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8.129.221\J-disk\◎アルバイト関係\★★進行中・様式改訂\"/>
    </mc:Choice>
  </mc:AlternateContent>
  <bookViews>
    <workbookView xWindow="135" yWindow="-45" windowWidth="8970" windowHeight="9000"/>
  </bookViews>
  <sheets>
    <sheet name="月次勤務表（標準フォーマット）" sheetId="4" r:id="rId1"/>
    <sheet name="アルバイト通勤費支給表" sheetId="7" r:id="rId2"/>
    <sheet name="月次給与明細書" sheetId="2" r:id="rId3"/>
    <sheet name="【参考】R7源泉徴収額（所得税）月額表" sheetId="9" r:id="rId4"/>
  </sheets>
  <definedNames>
    <definedName name="_xlnm._FilterDatabase" localSheetId="0" hidden="1">'月次勤務表（標準フォーマット）'!$M$36:$M$36</definedName>
    <definedName name="_xlnm.Print_Area" localSheetId="3">'【参考】R7源泉徴収額（所得税）月額表'!$B$1:$L$417</definedName>
    <definedName name="_xlnm.Print_Area" localSheetId="1">アルバイト通勤費支給表!$A$1:$AF$19</definedName>
    <definedName name="_xlnm.Print_Area" localSheetId="2">月次給与明細書!$A$1:$I$48</definedName>
    <definedName name="_xlnm.Print_Area" localSheetId="0">'月次勤務表（標準フォーマット）'!$A$1:$X$36</definedName>
    <definedName name="_xlnm.Print_Titles" localSheetId="3">'【参考】R7源泉徴収額（所得税）月額表'!$1:$7</definedName>
  </definedNames>
  <calcPr calcId="162913"/>
</workbook>
</file>

<file path=xl/calcChain.xml><?xml version="1.0" encoding="utf-8"?>
<calcChain xmlns="http://schemas.openxmlformats.org/spreadsheetml/2006/main">
  <c r="R32" i="4" l="1"/>
  <c r="AA8" i="4" l="1"/>
  <c r="AB8" i="4"/>
  <c r="U1" i="4" l="1"/>
  <c r="N33" i="4" l="1"/>
  <c r="W33" i="4" s="1"/>
  <c r="M7" i="7" l="1"/>
  <c r="A1" i="7"/>
  <c r="E13" i="7" l="1"/>
  <c r="E12" i="7"/>
  <c r="E11" i="7"/>
  <c r="E6" i="2"/>
  <c r="W5" i="7" l="1"/>
  <c r="A22" i="7"/>
  <c r="F3" i="7" l="1"/>
  <c r="F11" i="2" s="1"/>
  <c r="F35" i="2" s="1"/>
  <c r="F42" i="2"/>
  <c r="D42" i="2"/>
  <c r="E4" i="2" l="1"/>
  <c r="E28" i="2" l="1"/>
  <c r="M9" i="4"/>
  <c r="M10" i="4" s="1"/>
  <c r="M11" i="4" s="1"/>
  <c r="M12" i="4" s="1"/>
  <c r="M13" i="4" s="1"/>
  <c r="M14" i="4" s="1"/>
  <c r="M15" i="4" s="1"/>
  <c r="M16" i="4" s="1"/>
  <c r="M17" i="4" s="1"/>
  <c r="R7" i="7" s="1"/>
  <c r="A9" i="4"/>
  <c r="A10" i="4" l="1"/>
  <c r="E30" i="2"/>
  <c r="A11" i="4" l="1"/>
  <c r="F10" i="2"/>
  <c r="F34" i="2" s="1"/>
  <c r="L8" i="4"/>
  <c r="X8" i="4"/>
  <c r="L9" i="4"/>
  <c r="A12" i="4" l="1"/>
  <c r="X17" i="4"/>
  <c r="X16" i="4"/>
  <c r="X15" i="4"/>
  <c r="X14" i="4"/>
  <c r="X13" i="4"/>
  <c r="X12" i="4"/>
  <c r="X11" i="4"/>
  <c r="X10" i="4"/>
  <c r="X29" i="4" s="1"/>
  <c r="X9" i="4"/>
  <c r="L10" i="4"/>
  <c r="L11" i="4"/>
  <c r="L12" i="4"/>
  <c r="L13" i="4"/>
  <c r="L14" i="4"/>
  <c r="L15" i="4"/>
  <c r="L16" i="4"/>
  <c r="L17" i="4"/>
  <c r="L18" i="4"/>
  <c r="L19" i="4"/>
  <c r="L20" i="4"/>
  <c r="L29" i="4" s="1"/>
  <c r="L21" i="4"/>
  <c r="L22" i="4"/>
  <c r="L23" i="4"/>
  <c r="L24" i="4"/>
  <c r="L25" i="4"/>
  <c r="L26" i="4"/>
  <c r="L27" i="4"/>
  <c r="L28" i="4"/>
  <c r="D32" i="4" l="1"/>
  <c r="A13" i="4"/>
  <c r="D33" i="4"/>
  <c r="W32" i="4" s="1"/>
  <c r="W34" i="4" s="1"/>
  <c r="W36" i="4" s="1"/>
  <c r="C29" i="4"/>
  <c r="O29" i="4"/>
  <c r="A14" i="4" l="1"/>
  <c r="F17" i="2"/>
  <c r="F22" i="2" s="1"/>
  <c r="F9" i="2"/>
  <c r="A15" i="4" l="1"/>
  <c r="F33" i="2"/>
  <c r="F16" i="2"/>
  <c r="F41" i="2"/>
  <c r="A16" i="4" l="1"/>
  <c r="F40" i="2"/>
  <c r="F23" i="2"/>
  <c r="F46" i="2"/>
  <c r="F47" i="2"/>
  <c r="A17" i="4" l="1"/>
  <c r="A18" i="4" l="1"/>
  <c r="A19" i="4" l="1"/>
  <c r="A20" i="4" l="1"/>
  <c r="A21" i="4" l="1"/>
  <c r="A22" i="4" l="1"/>
  <c r="A23" i="4" l="1"/>
  <c r="A24" i="4" l="1"/>
  <c r="A25" i="4" l="1"/>
  <c r="A26" i="4" s="1"/>
  <c r="A27" i="4" l="1"/>
  <c r="A28" i="4" s="1"/>
</calcChain>
</file>

<file path=xl/comments1.xml><?xml version="1.0" encoding="utf-8"?>
<comments xmlns="http://schemas.openxmlformats.org/spreadsheetml/2006/main">
  <authors>
    <author>4430</author>
  </authors>
  <commentList>
    <comment ref="L5" authorId="0" shapeId="0">
      <text>
        <r>
          <rPr>
            <b/>
            <sz val="9"/>
            <color indexed="81"/>
            <rFont val="MS P ゴシック"/>
            <family val="3"/>
            <charset val="128"/>
          </rPr>
          <t>所属長印</t>
        </r>
      </text>
    </comment>
    <comment ref="M36" authorId="0" shapeId="0">
      <text>
        <r>
          <rPr>
            <sz val="9"/>
            <color indexed="81"/>
            <rFont val="MS P ゴシック"/>
            <family val="3"/>
            <charset val="128"/>
          </rPr>
          <t xml:space="preserve">◇甲
本学で扶養控除申告書提出あり
◇乙
他の職場で扶養控除申告書提出
◇単発（丙）
単発での勤務
</t>
        </r>
      </text>
    </comment>
  </commentList>
</comments>
</file>

<file path=xl/comments2.xml><?xml version="1.0" encoding="utf-8"?>
<comments xmlns="http://schemas.openxmlformats.org/spreadsheetml/2006/main">
  <authors>
    <author>4430</author>
  </authors>
  <commentList>
    <comment ref="R12" authorId="0" shapeId="0">
      <text>
        <r>
          <rPr>
            <b/>
            <sz val="9"/>
            <color indexed="81"/>
            <rFont val="MS P ゴシック"/>
            <family val="3"/>
            <charset val="128"/>
          </rPr>
          <t>所属長印</t>
        </r>
      </text>
    </comment>
    <comment ref="R34" authorId="0" shapeId="0">
      <text>
        <r>
          <rPr>
            <b/>
            <sz val="9"/>
            <color indexed="81"/>
            <rFont val="MS P ゴシック"/>
            <family val="3"/>
            <charset val="128"/>
          </rPr>
          <t>所属長印</t>
        </r>
      </text>
    </comment>
  </commentList>
</comments>
</file>

<file path=xl/comments3.xml><?xml version="1.0" encoding="utf-8"?>
<comments xmlns="http://schemas.openxmlformats.org/spreadsheetml/2006/main">
  <authors>
    <author>4430</author>
  </authors>
  <commentList>
    <comment ref="C26" authorId="0" shapeId="0">
      <text>
        <r>
          <rPr>
            <sz val="9"/>
            <color indexed="81"/>
            <rFont val="MS P ゴシック"/>
            <family val="3"/>
            <charset val="128"/>
          </rPr>
          <t>所得税法において、給与を支払う者は給与の支払を受ける者に支払明細書を交付しなくてはならないと定められています。</t>
        </r>
      </text>
    </comment>
  </commentList>
</comments>
</file>

<file path=xl/sharedStrings.xml><?xml version="1.0" encoding="utf-8"?>
<sst xmlns="http://schemas.openxmlformats.org/spreadsheetml/2006/main" count="368" uniqueCount="202">
  <si>
    <t>計</t>
    <rPh sb="0" eb="1">
      <t>ケイ</t>
    </rPh>
    <phoneticPr fontId="2"/>
  </si>
  <si>
    <t>氏名</t>
    <rPh sb="0" eb="2">
      <t>シメイ</t>
    </rPh>
    <phoneticPr fontId="2"/>
  </si>
  <si>
    <t>学校法人　立正大学学園</t>
    <rPh sb="0" eb="2">
      <t>ガッコウ</t>
    </rPh>
    <rPh sb="2" eb="4">
      <t>ホウジン</t>
    </rPh>
    <rPh sb="5" eb="7">
      <t>リッショウ</t>
    </rPh>
    <rPh sb="7" eb="9">
      <t>ダイガク</t>
    </rPh>
    <rPh sb="9" eb="11">
      <t>ガクエン</t>
    </rPh>
    <phoneticPr fontId="2"/>
  </si>
  <si>
    <t>区　　　　　分</t>
    <rPh sb="0" eb="1">
      <t>ク</t>
    </rPh>
    <rPh sb="6" eb="7">
      <t>ブン</t>
    </rPh>
    <phoneticPr fontId="2"/>
  </si>
  <si>
    <t>支　　給　　額</t>
    <rPh sb="0" eb="1">
      <t>ササ</t>
    </rPh>
    <rPh sb="3" eb="4">
      <t>キュウ</t>
    </rPh>
    <rPh sb="6" eb="7">
      <t>ガク</t>
    </rPh>
    <phoneticPr fontId="2"/>
  </si>
  <si>
    <t>差 引 支 払 額</t>
    <rPh sb="0" eb="1">
      <t>サ</t>
    </rPh>
    <rPh sb="2" eb="3">
      <t>ヒ</t>
    </rPh>
    <rPh sb="4" eb="5">
      <t>ササ</t>
    </rPh>
    <rPh sb="6" eb="7">
      <t>フツ</t>
    </rPh>
    <rPh sb="8" eb="9">
      <t>ガク</t>
    </rPh>
    <phoneticPr fontId="2"/>
  </si>
  <si>
    <t>殿</t>
    <rPh sb="0" eb="1">
      <t>ドノ</t>
    </rPh>
    <phoneticPr fontId="2"/>
  </si>
  <si>
    <t>金　額  (円)</t>
    <rPh sb="0" eb="1">
      <t>キン</t>
    </rPh>
    <rPh sb="2" eb="3">
      <t>ガク</t>
    </rPh>
    <rPh sb="6" eb="7">
      <t>エン</t>
    </rPh>
    <phoneticPr fontId="2"/>
  </si>
  <si>
    <t>日付</t>
    <rPh sb="0" eb="2">
      <t>ヒヅケ</t>
    </rPh>
    <phoneticPr fontId="9"/>
  </si>
  <si>
    <t>実働時間</t>
    <rPh sb="0" eb="2">
      <t>ジツドウ</t>
    </rPh>
    <rPh sb="2" eb="4">
      <t>ジカン</t>
    </rPh>
    <phoneticPr fontId="9"/>
  </si>
  <si>
    <t>勤務時間</t>
    <rPh sb="0" eb="2">
      <t>キンム</t>
    </rPh>
    <rPh sb="2" eb="4">
      <t>ジカン</t>
    </rPh>
    <phoneticPr fontId="9"/>
  </si>
  <si>
    <t>備考</t>
    <rPh sb="0" eb="2">
      <t>ビコウ</t>
    </rPh>
    <phoneticPr fontId="9"/>
  </si>
  <si>
    <t>～</t>
    <phoneticPr fontId="9"/>
  </si>
  <si>
    <t>時給</t>
    <rPh sb="0" eb="2">
      <t>ジキュウ</t>
    </rPh>
    <phoneticPr fontId="9"/>
  </si>
  <si>
    <t>円</t>
    <rPh sb="0" eb="1">
      <t>エン</t>
    </rPh>
    <phoneticPr fontId="9"/>
  </si>
  <si>
    <t>ｘ</t>
    <phoneticPr fontId="9"/>
  </si>
  <si>
    <t>基本給</t>
    <rPh sb="0" eb="1">
      <t>モト</t>
    </rPh>
    <rPh sb="1" eb="2">
      <t>ホン</t>
    </rPh>
    <rPh sb="2" eb="3">
      <t>キュウ</t>
    </rPh>
    <phoneticPr fontId="2"/>
  </si>
  <si>
    <t>所得税</t>
    <rPh sb="0" eb="1">
      <t>トコロ</t>
    </rPh>
    <rPh sb="1" eb="2">
      <t>エ</t>
    </rPh>
    <rPh sb="2" eb="3">
      <t>ゼイ</t>
    </rPh>
    <phoneticPr fontId="2"/>
  </si>
  <si>
    <t>時間外手当</t>
    <rPh sb="0" eb="3">
      <t>ジカンガイ</t>
    </rPh>
    <rPh sb="3" eb="5">
      <t>テアテ</t>
    </rPh>
    <phoneticPr fontId="2"/>
  </si>
  <si>
    <t>通勤費</t>
    <rPh sb="0" eb="1">
      <t>ツウ</t>
    </rPh>
    <rPh sb="1" eb="2">
      <t>ツトム</t>
    </rPh>
    <rPh sb="2" eb="3">
      <t>ヒ</t>
    </rPh>
    <phoneticPr fontId="2"/>
  </si>
  <si>
    <t xml:space="preserve">   その月の社会保</t>
  </si>
  <si>
    <t>甲</t>
  </si>
  <si>
    <t>　</t>
  </si>
  <si>
    <t xml:space="preserve">   険料等控除後の</t>
    <rPh sb="5" eb="6">
      <t>トウ</t>
    </rPh>
    <phoneticPr fontId="9"/>
  </si>
  <si>
    <t>扶        養        親        族        等        の        数</t>
  </si>
  <si>
    <t>乙</t>
  </si>
  <si>
    <t xml:space="preserve">   給与等の金額</t>
    <rPh sb="3" eb="5">
      <t>キュウヨ</t>
    </rPh>
    <phoneticPr fontId="9"/>
  </si>
  <si>
    <t>0  人</t>
  </si>
  <si>
    <t>1  人</t>
  </si>
  <si>
    <t>2  人</t>
  </si>
  <si>
    <t>3  人</t>
  </si>
  <si>
    <t>4  人</t>
  </si>
  <si>
    <t>5  人</t>
  </si>
  <si>
    <t>6  人</t>
  </si>
  <si>
    <t>7  人</t>
  </si>
  <si>
    <t>以  上</t>
  </si>
  <si>
    <t>未  満</t>
  </si>
  <si>
    <t>税                                            額</t>
  </si>
  <si>
    <t>税  額</t>
  </si>
  <si>
    <t>円</t>
  </si>
  <si>
    <t>円未満</t>
  </si>
  <si>
    <t>740,000円</t>
    <rPh sb="7" eb="8">
      <t>エン</t>
    </rPh>
    <phoneticPr fontId="9"/>
  </si>
  <si>
    <t xml:space="preserve"> ない金額</t>
  </si>
  <si>
    <t xml:space="preserve"> </t>
  </si>
  <si>
    <t>1,700,000円</t>
    <rPh sb="9" eb="10">
      <t>エン</t>
    </rPh>
    <phoneticPr fontId="9"/>
  </si>
  <si>
    <t>2,170,000円</t>
    <rPh sb="9" eb="10">
      <t>エン</t>
    </rPh>
    <phoneticPr fontId="9"/>
  </si>
  <si>
    <t xml:space="preserve"> る金額</t>
    <rPh sb="2" eb="4">
      <t>キンガク</t>
    </rPh>
    <phoneticPr fontId="9"/>
  </si>
  <si>
    <t>(注)  この表における用語の意味は、次のとおりです。</t>
    <rPh sb="12" eb="14">
      <t>ヨウゴ</t>
    </rPh>
    <rPh sb="15" eb="17">
      <t>イミ</t>
    </rPh>
    <rPh sb="19" eb="20">
      <t>ツギ</t>
    </rPh>
    <phoneticPr fontId="9"/>
  </si>
  <si>
    <t>　１　「扶養親族」とは、源泉控除対象配偶者及び控除対象扶養親族をいいます。</t>
    <rPh sb="4" eb="6">
      <t>フヨウ</t>
    </rPh>
    <rPh sb="6" eb="8">
      <t>シンゾク</t>
    </rPh>
    <phoneticPr fontId="9"/>
  </si>
  <si>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9"/>
  </si>
  <si>
    <t xml:space="preserve">     (1)  まず、その人のその月の給与等の金額から、その給与等の金額から控除される社会保険料等の金額を控除した金額を求めます。</t>
    <rPh sb="50" eb="51">
      <t>トウ</t>
    </rPh>
    <phoneticPr fontId="9"/>
  </si>
  <si>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9"/>
  </si>
  <si>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9"/>
  </si>
  <si>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9"/>
  </si>
  <si>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9"/>
  </si>
  <si>
    <t>　　　　す。）又は同居特別障害者に限ります。）に該当する人がいる旨の記載があるときは、扶養親族等の数にこれらの一に該当するごとに１人を加算した</t>
    <rPh sb="65" eb="66">
      <t>ニン</t>
    </rPh>
    <rPh sb="67" eb="69">
      <t>カサン</t>
    </rPh>
    <phoneticPr fontId="9"/>
  </si>
  <si>
    <t xml:space="preserve">    　その人のその月の給与等の金額から、その給与等の金額から控除される社会保険料等の金額を控除し、その控除後の金額に応じた「その月の社会保険料</t>
    <rPh sb="42" eb="43">
      <t>トウ</t>
    </rPh>
    <phoneticPr fontId="9"/>
  </si>
  <si>
    <t>時間</t>
    <rPh sb="0" eb="2">
      <t>ジカン</t>
    </rPh>
    <phoneticPr fontId="2"/>
  </si>
  <si>
    <t>＝</t>
    <phoneticPr fontId="2"/>
  </si>
  <si>
    <t>出勤日数</t>
    <rPh sb="0" eb="2">
      <t>シュッキン</t>
    </rPh>
    <rPh sb="2" eb="4">
      <t>ニッスウ</t>
    </rPh>
    <phoneticPr fontId="2"/>
  </si>
  <si>
    <t>日</t>
    <rPh sb="0" eb="1">
      <t>ニチ</t>
    </rPh>
    <phoneticPr fontId="2"/>
  </si>
  <si>
    <t>勤務時間</t>
    <rPh sb="0" eb="2">
      <t>キンム</t>
    </rPh>
    <rPh sb="2" eb="4">
      <t>ジカン</t>
    </rPh>
    <phoneticPr fontId="2"/>
  </si>
  <si>
    <t>アルバイト勤務表</t>
    <rPh sb="7" eb="8">
      <t>ヒョウ</t>
    </rPh>
    <phoneticPr fontId="9"/>
  </si>
  <si>
    <t>控　除　額</t>
    <rPh sb="0" eb="1">
      <t>ヒカエ</t>
    </rPh>
    <rPh sb="2" eb="3">
      <t>ジョ</t>
    </rPh>
    <rPh sb="4" eb="5">
      <t>ガク</t>
    </rPh>
    <phoneticPr fontId="2"/>
  </si>
  <si>
    <t>基本給（課税対象額）</t>
    <rPh sb="0" eb="3">
      <t>キホンキュウ</t>
    </rPh>
    <rPh sb="4" eb="6">
      <t>カゼイ</t>
    </rPh>
    <rPh sb="6" eb="8">
      <t>タイショウ</t>
    </rPh>
    <rPh sb="8" eb="9">
      <t>ガク</t>
    </rPh>
    <phoneticPr fontId="2"/>
  </si>
  <si>
    <t>◇支給</t>
    <rPh sb="1" eb="3">
      <t>シキュウ</t>
    </rPh>
    <phoneticPr fontId="2"/>
  </si>
  <si>
    <t>◇控除</t>
    <rPh sb="1" eb="3">
      <t>コウジョ</t>
    </rPh>
    <phoneticPr fontId="2"/>
  </si>
  <si>
    <t>給与分</t>
  </si>
  <si>
    <t>給与分</t>
    <rPh sb="0" eb="2">
      <t>キュウヨ</t>
    </rPh>
    <rPh sb="2" eb="3">
      <t>ブン</t>
    </rPh>
    <phoneticPr fontId="2"/>
  </si>
  <si>
    <t>分</t>
    <rPh sb="0" eb="1">
      <t>ブン</t>
    </rPh>
    <phoneticPr fontId="2"/>
  </si>
  <si>
    <t>備考</t>
    <rPh sb="0" eb="2">
      <t>ビコウ</t>
    </rPh>
    <phoneticPr fontId="2"/>
  </si>
  <si>
    <t>※休憩時間は、１日６時間を超えて勤務した場合には少なくとも45分、１日８時間を超えて勤務した場合には少なくとも１時間を勤務の途中に与えるものとする。</t>
    <rPh sb="1" eb="3">
      <t>キュウケイ</t>
    </rPh>
    <rPh sb="3" eb="5">
      <t>ジカン</t>
    </rPh>
    <phoneticPr fontId="2"/>
  </si>
  <si>
    <t>決裁番号</t>
    <rPh sb="0" eb="2">
      <t>ケッサイ</t>
    </rPh>
    <rPh sb="2" eb="4">
      <t>バンゴウ</t>
    </rPh>
    <phoneticPr fontId="2"/>
  </si>
  <si>
    <t>給与明細書</t>
    <rPh sb="0" eb="2">
      <t>キュウヨ</t>
    </rPh>
    <rPh sb="2" eb="5">
      <t>メイサイショ</t>
    </rPh>
    <phoneticPr fontId="2"/>
  </si>
  <si>
    <t>㊞</t>
    <phoneticPr fontId="2"/>
  </si>
  <si>
    <t>〒</t>
    <phoneticPr fontId="9"/>
  </si>
  <si>
    <t>種　類</t>
    <rPh sb="0" eb="1">
      <t>タネ</t>
    </rPh>
    <rPh sb="2" eb="3">
      <t>タグイ</t>
    </rPh>
    <phoneticPr fontId="9"/>
  </si>
  <si>
    <t>区　　　間</t>
    <rPh sb="0" eb="1">
      <t>ク</t>
    </rPh>
    <rPh sb="4" eb="5">
      <t>カン</t>
    </rPh>
    <phoneticPr fontId="9"/>
  </si>
  <si>
    <t>期　　間</t>
    <rPh sb="0" eb="1">
      <t>キ</t>
    </rPh>
    <rPh sb="3" eb="4">
      <t>アイダ</t>
    </rPh>
    <phoneticPr fontId="9"/>
  </si>
  <si>
    <t>バス･鉄道</t>
    <rPh sb="3" eb="5">
      <t>テツドウ</t>
    </rPh>
    <phoneticPr fontId="9"/>
  </si>
  <si>
    <t>～</t>
    <phoneticPr fontId="9"/>
  </si>
  <si>
    <t>～</t>
    <phoneticPr fontId="9"/>
  </si>
  <si>
    <t>～</t>
    <phoneticPr fontId="9"/>
  </si>
  <si>
    <t>～</t>
    <phoneticPr fontId="9"/>
  </si>
  <si>
    <t>～</t>
    <phoneticPr fontId="9"/>
  </si>
  <si>
    <t>所 属 名</t>
    <rPh sb="0" eb="1">
      <t>トコロ</t>
    </rPh>
    <rPh sb="2" eb="3">
      <t>ゾク</t>
    </rPh>
    <rPh sb="4" eb="5">
      <t>メイ</t>
    </rPh>
    <phoneticPr fontId="9"/>
  </si>
  <si>
    <t>記入例</t>
    <rPh sb="0" eb="2">
      <t>キニュウ</t>
    </rPh>
    <rPh sb="2" eb="3">
      <t>レイ</t>
    </rPh>
    <phoneticPr fontId="9"/>
  </si>
  <si>
    <t xml:space="preserve"> 現住所</t>
    <rPh sb="1" eb="4">
      <t>ゲンジュウショ</t>
    </rPh>
    <phoneticPr fontId="9"/>
  </si>
  <si>
    <t>金　　額</t>
    <rPh sb="0" eb="1">
      <t>キン</t>
    </rPh>
    <rPh sb="3" eb="4">
      <t>ガク</t>
    </rPh>
    <phoneticPr fontId="9"/>
  </si>
  <si>
    <t>注１）　</t>
    <rPh sb="0" eb="1">
      <t>チュウ</t>
    </rPh>
    <phoneticPr fontId="9"/>
  </si>
  <si>
    <t>注２）　</t>
    <rPh sb="0" eb="1">
      <t>チュウ</t>
    </rPh>
    <phoneticPr fontId="9"/>
  </si>
  <si>
    <t>勤務表と一緒に所管部署へ提出。</t>
    <rPh sb="0" eb="2">
      <t>キンム</t>
    </rPh>
    <rPh sb="2" eb="3">
      <t>ヒョウ</t>
    </rPh>
    <rPh sb="4" eb="6">
      <t>イッショ</t>
    </rPh>
    <rPh sb="7" eb="9">
      <t>ショカン</t>
    </rPh>
    <rPh sb="9" eb="11">
      <t>ブショ</t>
    </rPh>
    <rPh sb="12" eb="14">
      <t>テイシュツ</t>
    </rPh>
    <phoneticPr fontId="2"/>
  </si>
  <si>
    <t>アルバイト
氏名</t>
    <rPh sb="6" eb="8">
      <t>シメイ</t>
    </rPh>
    <phoneticPr fontId="9"/>
  </si>
  <si>
    <t>通勤費支給金額計算（注１）</t>
    <rPh sb="0" eb="2">
      <t>ツウキン</t>
    </rPh>
    <rPh sb="2" eb="3">
      <t>ヒ</t>
    </rPh>
    <rPh sb="3" eb="5">
      <t>シキュウ</t>
    </rPh>
    <rPh sb="5" eb="6">
      <t>キン</t>
    </rPh>
    <rPh sb="6" eb="7">
      <t>ガク</t>
    </rPh>
    <rPh sb="7" eb="9">
      <t>ケイサン</t>
    </rPh>
    <rPh sb="10" eb="11">
      <t>チュウ</t>
    </rPh>
    <phoneticPr fontId="9"/>
  </si>
  <si>
    <t>-</t>
    <phoneticPr fontId="2"/>
  </si>
  <si>
    <t>係</t>
    <rPh sb="0" eb="1">
      <t>カカ</t>
    </rPh>
    <phoneticPr fontId="2"/>
  </si>
  <si>
    <t>課長</t>
    <rPh sb="0" eb="2">
      <t>カチョウ</t>
    </rPh>
    <phoneticPr fontId="2"/>
  </si>
  <si>
    <t>円</t>
    <rPh sb="0" eb="1">
      <t>エン</t>
    </rPh>
    <phoneticPr fontId="2"/>
  </si>
  <si>
    <t>×</t>
    <phoneticPr fontId="2"/>
  </si>
  <si>
    <t>日</t>
    <rPh sb="0" eb="1">
      <t>ニチ</t>
    </rPh>
    <phoneticPr fontId="2"/>
  </si>
  <si>
    <t>＝</t>
    <phoneticPr fontId="2"/>
  </si>
  <si>
    <t>雇用責任者
（所属長）</t>
    <rPh sb="7" eb="10">
      <t>ショゾクチョウ</t>
    </rPh>
    <phoneticPr fontId="2"/>
  </si>
  <si>
    <t>往復単価</t>
    <rPh sb="0" eb="2">
      <t>オウフク</t>
    </rPh>
    <rPh sb="2" eb="4">
      <t>タンカ</t>
    </rPh>
    <phoneticPr fontId="9"/>
  </si>
  <si>
    <t>150-0013　</t>
    <phoneticPr fontId="2"/>
  </si>
  <si>
    <t>東京都渋谷区恵比寿4丁目20番</t>
    <phoneticPr fontId="2"/>
  </si>
  <si>
    <t>鉄道</t>
    <rPh sb="0" eb="2">
      <t>テツドウ</t>
    </rPh>
    <phoneticPr fontId="9"/>
  </si>
  <si>
    <t>恵比寿</t>
    <rPh sb="0" eb="3">
      <t>エビス</t>
    </rPh>
    <phoneticPr fontId="2"/>
  </si>
  <si>
    <t>五反田</t>
    <rPh sb="0" eb="3">
      <t>ゴタンダ</t>
    </rPh>
    <phoneticPr fontId="2"/>
  </si>
  <si>
    <t>㊞</t>
    <phoneticPr fontId="9"/>
  </si>
  <si>
    <t>休憩時間</t>
    <rPh sb="0" eb="2">
      <t>キュウケイ</t>
    </rPh>
    <rPh sb="2" eb="4">
      <t>ジカン</t>
    </rPh>
    <phoneticPr fontId="9"/>
  </si>
  <si>
    <t>分 ）</t>
    <rPh sb="0" eb="1">
      <t>ブン</t>
    </rPh>
    <phoneticPr fontId="2"/>
  </si>
  <si>
    <t>所属</t>
    <rPh sb="0" eb="2">
      <t>ショゾク</t>
    </rPh>
    <phoneticPr fontId="9"/>
  </si>
  <si>
    <t>学籍番号等</t>
    <rPh sb="0" eb="2">
      <t>ガクセキ</t>
    </rPh>
    <rPh sb="2" eb="4">
      <t>バンゴウ</t>
    </rPh>
    <rPh sb="4" eb="5">
      <t>トウ</t>
    </rPh>
    <phoneticPr fontId="9"/>
  </si>
  <si>
    <t>品川入試課</t>
    <rPh sb="0" eb="2">
      <t>シナガワ</t>
    </rPh>
    <rPh sb="2" eb="5">
      <t>ニュウシカ</t>
    </rPh>
    <phoneticPr fontId="2"/>
  </si>
  <si>
    <t>立正　太郎</t>
    <rPh sb="0" eb="2">
      <t>リッショウ</t>
    </rPh>
    <rPh sb="3" eb="5">
      <t>タロウ</t>
    </rPh>
    <phoneticPr fontId="2"/>
  </si>
  <si>
    <t>アルバイトをしている部署</t>
    <rPh sb="10" eb="12">
      <t>ブショ</t>
    </rPh>
    <phoneticPr fontId="2"/>
  </si>
  <si>
    <t>A課長</t>
    <rPh sb="1" eb="3">
      <t>カチョウ</t>
    </rPh>
    <phoneticPr fontId="2"/>
  </si>
  <si>
    <t>＠</t>
    <phoneticPr fontId="2"/>
  </si>
  <si>
    <t>＠</t>
    <phoneticPr fontId="2"/>
  </si>
  <si>
    <t>所得税区分</t>
    <rPh sb="0" eb="3">
      <t>ショトクゼイ</t>
    </rPh>
    <rPh sb="3" eb="5">
      <t>クブン</t>
    </rPh>
    <phoneticPr fontId="2"/>
  </si>
  <si>
    <t>（</t>
    <phoneticPr fontId="2"/>
  </si>
  <si>
    <r>
      <rPr>
        <b/>
        <sz val="18"/>
        <rFont val="ＭＳ ゴシック"/>
        <family val="3"/>
        <charset val="128"/>
      </rPr>
      <t>給与明細書</t>
    </r>
    <r>
      <rPr>
        <b/>
        <sz val="12"/>
        <rFont val="ＭＳ ゴシック"/>
        <family val="3"/>
        <charset val="128"/>
      </rPr>
      <t>(人事課提出分)</t>
    </r>
    <rPh sb="0" eb="2">
      <t>キュウヨ</t>
    </rPh>
    <rPh sb="2" eb="5">
      <t>メイサイショ</t>
    </rPh>
    <rPh sb="6" eb="9">
      <t>ジンジカ</t>
    </rPh>
    <rPh sb="9" eb="11">
      <t>テイシュツ</t>
    </rPh>
    <rPh sb="11" eb="12">
      <t>ブン</t>
    </rPh>
    <phoneticPr fontId="2"/>
  </si>
  <si>
    <t>注３）</t>
    <rPh sb="0" eb="1">
      <t>チュウ</t>
    </rPh>
    <phoneticPr fontId="2"/>
  </si>
  <si>
    <t>ただし、本学園学生の場合は原則として支給しない。</t>
    <phoneticPr fontId="2"/>
  </si>
  <si>
    <t>使用申請時に通勤費支給の申請をし、総務部長の許可を受けたものに限り、１日1,500円を限度に支給する。</t>
    <phoneticPr fontId="9"/>
  </si>
  <si>
    <t>通勤費支給金額計算</t>
    <rPh sb="0" eb="2">
      <t>ツウキン</t>
    </rPh>
    <rPh sb="2" eb="3">
      <t>ヒ</t>
    </rPh>
    <rPh sb="3" eb="5">
      <t>シキュウ</t>
    </rPh>
    <rPh sb="5" eb="6">
      <t>キン</t>
    </rPh>
    <rPh sb="6" eb="7">
      <t>ガク</t>
    </rPh>
    <rPh sb="7" eb="9">
      <t>ケイサン</t>
    </rPh>
    <phoneticPr fontId="9"/>
  </si>
  <si>
    <t>運賃は、10円単位の切符の金額で記入のこと。</t>
    <rPh sb="0" eb="2">
      <t>ウンチン</t>
    </rPh>
    <phoneticPr fontId="2"/>
  </si>
  <si>
    <t>所属長</t>
    <rPh sb="0" eb="3">
      <t>ショゾクチョウ</t>
    </rPh>
    <phoneticPr fontId="2"/>
  </si>
  <si>
    <t>※甲欄の場合、事前に扶養控除等申告書の提出が必要。</t>
    <rPh sb="1" eb="2">
      <t>コウ</t>
    </rPh>
    <rPh sb="2" eb="3">
      <t>ラン</t>
    </rPh>
    <rPh sb="4" eb="6">
      <t>バアイ</t>
    </rPh>
    <rPh sb="7" eb="9">
      <t>ジゼン</t>
    </rPh>
    <rPh sb="10" eb="12">
      <t>フヨウ</t>
    </rPh>
    <rPh sb="12" eb="14">
      <t>コウジョ</t>
    </rPh>
    <rPh sb="14" eb="15">
      <t>トウ</t>
    </rPh>
    <rPh sb="15" eb="18">
      <t>シンコクショ</t>
    </rPh>
    <rPh sb="19" eb="21">
      <t>テイシュツ</t>
    </rPh>
    <rPh sb="22" eb="24">
      <t>ヒツヨウ</t>
    </rPh>
    <phoneticPr fontId="2"/>
  </si>
  <si>
    <t>アルバイト氏名</t>
    <rPh sb="5" eb="7">
      <t>シメイ</t>
    </rPh>
    <phoneticPr fontId="9"/>
  </si>
  <si>
    <t>フリガナ</t>
    <phoneticPr fontId="2"/>
  </si>
  <si>
    <t>リッショウ　タロウ</t>
    <phoneticPr fontId="2"/>
  </si>
  <si>
    <t>ただし、本学園学生の場合は原則として支給しない。</t>
    <phoneticPr fontId="2"/>
  </si>
  <si>
    <t>時間外</t>
    <rPh sb="0" eb="2">
      <t>ジカン</t>
    </rPh>
    <rPh sb="2" eb="3">
      <t>ガイ</t>
    </rPh>
    <phoneticPr fontId="2"/>
  </si>
  <si>
    <t>21A0010001</t>
    <phoneticPr fontId="2"/>
  </si>
  <si>
    <r>
      <t>　</t>
    </r>
    <r>
      <rPr>
        <b/>
        <sz val="14"/>
        <rFont val="ＭＳ Ｐゴシック"/>
        <family val="3"/>
        <charset val="128"/>
      </rPr>
      <t>　　　　アルバイト通勤費支給表</t>
    </r>
    <rPh sb="10" eb="12">
      <t>ツウキン</t>
    </rPh>
    <rPh sb="12" eb="13">
      <t>ヒ</t>
    </rPh>
    <rPh sb="13" eb="15">
      <t>シキュウ</t>
    </rPh>
    <rPh sb="15" eb="16">
      <t>ヒョウ</t>
    </rPh>
    <phoneticPr fontId="9"/>
  </si>
  <si>
    <t>アルバイト</t>
    <phoneticPr fontId="2"/>
  </si>
  <si>
    <t>使用責任者
（所属長）</t>
    <rPh sb="0" eb="2">
      <t>シヨウ</t>
    </rPh>
    <rPh sb="2" eb="4">
      <t>セキニン</t>
    </rPh>
    <rPh sb="4" eb="5">
      <t>シャ</t>
    </rPh>
    <rPh sb="7" eb="10">
      <t>ショゾクチョウ</t>
    </rPh>
    <phoneticPr fontId="9"/>
  </si>
  <si>
    <t>使用責任者
（所属長）</t>
    <rPh sb="0" eb="2">
      <t>シヨウ</t>
    </rPh>
    <rPh sb="7" eb="10">
      <t>ショゾクチョウ</t>
    </rPh>
    <phoneticPr fontId="2"/>
  </si>
  <si>
    <t xml:space="preserve"> 780,000円に満た</t>
    <phoneticPr fontId="9"/>
  </si>
  <si>
    <t xml:space="preserve"> 1,700,000円に満た</t>
    <phoneticPr fontId="9"/>
  </si>
  <si>
    <t xml:space="preserve">     (2)  次に、扶養控除等申告書により申告された扶養親族等（その申告書に記載がされていないものとされる源泉控除対象配偶者を除きます。また、扶養</t>
    <rPh sb="60" eb="62">
      <t>タイショウ</t>
    </rPh>
    <rPh sb="62" eb="65">
      <t>ハイグウシャ</t>
    </rPh>
    <rPh sb="66" eb="67">
      <t>ノゾ</t>
    </rPh>
    <phoneticPr fontId="9"/>
  </si>
  <si>
    <r>
      <t>給与所得の源泉徴収税額表（</t>
    </r>
    <r>
      <rPr>
        <sz val="12"/>
        <color indexed="10"/>
        <rFont val="ＭＳ Ｐゴシック"/>
        <family val="3"/>
        <charset val="128"/>
      </rPr>
      <t>令和７年分</t>
    </r>
    <r>
      <rPr>
        <sz val="12"/>
        <rFont val="ＭＳ Ｐゴシック"/>
        <family val="3"/>
        <charset val="128"/>
      </rPr>
      <t>）</t>
    </r>
    <rPh sb="13" eb="15">
      <t>レイワ</t>
    </rPh>
    <rPh sb="17" eb="18">
      <t>ブン</t>
    </rPh>
    <phoneticPr fontId="9"/>
  </si>
  <si>
    <r>
      <t>月　額　表</t>
    </r>
    <r>
      <rPr>
        <sz val="14"/>
        <rFont val="ＭＳ Ｐゴシック"/>
        <family val="3"/>
        <charset val="128"/>
      </rPr>
      <t>（平成24年３月31日財務省告示第115号別表第一</t>
    </r>
    <r>
      <rPr>
        <sz val="12"/>
        <rFont val="ＭＳ Ｐゴシック"/>
        <family val="3"/>
        <charset val="128"/>
      </rPr>
      <t>（令和５年３月31日財務省告示第94号改正）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9"/>
  </si>
  <si>
    <t>その月の社会保険料等控除後の給与等の金額の3.063％に相当する金額</t>
    <phoneticPr fontId="9"/>
  </si>
  <si>
    <t>259,800円に、その月の社会保険料等控除後の給与等の
金額のうち
740,000円を
超える金額の40.84％に相当する金額を加算した金額</t>
    <phoneticPr fontId="9"/>
  </si>
  <si>
    <t xml:space="preserve"> 740,000円を超え</t>
    <phoneticPr fontId="9"/>
  </si>
  <si>
    <t xml:space="preserve"> 740,000円の場合の税額に、その月の社会保険料等控除後の給与等の金額のうち</t>
    <phoneticPr fontId="9"/>
  </si>
  <si>
    <t xml:space="preserve"> 740,000円を超える金額の20.42％に相当する金額を加算した金額</t>
    <phoneticPr fontId="9"/>
  </si>
  <si>
    <t>780,000円</t>
    <phoneticPr fontId="9"/>
  </si>
  <si>
    <t xml:space="preserve"> 780,000円を超え</t>
    <phoneticPr fontId="9"/>
  </si>
  <si>
    <t xml:space="preserve"> 780,000円の場合の税額に、その月の社会保険料等控除後の給与等の金額のうち</t>
    <phoneticPr fontId="9"/>
  </si>
  <si>
    <t xml:space="preserve"> 950,000円に満た</t>
    <phoneticPr fontId="9"/>
  </si>
  <si>
    <t xml:space="preserve"> 780,000円を超える金額の23.483％に相当する金額を加算した金額</t>
    <phoneticPr fontId="9"/>
  </si>
  <si>
    <t>950,000円</t>
    <phoneticPr fontId="9"/>
  </si>
  <si>
    <t xml:space="preserve"> 950,000円を超え</t>
    <phoneticPr fontId="9"/>
  </si>
  <si>
    <t xml:space="preserve"> 950,000円の場合の税額に、その月の社会保険料等控除後の給与等の金額のうち</t>
    <phoneticPr fontId="9"/>
  </si>
  <si>
    <t xml:space="preserve"> 950,000円を超える金額の33.693％に相当する金額を加算した金額</t>
    <phoneticPr fontId="9"/>
  </si>
  <si>
    <t>651,900円に、その月の社会保険料等控除後の給与等の
金額のうち
1,700,000円を超える金額の45.945％に相当する金額を加算した金額</t>
    <phoneticPr fontId="9"/>
  </si>
  <si>
    <t xml:space="preserve"> 1,700,000円を超え</t>
    <phoneticPr fontId="9"/>
  </si>
  <si>
    <t xml:space="preserve"> 1,700,000円の場合の税額に、その月の社会保険料等控除後の給与等の金額のうち</t>
    <phoneticPr fontId="9"/>
  </si>
  <si>
    <t xml:space="preserve"> 2,170,000円に満た</t>
    <phoneticPr fontId="9"/>
  </si>
  <si>
    <t xml:space="preserve"> 1,700,000円を超える金額の40.84％に相当する金額を加算した金額</t>
    <phoneticPr fontId="9"/>
  </si>
  <si>
    <t xml:space="preserve"> 2,170,000円を超え</t>
    <phoneticPr fontId="9"/>
  </si>
  <si>
    <t xml:space="preserve"> 2,170,000円の場合の税額に、その月の社会保険料等控除後の給与等の金額のうち</t>
    <phoneticPr fontId="9"/>
  </si>
  <si>
    <t xml:space="preserve"> 2,210,000円に満た</t>
    <phoneticPr fontId="9"/>
  </si>
  <si>
    <t xml:space="preserve"> 2,170,000円を超える金額の40.84％に相当する金額を加算した金額</t>
    <phoneticPr fontId="9"/>
  </si>
  <si>
    <t>2,210,000円</t>
    <phoneticPr fontId="9"/>
  </si>
  <si>
    <t xml:space="preserve"> 2,210,000円を超え</t>
    <phoneticPr fontId="9"/>
  </si>
  <si>
    <t xml:space="preserve"> 2,210,000円の場合の税額に、その月の社会保険料等控除後の給与等の金額のうち</t>
    <phoneticPr fontId="9"/>
  </si>
  <si>
    <t xml:space="preserve"> 2,250,000円に満た</t>
    <phoneticPr fontId="9"/>
  </si>
  <si>
    <t xml:space="preserve"> 2,210,000円を超える金額の40.84％に相当する金額を加算した金額</t>
    <phoneticPr fontId="9"/>
  </si>
  <si>
    <t>2,250,000円</t>
    <phoneticPr fontId="9"/>
  </si>
  <si>
    <t xml:space="preserve"> 2,250,000円を超え</t>
    <phoneticPr fontId="9"/>
  </si>
  <si>
    <t xml:space="preserve"> 2,250,000円の場合の税額に、その月の社会保険料等控除後の給与等の金額のうち</t>
    <phoneticPr fontId="9"/>
  </si>
  <si>
    <t xml:space="preserve"> 3,500,000円に満た</t>
    <phoneticPr fontId="9"/>
  </si>
  <si>
    <t xml:space="preserve"> 2,250,000円を超える金額の40.84％に相当する金額を加算した金額</t>
    <phoneticPr fontId="9"/>
  </si>
  <si>
    <t>3,500,000円</t>
    <phoneticPr fontId="9"/>
  </si>
  <si>
    <t xml:space="preserve"> 3,500,000円を超え</t>
    <phoneticPr fontId="9"/>
  </si>
  <si>
    <t xml:space="preserve"> 3,500,000円の場合の税額に、その月の社会保険料等控除後の給与等の金額のうち</t>
    <phoneticPr fontId="9"/>
  </si>
  <si>
    <t xml:space="preserve"> 3,500,000円を超える金額の45.945％に相当する金額を加算した金額</t>
    <phoneticPr fontId="9"/>
  </si>
  <si>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9"/>
  </si>
  <si>
    <t>　扶養親族等の数が７人を超える場合には、扶養親族等の数が７人の場合の税額から、その７人を超える</t>
    <phoneticPr fontId="9"/>
  </si>
  <si>
    <t>　１人ごとに1,610円を控除した金額</t>
    <phoneticPr fontId="9"/>
  </si>
  <si>
    <t>　　る小規模企業共済等掛金をいいます。</t>
    <phoneticPr fontId="9"/>
  </si>
  <si>
    <t>(備考）  税額の求め方は、次のとおりです。</t>
    <phoneticPr fontId="9"/>
  </si>
  <si>
    <t xml:space="preserve">   1　 「給与所得者の扶養控除等申告書」（以下この表において「扶養控除等申告書」といいます。）の提出があった人</t>
    <phoneticPr fontId="9"/>
  </si>
  <si>
    <t>　　　　親族等が国外居住親族である場合には、親族に該当する旨を証する書類（その国外居住親族である扶養親族等が年齢30歳以上70歳未満の控除対象扶養</t>
    <phoneticPr fontId="9"/>
  </si>
  <si>
    <t>　　　　親族でありかつ、留学により国内に住所及び居所を有しなくなった人である場合には、親族に該当する旨を証する書類及び留学により国内に住所及び</t>
    <phoneticPr fontId="9"/>
  </si>
  <si>
    <t>　　　　居所を有しなくなった人である場合には、親族に該当する旨を証する書類及び留学により国内に住所及び居所を有しなくなった人に該当する旨を証す</t>
    <phoneticPr fontId="9"/>
  </si>
  <si>
    <t>　　　　る書類）が扶養控除等申告書に添付され、又は扶養控除等申告書の提出の際に提示された扶養親族等に限ります。）の数が７人以下である場合には、</t>
    <phoneticPr fontId="9"/>
  </si>
  <si>
    <t xml:space="preserve">        (1)により求めた金額に応じて「その月の社会保険料等控除後の給与等の金額」欄の該当する行を求め、その行と扶養親族等の数に応じた甲欄の該当</t>
    <phoneticPr fontId="9"/>
  </si>
  <si>
    <t xml:space="preserve">        欄との交わるところに記載されている金額を求めます。これが求める税額です。</t>
    <phoneticPr fontId="9"/>
  </si>
  <si>
    <t xml:space="preserve">     (3)  扶養控除等申告書により申告された扶養親族等の数が７人を超える場合には、(1)により求めた金額に応じて、扶養親族等の数が７人であるものとし</t>
    <phoneticPr fontId="9"/>
  </si>
  <si>
    <t xml:space="preserve">        て(2)により求めた税額から、扶養親族等の数が７人を超える１人ごとに1,610円を控除した金額を求めます。これが求める税額です。</t>
    <phoneticPr fontId="9"/>
  </si>
  <si>
    <t xml:space="preserve">      　数を、それぞれ(2)及び(3)の扶養親族等の数とします。</t>
    <phoneticPr fontId="9"/>
  </si>
  <si>
    <t xml:space="preserve">   2  扶養控除等申告書の提出がない人（「従たる給与についての扶養控除等申告書」の提出があった人を含みます。）</t>
    <phoneticPr fontId="9"/>
  </si>
  <si>
    <t xml:space="preserve">    等控除後の給与等の金額」欄の該当する行と乙欄との交わるところに記載されている金額（「従たる給与についての扶養控除等申告書」の提出があった場</t>
    <phoneticPr fontId="9"/>
  </si>
  <si>
    <t xml:space="preserve">    合には、その申告書により申告された扶養親族等（その申告書に記載がされていないものとされる源泉控除対象配偶者を除きます。）の数に応じ、扶養親　　</t>
    <phoneticPr fontId="9"/>
  </si>
  <si>
    <t>　　族等１人ごとに1,610円を控除した金額）を求めます。これが求める税額です。</t>
    <phoneticPr fontId="9"/>
  </si>
  <si>
    <t>07-001</t>
    <phoneticPr fontId="2"/>
  </si>
  <si>
    <r>
      <t xml:space="preserve">往復単価
</t>
    </r>
    <r>
      <rPr>
        <sz val="6"/>
        <color rgb="FFFF0000"/>
        <rFont val="ＭＳ Ｐゴシック"/>
        <family val="3"/>
        <charset val="128"/>
      </rPr>
      <t>※10円単位</t>
    </r>
    <rPh sb="0" eb="2">
      <t>オウフク</t>
    </rPh>
    <rPh sb="2" eb="4">
      <t>タンカ</t>
    </rPh>
    <rPh sb="8" eb="9">
      <t>エン</t>
    </rPh>
    <rPh sb="9" eb="11">
      <t>タンイ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</si>
</sst>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_ "/>
    <numFmt numFmtId="177" formatCode="ge&quot;年&quot;m&quot;月&quot;d&quot;日&quot;\(aaa\)"/>
    <numFmt numFmtId="178" formatCode="[h]:mm"/>
    <numFmt numFmtId="179" formatCode="0_);[Red]\(0\)"/>
    <numFmt numFmtId="180" formatCode="ge&quot;年&quot;m&quot;月&quot;"/>
    <numFmt numFmtId="181" formatCode="#,##0_);[Red]\(#,##0\)"/>
    <numFmt numFmtId="182" formatCode="m/d"/>
  </numFmts>
  <fonts count="33">
    <font>
      <sz val="12"/>
      <name val="ＭＳ 明朝"/>
      <family val="1"/>
      <charset val="128"/>
    </font>
    <font>
      <sz val="12"/>
      <name val="ＭＳ 明朝"/>
      <family val="1"/>
      <charset val="128"/>
    </font>
    <font>
      <sz val="6"/>
      <name val="ＭＳ 明朝"/>
      <family val="1"/>
      <charset val="128"/>
    </font>
    <font>
      <sz val="10"/>
      <name val="ＭＳ 明朝"/>
      <family val="1"/>
      <charset val="128"/>
    </font>
    <font>
      <sz val="11"/>
      <name val="ＭＳ 明朝"/>
      <family val="1"/>
      <charset val="128"/>
    </font>
    <font>
      <b/>
      <sz val="18"/>
      <name val="ＭＳ ゴシック"/>
      <family val="3"/>
      <charset val="128"/>
    </font>
    <font>
      <b/>
      <sz val="22"/>
      <name val="ＭＳ 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4"/>
      <name val="ＭＳ Ｐゴシック"/>
      <family val="3"/>
      <charset val="128"/>
    </font>
    <font>
      <sz val="8"/>
      <name val="ＭＳ 明朝"/>
      <family val="1"/>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0.5"/>
      <name val="ＭＳ 明朝"/>
      <family val="1"/>
      <charset val="128"/>
    </font>
    <font>
      <sz val="9"/>
      <color indexed="81"/>
      <name val="MS P ゴシック"/>
      <family val="3"/>
      <charset val="128"/>
    </font>
    <font>
      <b/>
      <sz val="11"/>
      <name val="ＭＳ Ｐゴシック"/>
      <family val="3"/>
      <charset val="128"/>
    </font>
    <font>
      <b/>
      <sz val="12"/>
      <name val="ＭＳ ゴシック"/>
      <family val="3"/>
      <charset val="128"/>
    </font>
    <font>
      <b/>
      <sz val="9"/>
      <name val="ＭＳ Ｐゴシック"/>
      <family val="3"/>
      <charset val="128"/>
    </font>
    <font>
      <b/>
      <sz val="12"/>
      <name val="ＭＳ 明朝"/>
      <family val="1"/>
      <charset val="128"/>
    </font>
    <font>
      <b/>
      <sz val="12"/>
      <name val="ＭＳ Ｐゴシック"/>
      <family val="3"/>
      <charset val="128"/>
    </font>
    <font>
      <sz val="10"/>
      <color indexed="10"/>
      <name val="ＭＳ Ｐゴシック"/>
      <family val="3"/>
      <charset val="128"/>
    </font>
    <font>
      <sz val="8"/>
      <name val="ＭＳ Ｐゴシック"/>
      <family val="3"/>
      <charset val="128"/>
    </font>
    <font>
      <sz val="10"/>
      <color rgb="FFFF0000"/>
      <name val="ＭＳ Ｐゴシック"/>
      <family val="3"/>
      <charset val="128"/>
    </font>
    <font>
      <b/>
      <sz val="9"/>
      <color indexed="81"/>
      <name val="MS P ゴシック"/>
      <family val="3"/>
      <charset val="128"/>
    </font>
    <font>
      <sz val="6"/>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2">
    <border>
      <left/>
      <right/>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style="hair">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hair">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7" fillId="0" borderId="0">
      <alignment vertical="center"/>
    </xf>
    <xf numFmtId="0" fontId="7" fillId="0" borderId="0"/>
    <xf numFmtId="38" fontId="7" fillId="0" borderId="0" applyFont="0" applyFill="0" applyBorder="0" applyAlignment="0" applyProtection="0">
      <alignment vertical="center"/>
    </xf>
  </cellStyleXfs>
  <cellXfs count="353">
    <xf numFmtId="0" fontId="0" fillId="0" borderId="0" xfId="0"/>
    <xf numFmtId="0" fontId="4" fillId="0" borderId="0" xfId="0" applyFont="1" applyAlignment="1">
      <alignment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xf>
    <xf numFmtId="0" fontId="4" fillId="0" borderId="0"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center" vertical="center"/>
    </xf>
    <xf numFmtId="0" fontId="1" fillId="0" borderId="2" xfId="0" applyFont="1" applyBorder="1" applyAlignment="1">
      <alignment horizontal="right" vertical="center"/>
    </xf>
    <xf numFmtId="0" fontId="8" fillId="0" borderId="0" xfId="2" applyFont="1" applyAlignment="1">
      <alignment vertical="center"/>
    </xf>
    <xf numFmtId="0" fontId="10" fillId="0" borderId="0" xfId="2" applyFont="1" applyAlignment="1">
      <alignment horizontal="center" vertical="center"/>
    </xf>
    <xf numFmtId="0" fontId="7" fillId="0" borderId="26" xfId="2" applyFont="1" applyBorder="1" applyAlignment="1">
      <alignment vertical="center"/>
    </xf>
    <xf numFmtId="0" fontId="10" fillId="0" borderId="0" xfId="2" applyFont="1" applyAlignment="1">
      <alignment horizontal="left" vertical="center"/>
    </xf>
    <xf numFmtId="0" fontId="10" fillId="0" borderId="0" xfId="2" applyFont="1" applyAlignment="1">
      <alignment horizontal="center" vertical="center" wrapText="1"/>
    </xf>
    <xf numFmtId="0" fontId="10" fillId="0" borderId="0" xfId="2" applyFont="1" applyFill="1" applyAlignment="1">
      <alignment horizontal="center" vertical="center"/>
    </xf>
    <xf numFmtId="176" fontId="10" fillId="0" borderId="0" xfId="2" applyNumberFormat="1" applyFont="1" applyFill="1" applyBorder="1" applyAlignment="1">
      <alignment vertical="center"/>
    </xf>
    <xf numFmtId="0" fontId="7" fillId="0" borderId="0" xfId="3" applyFont="1" applyFill="1"/>
    <xf numFmtId="0" fontId="13" fillId="0" borderId="0" xfId="3" applyFont="1" applyFill="1" applyAlignment="1">
      <alignment vertical="center" wrapText="1"/>
    </xf>
    <xf numFmtId="0" fontId="4" fillId="0" borderId="0" xfId="3" applyFont="1" applyFill="1"/>
    <xf numFmtId="0" fontId="4" fillId="0" borderId="27" xfId="3" applyFont="1" applyFill="1" applyBorder="1" applyAlignment="1">
      <alignment horizontal="left" vertical="center"/>
    </xf>
    <xf numFmtId="0" fontId="4" fillId="0" borderId="35" xfId="3" applyFont="1" applyFill="1" applyBorder="1" applyAlignment="1">
      <alignment horizontal="left" vertical="center"/>
    </xf>
    <xf numFmtId="0" fontId="4" fillId="0" borderId="30" xfId="3" applyFont="1" applyFill="1" applyBorder="1" applyAlignment="1">
      <alignment horizontal="centerContinuous" vertical="center"/>
    </xf>
    <xf numFmtId="0" fontId="4" fillId="0" borderId="31" xfId="3" applyFont="1" applyFill="1" applyBorder="1" applyAlignment="1">
      <alignment horizontal="centerContinuous" vertical="center"/>
    </xf>
    <xf numFmtId="0" fontId="4" fillId="0" borderId="36" xfId="3" applyFont="1" applyFill="1" applyBorder="1" applyAlignment="1">
      <alignment horizontal="center" vertical="center"/>
    </xf>
    <xf numFmtId="0" fontId="4" fillId="0" borderId="37" xfId="3" applyFont="1" applyFill="1" applyBorder="1" applyAlignment="1">
      <alignment horizontal="left" vertical="center"/>
    </xf>
    <xf numFmtId="0" fontId="4" fillId="0" borderId="38" xfId="3" applyFont="1" applyFill="1" applyBorder="1" applyAlignment="1">
      <alignment horizontal="left" vertical="center"/>
    </xf>
    <xf numFmtId="0" fontId="4" fillId="0" borderId="13" xfId="3" applyFont="1" applyFill="1" applyBorder="1" applyAlignment="1">
      <alignment horizontal="centerContinuous" vertical="center"/>
    </xf>
    <xf numFmtId="0" fontId="4" fillId="0" borderId="33" xfId="3" applyFont="1" applyFill="1" applyBorder="1" applyAlignment="1">
      <alignment horizontal="centerContinuous" vertical="center"/>
    </xf>
    <xf numFmtId="0" fontId="4" fillId="0" borderId="39" xfId="3" applyFont="1" applyFill="1" applyBorder="1" applyAlignment="1">
      <alignment horizontal="center"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23" xfId="3" applyFont="1" applyFill="1" applyBorder="1" applyAlignment="1">
      <alignment horizontal="center" vertical="center"/>
    </xf>
    <xf numFmtId="0" fontId="4" fillId="0" borderId="42" xfId="3" applyFont="1" applyFill="1" applyBorder="1" applyAlignment="1">
      <alignment vertical="center"/>
    </xf>
    <xf numFmtId="0" fontId="4" fillId="0" borderId="32" xfId="3" applyFont="1" applyFill="1" applyBorder="1" applyAlignment="1">
      <alignment horizontal="center" vertical="center"/>
    </xf>
    <xf numFmtId="0" fontId="4" fillId="0" borderId="23" xfId="3" applyFont="1" applyFill="1" applyBorder="1" applyAlignment="1">
      <alignment horizontal="centerContinuous" vertical="center"/>
    </xf>
    <xf numFmtId="0" fontId="4" fillId="0" borderId="43" xfId="3" applyFont="1" applyFill="1" applyBorder="1" applyAlignment="1">
      <alignment horizontal="center" vertical="center"/>
    </xf>
    <xf numFmtId="0" fontId="16" fillId="0" borderId="44" xfId="3" applyFont="1" applyFill="1" applyBorder="1" applyAlignment="1">
      <alignment horizontal="right" vertical="top"/>
    </xf>
    <xf numFmtId="0" fontId="16" fillId="0" borderId="45" xfId="3" applyFont="1" applyFill="1" applyBorder="1" applyAlignment="1">
      <alignment horizontal="right" vertical="top"/>
    </xf>
    <xf numFmtId="0" fontId="16" fillId="0" borderId="46" xfId="3" applyFont="1" applyFill="1" applyBorder="1" applyAlignment="1">
      <alignment horizontal="right" vertical="top"/>
    </xf>
    <xf numFmtId="3" fontId="7" fillId="0" borderId="47" xfId="3" applyNumberFormat="1" applyFont="1" applyFill="1" applyBorder="1" applyAlignment="1">
      <alignment vertical="top"/>
    </xf>
    <xf numFmtId="3" fontId="7" fillId="0" borderId="48" xfId="3" applyNumberFormat="1" applyFont="1" applyFill="1" applyBorder="1" applyAlignment="1">
      <alignment vertical="top"/>
    </xf>
    <xf numFmtId="3" fontId="17" fillId="0" borderId="39" xfId="3" applyNumberFormat="1" applyFont="1" applyFill="1" applyBorder="1" applyAlignment="1">
      <alignment wrapText="1"/>
    </xf>
    <xf numFmtId="1" fontId="7" fillId="0" borderId="0" xfId="3" applyNumberFormat="1" applyFont="1" applyFill="1"/>
    <xf numFmtId="3" fontId="7" fillId="0" borderId="47" xfId="3" applyNumberFormat="1" applyFont="1" applyFill="1" applyBorder="1"/>
    <xf numFmtId="3" fontId="7" fillId="0" borderId="48" xfId="3" applyNumberFormat="1" applyFont="1" applyFill="1" applyBorder="1"/>
    <xf numFmtId="3" fontId="7" fillId="0" borderId="39" xfId="3" applyNumberFormat="1" applyFont="1" applyFill="1" applyBorder="1"/>
    <xf numFmtId="3" fontId="7" fillId="0" borderId="49" xfId="3" applyNumberFormat="1" applyFont="1" applyFill="1" applyBorder="1"/>
    <xf numFmtId="3" fontId="7" fillId="0" borderId="50" xfId="3" applyNumberFormat="1" applyFont="1" applyFill="1" applyBorder="1"/>
    <xf numFmtId="3" fontId="7" fillId="0" borderId="51" xfId="3" applyNumberFormat="1" applyFont="1" applyFill="1" applyBorder="1"/>
    <xf numFmtId="3" fontId="18" fillId="0" borderId="47" xfId="3" applyNumberFormat="1" applyFont="1" applyFill="1" applyBorder="1"/>
    <xf numFmtId="3" fontId="18" fillId="0" borderId="48" xfId="3" applyNumberFormat="1" applyFont="1" applyFill="1" applyBorder="1"/>
    <xf numFmtId="3" fontId="18" fillId="0" borderId="39" xfId="3" applyNumberFormat="1" applyFont="1" applyFill="1" applyBorder="1"/>
    <xf numFmtId="3" fontId="18" fillId="0" borderId="49" xfId="3" applyNumberFormat="1" applyFont="1" applyFill="1" applyBorder="1"/>
    <xf numFmtId="3" fontId="18" fillId="0" borderId="50" xfId="3" applyNumberFormat="1" applyFont="1" applyFill="1" applyBorder="1"/>
    <xf numFmtId="3" fontId="18" fillId="0" borderId="51" xfId="3" applyNumberFormat="1" applyFont="1" applyFill="1" applyBorder="1"/>
    <xf numFmtId="0" fontId="18" fillId="0" borderId="37" xfId="2" applyFont="1" applyFill="1" applyBorder="1" applyAlignment="1">
      <alignment horizontal="centerContinuous"/>
    </xf>
    <xf numFmtId="0" fontId="18" fillId="0" borderId="38" xfId="2" applyFont="1" applyFill="1" applyBorder="1" applyAlignment="1">
      <alignment horizontal="centerContinuous"/>
    </xf>
    <xf numFmtId="0" fontId="19" fillId="0" borderId="48" xfId="2" applyFont="1" applyFill="1" applyBorder="1" applyAlignment="1">
      <alignment horizontal="right" vertical="center"/>
    </xf>
    <xf numFmtId="0" fontId="19" fillId="0" borderId="39" xfId="2" applyFont="1" applyFill="1" applyBorder="1" applyAlignment="1">
      <alignment horizontal="right" vertical="center"/>
    </xf>
    <xf numFmtId="3" fontId="18" fillId="0" borderId="40" xfId="2" applyNumberFormat="1" applyFont="1" applyFill="1" applyBorder="1" applyAlignment="1">
      <alignment horizontal="centerContinuous"/>
    </xf>
    <xf numFmtId="0" fontId="18" fillId="0" borderId="41" xfId="2" applyFont="1" applyFill="1" applyBorder="1" applyAlignment="1">
      <alignment horizontal="centerContinuous"/>
    </xf>
    <xf numFmtId="38" fontId="18" fillId="0" borderId="52" xfId="4" applyFont="1" applyFill="1" applyBorder="1" applyAlignment="1"/>
    <xf numFmtId="3" fontId="18" fillId="0" borderId="42" xfId="3" applyNumberFormat="1" applyFont="1" applyFill="1" applyBorder="1"/>
    <xf numFmtId="38" fontId="18" fillId="0" borderId="53" xfId="4" applyFont="1" applyFill="1" applyBorder="1" applyAlignment="1"/>
    <xf numFmtId="38" fontId="18" fillId="0" borderId="0" xfId="4" applyFont="1" applyFill="1" applyBorder="1" applyAlignment="1"/>
    <xf numFmtId="38" fontId="18" fillId="0" borderId="38" xfId="4" applyFont="1" applyFill="1" applyBorder="1" applyAlignment="1"/>
    <xf numFmtId="0" fontId="18" fillId="0" borderId="37" xfId="2" applyFont="1" applyFill="1" applyBorder="1" applyAlignment="1">
      <alignment horizontal="left"/>
    </xf>
    <xf numFmtId="0" fontId="18" fillId="0" borderId="38" xfId="2" applyFont="1" applyFill="1" applyBorder="1" applyAlignment="1">
      <alignment horizontal="left"/>
    </xf>
    <xf numFmtId="0" fontId="18" fillId="0" borderId="53" xfId="2" applyFont="1" applyFill="1" applyBorder="1" applyAlignment="1">
      <alignment horizontal="centerContinuous"/>
    </xf>
    <xf numFmtId="0" fontId="18" fillId="0" borderId="0" xfId="2" applyFont="1" applyFill="1" applyBorder="1" applyAlignment="1">
      <alignment horizontal="centerContinuous"/>
    </xf>
    <xf numFmtId="0" fontId="18" fillId="0" borderId="53" xfId="2" applyFont="1" applyFill="1" applyBorder="1" applyAlignment="1">
      <alignment horizontal="left"/>
    </xf>
    <xf numFmtId="0" fontId="18" fillId="0" borderId="0" xfId="2" applyFont="1" applyFill="1" applyBorder="1" applyAlignment="1">
      <alignment horizontal="left"/>
    </xf>
    <xf numFmtId="0" fontId="18" fillId="0" borderId="37" xfId="2" applyFont="1" applyFill="1" applyBorder="1" applyAlignment="1">
      <alignment horizontal="center"/>
    </xf>
    <xf numFmtId="0" fontId="18" fillId="0" borderId="38" xfId="2" applyFont="1" applyFill="1" applyBorder="1" applyAlignment="1">
      <alignment horizontal="center"/>
    </xf>
    <xf numFmtId="0" fontId="18" fillId="0" borderId="40" xfId="2" applyFont="1" applyFill="1" applyBorder="1" applyAlignment="1">
      <alignment horizontal="left"/>
    </xf>
    <xf numFmtId="0" fontId="18" fillId="0" borderId="41" xfId="2" applyFont="1" applyFill="1" applyBorder="1" applyAlignment="1">
      <alignment horizontal="left"/>
    </xf>
    <xf numFmtId="0" fontId="18" fillId="0" borderId="54" xfId="2" applyFont="1" applyFill="1" applyBorder="1" applyAlignment="1">
      <alignment horizontal="centerContinuous"/>
    </xf>
    <xf numFmtId="0" fontId="18" fillId="0" borderId="26" xfId="2" applyFont="1" applyFill="1" applyBorder="1" applyAlignment="1">
      <alignment horizontal="centerContinuous"/>
    </xf>
    <xf numFmtId="0" fontId="18" fillId="0" borderId="55" xfId="2" applyFont="1" applyFill="1" applyBorder="1" applyAlignment="1">
      <alignment horizontal="centerContinuous"/>
    </xf>
    <xf numFmtId="0" fontId="18" fillId="0" borderId="56" xfId="2" applyFont="1" applyFill="1" applyBorder="1" applyAlignment="1">
      <alignment horizontal="centerContinuous"/>
    </xf>
    <xf numFmtId="0" fontId="19" fillId="0" borderId="45" xfId="2" applyFont="1" applyFill="1" applyBorder="1" applyAlignment="1">
      <alignment horizontal="right" vertical="center"/>
    </xf>
    <xf numFmtId="0" fontId="19" fillId="0" borderId="46" xfId="2" applyFont="1" applyFill="1" applyBorder="1" applyAlignment="1">
      <alignment horizontal="right" vertical="center"/>
    </xf>
    <xf numFmtId="38" fontId="18" fillId="0" borderId="57" xfId="4" applyFont="1" applyFill="1" applyBorder="1" applyAlignment="1"/>
    <xf numFmtId="38" fontId="18" fillId="0" borderId="21" xfId="4" applyFont="1" applyFill="1" applyBorder="1" applyAlignment="1"/>
    <xf numFmtId="38" fontId="18" fillId="0" borderId="56" xfId="4" applyFont="1" applyFill="1" applyBorder="1" applyAlignment="1"/>
    <xf numFmtId="0" fontId="18" fillId="0" borderId="29" xfId="2" applyFont="1" applyFill="1" applyBorder="1" applyAlignment="1">
      <alignment horizontal="left"/>
    </xf>
    <xf numFmtId="0" fontId="18" fillId="0" borderId="58" xfId="2" applyFont="1" applyFill="1" applyBorder="1" applyAlignment="1">
      <alignment horizontal="left"/>
    </xf>
    <xf numFmtId="0" fontId="18" fillId="0" borderId="59" xfId="2" applyFont="1" applyFill="1" applyBorder="1" applyAlignment="1">
      <alignment horizontal="centerContinuous"/>
    </xf>
    <xf numFmtId="0" fontId="18" fillId="0" borderId="25" xfId="2" applyFont="1" applyFill="1" applyBorder="1" applyAlignment="1">
      <alignment horizontal="centerContinuous"/>
    </xf>
    <xf numFmtId="0" fontId="18" fillId="0" borderId="58" xfId="2" applyFont="1" applyFill="1" applyBorder="1" applyAlignment="1">
      <alignment horizontal="centerContinuous"/>
    </xf>
    <xf numFmtId="3" fontId="18" fillId="0" borderId="37" xfId="2" applyNumberFormat="1" applyFont="1" applyFill="1" applyBorder="1" applyAlignment="1">
      <alignment horizontal="centerContinuous"/>
    </xf>
    <xf numFmtId="0" fontId="18" fillId="0" borderId="55" xfId="2" applyFont="1" applyFill="1" applyBorder="1" applyAlignment="1">
      <alignment horizontal="center"/>
    </xf>
    <xf numFmtId="0" fontId="18" fillId="0" borderId="21" xfId="2" applyFont="1" applyFill="1" applyBorder="1" applyAlignment="1">
      <alignment horizontal="center"/>
    </xf>
    <xf numFmtId="0" fontId="18" fillId="0" borderId="21" xfId="2" applyFont="1" applyFill="1" applyBorder="1">
      <alignment vertical="center"/>
    </xf>
    <xf numFmtId="0" fontId="18" fillId="0" borderId="56" xfId="2" applyFont="1" applyFill="1" applyBorder="1">
      <alignment vertical="center"/>
    </xf>
    <xf numFmtId="0" fontId="18" fillId="0" borderId="0" xfId="2" applyFont="1" applyFill="1" applyBorder="1" applyAlignment="1">
      <alignment horizontal="center"/>
    </xf>
    <xf numFmtId="0" fontId="18" fillId="0" borderId="0" xfId="2" applyFont="1" applyFill="1" applyBorder="1">
      <alignment vertical="center"/>
    </xf>
    <xf numFmtId="0" fontId="18" fillId="0" borderId="38" xfId="2" applyFont="1" applyFill="1" applyBorder="1">
      <alignment vertical="center"/>
    </xf>
    <xf numFmtId="0" fontId="18" fillId="0" borderId="37" xfId="3" applyFont="1" applyFill="1" applyBorder="1"/>
    <xf numFmtId="0" fontId="18" fillId="0" borderId="29" xfId="2" applyFont="1" applyFill="1" applyBorder="1" applyAlignment="1">
      <alignment horizontal="center"/>
    </xf>
    <xf numFmtId="0" fontId="18" fillId="0" borderId="25" xfId="2" applyFont="1" applyFill="1" applyBorder="1" applyAlignment="1">
      <alignment horizontal="center"/>
    </xf>
    <xf numFmtId="0" fontId="18" fillId="0" borderId="25" xfId="2" applyFont="1" applyFill="1" applyBorder="1">
      <alignment vertical="center"/>
    </xf>
    <xf numFmtId="0" fontId="18" fillId="0" borderId="58" xfId="2" applyFont="1" applyFill="1" applyBorder="1">
      <alignment vertical="center"/>
    </xf>
    <xf numFmtId="0" fontId="16" fillId="0" borderId="28" xfId="2" applyFont="1" applyFill="1" applyBorder="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0" fillId="0" borderId="0" xfId="0" applyFill="1"/>
    <xf numFmtId="0" fontId="10" fillId="0" borderId="0" xfId="2" applyFont="1" applyFill="1" applyAlignment="1">
      <alignment horizontal="center" vertical="center"/>
    </xf>
    <xf numFmtId="0" fontId="10" fillId="0" borderId="0" xfId="2" applyFont="1" applyFill="1" applyBorder="1" applyAlignment="1">
      <alignment horizontal="center" vertical="center"/>
    </xf>
    <xf numFmtId="0" fontId="8" fillId="0" borderId="0" xfId="2" applyFont="1" applyBorder="1" applyAlignment="1">
      <alignment vertical="center"/>
    </xf>
    <xf numFmtId="0" fontId="0" fillId="0" borderId="0" xfId="0" applyBorder="1"/>
    <xf numFmtId="0" fontId="17" fillId="0" borderId="0" xfId="2" applyFont="1" applyFill="1" applyBorder="1" applyAlignment="1">
      <alignment horizontal="center" vertical="center"/>
    </xf>
    <xf numFmtId="0" fontId="7" fillId="0" borderId="0" xfId="2" applyFont="1" applyFill="1" applyAlignment="1">
      <alignment vertical="center"/>
    </xf>
    <xf numFmtId="20" fontId="17" fillId="0" borderId="0" xfId="2" applyNumberFormat="1" applyFont="1" applyFill="1" applyBorder="1" applyAlignment="1">
      <alignment horizontal="center" vertical="center"/>
    </xf>
    <xf numFmtId="177" fontId="17" fillId="0" borderId="0" xfId="2" applyNumberFormat="1" applyFont="1" applyFill="1" applyBorder="1" applyAlignment="1">
      <alignment horizontal="center" vertical="center"/>
    </xf>
    <xf numFmtId="0" fontId="3" fillId="0" borderId="0" xfId="0" applyFont="1" applyFill="1"/>
    <xf numFmtId="0" fontId="17" fillId="0" borderId="21" xfId="2" applyFont="1" applyFill="1" applyBorder="1" applyAlignment="1">
      <alignment vertical="center"/>
    </xf>
    <xf numFmtId="178" fontId="2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4" fillId="0" borderId="0" xfId="0" applyFont="1" applyAlignment="1">
      <alignment horizontal="center" vertical="center"/>
    </xf>
    <xf numFmtId="0" fontId="7" fillId="0" borderId="0" xfId="2" applyFont="1" applyFill="1" applyAlignment="1">
      <alignment vertical="center"/>
    </xf>
    <xf numFmtId="0" fontId="17" fillId="0" borderId="0" xfId="2" applyFont="1" applyFill="1" applyAlignment="1">
      <alignment vertical="center"/>
    </xf>
    <xf numFmtId="0" fontId="17" fillId="0" borderId="0" xfId="2" applyFont="1" applyFill="1" applyAlignment="1">
      <alignment horizontal="center" vertical="center"/>
    </xf>
    <xf numFmtId="176" fontId="17" fillId="0" borderId="0" xfId="2" applyNumberFormat="1" applyFont="1" applyFill="1" applyAlignment="1">
      <alignment vertical="center"/>
    </xf>
    <xf numFmtId="0" fontId="17" fillId="0" borderId="34" xfId="2" applyFont="1" applyFill="1" applyBorder="1" applyAlignment="1">
      <alignment horizontal="center" vertical="center"/>
    </xf>
    <xf numFmtId="32" fontId="17" fillId="0" borderId="34" xfId="2" applyNumberFormat="1" applyFont="1" applyFill="1" applyBorder="1" applyAlignment="1">
      <alignment vertical="center"/>
    </xf>
    <xf numFmtId="0" fontId="17" fillId="0" borderId="0" xfId="2" applyFont="1" applyFill="1" applyAlignment="1">
      <alignment horizontal="left" vertical="center"/>
    </xf>
    <xf numFmtId="176" fontId="17" fillId="0" borderId="0" xfId="2" applyNumberFormat="1" applyFont="1" applyFill="1" applyAlignment="1">
      <alignment horizontal="left" vertical="center"/>
    </xf>
    <xf numFmtId="176" fontId="17" fillId="0" borderId="0" xfId="2" applyNumberFormat="1" applyFont="1" applyFill="1" applyAlignment="1">
      <alignment horizontal="center" vertical="center"/>
    </xf>
    <xf numFmtId="58" fontId="21" fillId="0" borderId="22" xfId="0" applyNumberFormat="1" applyFont="1" applyBorder="1" applyAlignment="1">
      <alignment vertical="center"/>
    </xf>
    <xf numFmtId="180" fontId="21" fillId="0" borderId="22" xfId="0" applyNumberFormat="1" applyFont="1" applyBorder="1" applyAlignment="1">
      <alignment vertical="center"/>
    </xf>
    <xf numFmtId="49" fontId="21" fillId="0" borderId="22" xfId="0" applyNumberFormat="1" applyFont="1" applyBorder="1" applyAlignment="1">
      <alignment vertical="center"/>
    </xf>
    <xf numFmtId="0" fontId="17" fillId="0" borderId="0" xfId="2" applyFont="1" applyFill="1" applyAlignment="1">
      <alignment horizontal="center" vertical="center"/>
    </xf>
    <xf numFmtId="0" fontId="17" fillId="0" borderId="0" xfId="2" applyFont="1" applyFill="1" applyAlignment="1">
      <alignment horizontal="left" vertical="center"/>
    </xf>
    <xf numFmtId="0" fontId="17" fillId="0" borderId="0" xfId="2" applyFont="1" applyFill="1" applyBorder="1" applyAlignment="1">
      <alignment horizontal="left" vertical="center"/>
    </xf>
    <xf numFmtId="176" fontId="7" fillId="0" borderId="0" xfId="2" applyNumberFormat="1" applyFont="1" applyFill="1" applyAlignment="1">
      <alignment vertical="center"/>
    </xf>
    <xf numFmtId="176" fontId="7" fillId="0" borderId="0" xfId="2" applyNumberFormat="1" applyFont="1" applyFill="1" applyAlignment="1">
      <alignment horizontal="right" vertical="center"/>
    </xf>
    <xf numFmtId="176" fontId="7" fillId="0" borderId="0" xfId="2" applyNumberFormat="1" applyFont="1" applyFill="1" applyAlignment="1">
      <alignment horizontal="center" vertical="center"/>
    </xf>
    <xf numFmtId="0" fontId="8" fillId="0" borderId="0" xfId="2"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7" fillId="0" borderId="0" xfId="2" applyFont="1" applyAlignment="1">
      <alignment horizontal="center" vertical="center"/>
    </xf>
    <xf numFmtId="180" fontId="8" fillId="0" borderId="0" xfId="2" applyNumberFormat="1" applyFont="1" applyFill="1" applyBorder="1" applyAlignment="1">
      <alignment vertical="center"/>
    </xf>
    <xf numFmtId="180" fontId="8" fillId="0" borderId="0" xfId="2" applyNumberFormat="1" applyFont="1" applyFill="1" applyBorder="1" applyAlignment="1">
      <alignment horizontal="center" vertical="center"/>
    </xf>
    <xf numFmtId="0" fontId="17" fillId="0" borderId="0" xfId="2" applyFont="1" applyBorder="1" applyAlignment="1">
      <alignment horizontal="center" vertical="center"/>
    </xf>
    <xf numFmtId="0" fontId="3" fillId="0" borderId="0" xfId="0" applyFont="1"/>
    <xf numFmtId="0" fontId="17" fillId="0" borderId="0" xfId="2" applyFont="1" applyFill="1" applyAlignment="1">
      <alignment vertical="center"/>
    </xf>
    <xf numFmtId="0" fontId="25" fillId="3" borderId="23" xfId="2" applyFont="1" applyFill="1" applyBorder="1" applyAlignment="1">
      <alignment horizontal="center" vertical="center" wrapText="1"/>
    </xf>
    <xf numFmtId="0" fontId="7" fillId="0" borderId="0" xfId="2" applyFont="1" applyFill="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7" fillId="0" borderId="21" xfId="0" applyFont="1" applyBorder="1" applyAlignment="1">
      <alignment horizontal="center" vertical="center"/>
    </xf>
    <xf numFmtId="0" fontId="17" fillId="0" borderId="0" xfId="0" applyFont="1" applyBorder="1" applyAlignment="1">
      <alignment vertical="center"/>
    </xf>
    <xf numFmtId="0" fontId="17" fillId="0" borderId="33" xfId="0" applyFont="1" applyBorder="1" applyAlignment="1">
      <alignment vertical="center"/>
    </xf>
    <xf numFmtId="0" fontId="28" fillId="0" borderId="0" xfId="0" applyFont="1" applyAlignment="1">
      <alignment vertical="center"/>
    </xf>
    <xf numFmtId="0" fontId="17" fillId="0" borderId="0" xfId="0" applyFont="1" applyFill="1" applyBorder="1" applyAlignment="1">
      <alignment vertical="center"/>
    </xf>
    <xf numFmtId="0" fontId="17" fillId="0" borderId="33" xfId="0" applyFont="1" applyBorder="1" applyAlignment="1">
      <alignment horizontal="center" vertical="center"/>
    </xf>
    <xf numFmtId="0" fontId="17" fillId="0" borderId="33" xfId="0" applyFont="1" applyFill="1" applyBorder="1" applyAlignment="1">
      <alignment vertical="center"/>
    </xf>
    <xf numFmtId="0" fontId="17" fillId="0" borderId="13" xfId="0" applyFont="1" applyFill="1" applyBorder="1" applyAlignment="1">
      <alignment vertical="center"/>
    </xf>
    <xf numFmtId="0" fontId="17" fillId="0" borderId="0" xfId="0" applyFont="1" applyBorder="1" applyAlignment="1">
      <alignment horizontal="center" vertical="center"/>
    </xf>
    <xf numFmtId="0" fontId="17" fillId="0" borderId="14" xfId="0" applyFont="1" applyBorder="1" applyAlignment="1">
      <alignment vertical="center"/>
    </xf>
    <xf numFmtId="0" fontId="29" fillId="0" borderId="23" xfId="0" applyFont="1" applyBorder="1" applyAlignment="1">
      <alignment horizontal="center" vertical="center" shrinkToFit="1"/>
    </xf>
    <xf numFmtId="0" fontId="30" fillId="0" borderId="0" xfId="0" applyFont="1" applyAlignment="1">
      <alignment vertical="center"/>
    </xf>
    <xf numFmtId="0" fontId="17" fillId="0" borderId="0" xfId="0" applyFont="1" applyFill="1" applyAlignment="1">
      <alignment vertical="center"/>
    </xf>
    <xf numFmtId="0" fontId="17" fillId="0" borderId="0" xfId="0" applyFont="1" applyFill="1" applyBorder="1" applyAlignment="1">
      <alignment horizontal="left" vertical="center"/>
    </xf>
    <xf numFmtId="178" fontId="27" fillId="0" borderId="23" xfId="2" applyNumberFormat="1" applyFont="1" applyBorder="1" applyAlignment="1">
      <alignment horizontal="center" vertical="center"/>
    </xf>
    <xf numFmtId="56" fontId="7" fillId="0" borderId="0" xfId="2" applyNumberFormat="1" applyFont="1" applyFill="1" applyBorder="1" applyAlignment="1">
      <alignment horizontal="center" vertical="center"/>
    </xf>
    <xf numFmtId="0" fontId="7" fillId="0" borderId="0" xfId="2" applyFont="1" applyFill="1" applyAlignment="1">
      <alignment horizontal="right" vertical="center"/>
    </xf>
    <xf numFmtId="178" fontId="7" fillId="0" borderId="0" xfId="2" applyNumberFormat="1" applyFont="1" applyFill="1" applyBorder="1" applyAlignment="1">
      <alignment horizontal="center" vertical="center"/>
    </xf>
    <xf numFmtId="178" fontId="7" fillId="0" borderId="21" xfId="2" applyNumberFormat="1" applyFont="1" applyFill="1" applyBorder="1" applyAlignment="1">
      <alignment vertical="center"/>
    </xf>
    <xf numFmtId="20" fontId="7" fillId="0" borderId="0" xfId="2" applyNumberFormat="1" applyFont="1" applyFill="1" applyBorder="1" applyAlignment="1">
      <alignment horizontal="center" vertical="center"/>
    </xf>
    <xf numFmtId="176" fontId="7" fillId="0" borderId="60" xfId="2" applyNumberFormat="1" applyFont="1" applyFill="1" applyBorder="1" applyAlignment="1">
      <alignment horizontal="center" vertical="center"/>
    </xf>
    <xf numFmtId="0" fontId="17" fillId="0" borderId="34" xfId="2" applyFont="1" applyFill="1" applyBorder="1" applyAlignment="1">
      <alignment horizontal="left" vertical="center"/>
    </xf>
    <xf numFmtId="0" fontId="17" fillId="0" borderId="0" xfId="0" applyFont="1" applyFill="1" applyBorder="1" applyAlignment="1">
      <alignment horizontal="center" vertical="center"/>
    </xf>
    <xf numFmtId="0" fontId="8" fillId="0" borderId="0" xfId="0" applyFont="1" applyAlignment="1">
      <alignment vertical="center"/>
    </xf>
    <xf numFmtId="182" fontId="29" fillId="0" borderId="23" xfId="0" applyNumberFormat="1" applyFont="1" applyBorder="1" applyAlignment="1">
      <alignment horizontal="center" vertical="center" shrinkToFit="1"/>
    </xf>
    <xf numFmtId="0" fontId="10" fillId="0" borderId="0" xfId="0" applyFont="1" applyBorder="1" applyAlignment="1">
      <alignment horizontal="center" vertical="center" wrapText="1"/>
    </xf>
    <xf numFmtId="179" fontId="17" fillId="0" borderId="0" xfId="0" applyNumberFormat="1" applyFont="1" applyBorder="1" applyAlignment="1">
      <alignment horizontal="center" vertical="center"/>
    </xf>
    <xf numFmtId="0" fontId="29" fillId="2" borderId="23" xfId="0" applyFont="1" applyFill="1" applyBorder="1" applyAlignment="1">
      <alignment horizontal="center" vertical="center" shrinkToFit="1"/>
    </xf>
    <xf numFmtId="182" fontId="29" fillId="2" borderId="23" xfId="0" applyNumberFormat="1" applyFont="1" applyFill="1" applyBorder="1" applyAlignment="1">
      <alignment horizontal="center" vertical="center" shrinkToFit="1"/>
    </xf>
    <xf numFmtId="0" fontId="17" fillId="0" borderId="60" xfId="2" applyFont="1" applyFill="1" applyBorder="1" applyAlignment="1">
      <alignment horizontal="center" vertical="center"/>
    </xf>
    <xf numFmtId="0" fontId="7" fillId="2" borderId="14" xfId="2" applyFont="1" applyFill="1" applyBorder="1" applyAlignment="1" applyProtection="1">
      <alignment horizontal="center" vertical="center"/>
      <protection locked="0"/>
    </xf>
    <xf numFmtId="0" fontId="7" fillId="2" borderId="23" xfId="2" applyFont="1" applyFill="1" applyBorder="1" applyAlignment="1" applyProtection="1">
      <alignment horizontal="center" vertical="center"/>
      <protection locked="0"/>
    </xf>
    <xf numFmtId="20" fontId="7" fillId="2" borderId="23" xfId="2" applyNumberFormat="1" applyFont="1" applyFill="1" applyBorder="1" applyAlignment="1" applyProtection="1">
      <alignment horizontal="center" vertical="center"/>
      <protection locked="0"/>
    </xf>
    <xf numFmtId="0" fontId="16" fillId="0" borderId="0" xfId="2" applyFont="1" applyFill="1" applyBorder="1" applyAlignment="1">
      <alignment horizontal="left"/>
    </xf>
    <xf numFmtId="180" fontId="8" fillId="0" borderId="0" xfId="2" applyNumberFormat="1" applyFont="1" applyFill="1" applyBorder="1" applyAlignment="1">
      <alignment horizontal="center" vertical="center"/>
    </xf>
    <xf numFmtId="0" fontId="7" fillId="2" borderId="23" xfId="2" applyFont="1" applyFill="1" applyBorder="1" applyAlignment="1" applyProtection="1">
      <alignment horizontal="center" vertical="center"/>
      <protection locked="0"/>
    </xf>
    <xf numFmtId="0" fontId="7" fillId="2" borderId="13" xfId="2" applyFont="1" applyFill="1" applyBorder="1" applyAlignment="1" applyProtection="1">
      <alignment horizontal="center" vertical="center"/>
      <protection locked="0"/>
    </xf>
    <xf numFmtId="0" fontId="7" fillId="0" borderId="4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23" xfId="0" applyFont="1" applyBorder="1" applyAlignment="1">
      <alignment horizontal="center" vertical="center" wrapText="1"/>
    </xf>
    <xf numFmtId="0" fontId="7" fillId="2" borderId="5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25" fillId="3" borderId="23" xfId="2" applyFont="1" applyFill="1" applyBorder="1" applyAlignment="1">
      <alignment horizontal="center" vertical="center" wrapText="1"/>
    </xf>
    <xf numFmtId="20" fontId="7" fillId="2" borderId="23" xfId="2" applyNumberFormat="1" applyFont="1" applyFill="1" applyBorder="1" applyAlignment="1" applyProtection="1">
      <alignment horizontal="center" vertical="center"/>
      <protection locked="0"/>
    </xf>
    <xf numFmtId="177" fontId="7" fillId="0" borderId="23" xfId="2" applyNumberFormat="1" applyFont="1" applyFill="1" applyBorder="1" applyAlignment="1">
      <alignment horizontal="left" vertical="center" shrinkToFit="1"/>
    </xf>
    <xf numFmtId="177" fontId="7" fillId="2" borderId="23" xfId="2" applyNumberFormat="1" applyFont="1" applyFill="1" applyBorder="1" applyAlignment="1" applyProtection="1">
      <alignment horizontal="left" vertical="center" shrinkToFit="1"/>
      <protection locked="0"/>
    </xf>
    <xf numFmtId="0" fontId="17" fillId="0" borderId="0" xfId="2" applyFont="1" applyBorder="1" applyAlignment="1">
      <alignment horizontal="left" vertical="center" wrapText="1"/>
    </xf>
    <xf numFmtId="0" fontId="17" fillId="3" borderId="23" xfId="2" applyFont="1" applyFill="1" applyBorder="1" applyAlignment="1">
      <alignment horizontal="center" vertical="center"/>
    </xf>
    <xf numFmtId="0" fontId="17" fillId="3" borderId="57" xfId="2" applyFont="1" applyFill="1" applyBorder="1" applyAlignment="1">
      <alignment horizontal="left" vertical="top"/>
    </xf>
    <xf numFmtId="0" fontId="17" fillId="3" borderId="21" xfId="2" applyFont="1" applyFill="1" applyBorder="1" applyAlignment="1">
      <alignment horizontal="left" vertical="top"/>
    </xf>
    <xf numFmtId="0" fontId="17" fillId="3" borderId="56" xfId="2" applyFont="1" applyFill="1" applyBorder="1" applyAlignment="1">
      <alignment horizontal="left" vertical="top"/>
    </xf>
    <xf numFmtId="0" fontId="17" fillId="3" borderId="53" xfId="2" applyFont="1" applyFill="1" applyBorder="1" applyAlignment="1">
      <alignment horizontal="left" vertical="top"/>
    </xf>
    <xf numFmtId="0" fontId="17" fillId="3" borderId="0" xfId="2" applyFont="1" applyFill="1" applyBorder="1" applyAlignment="1">
      <alignment horizontal="left" vertical="top"/>
    </xf>
    <xf numFmtId="0" fontId="17" fillId="3" borderId="38" xfId="2" applyFont="1" applyFill="1" applyBorder="1" applyAlignment="1">
      <alignment horizontal="left" vertical="top"/>
    </xf>
    <xf numFmtId="0" fontId="17" fillId="3" borderId="54" xfId="2" applyFont="1" applyFill="1" applyBorder="1" applyAlignment="1">
      <alignment horizontal="left" vertical="top"/>
    </xf>
    <xf numFmtId="0" fontId="17" fillId="3" borderId="26" xfId="2" applyFont="1" applyFill="1" applyBorder="1" applyAlignment="1">
      <alignment horizontal="left" vertical="top"/>
    </xf>
    <xf numFmtId="0" fontId="17" fillId="3" borderId="41" xfId="2" applyFont="1" applyFill="1" applyBorder="1" applyAlignment="1">
      <alignment horizontal="left" vertical="top"/>
    </xf>
    <xf numFmtId="0" fontId="7" fillId="0" borderId="23" xfId="2" applyFont="1" applyFill="1" applyBorder="1" applyAlignment="1">
      <alignment horizontal="center" vertical="center" wrapText="1"/>
    </xf>
    <xf numFmtId="177" fontId="7" fillId="2" borderId="23" xfId="2" applyNumberFormat="1" applyFont="1" applyFill="1" applyBorder="1" applyAlignment="1">
      <alignment horizontal="left" vertical="center" shrinkToFit="1"/>
    </xf>
    <xf numFmtId="176" fontId="7" fillId="0" borderId="34" xfId="2" applyNumberFormat="1" applyFont="1" applyFill="1" applyBorder="1" applyAlignment="1">
      <alignment horizontal="right" vertical="center"/>
    </xf>
    <xf numFmtId="176" fontId="7" fillId="0" borderId="0" xfId="2" applyNumberFormat="1" applyFont="1" applyFill="1" applyAlignment="1">
      <alignment horizontal="right" vertical="center"/>
    </xf>
    <xf numFmtId="0" fontId="7" fillId="0" borderId="0" xfId="2" applyFont="1" applyFill="1" applyBorder="1" applyAlignment="1">
      <alignment horizontal="left" vertical="center"/>
    </xf>
    <xf numFmtId="178" fontId="7" fillId="0" borderId="0" xfId="2" applyNumberFormat="1" applyFont="1" applyFill="1" applyAlignment="1">
      <alignment horizontal="right" vertical="center"/>
    </xf>
    <xf numFmtId="176" fontId="7" fillId="0" borderId="0" xfId="2" applyNumberFormat="1" applyFont="1" applyFill="1" applyAlignment="1">
      <alignment vertical="center"/>
    </xf>
    <xf numFmtId="0" fontId="7" fillId="0" borderId="0" xfId="2" applyFont="1" applyFill="1" applyAlignment="1">
      <alignment vertical="center"/>
    </xf>
    <xf numFmtId="0" fontId="7" fillId="0" borderId="0" xfId="2" applyNumberFormat="1" applyFont="1" applyFill="1" applyAlignment="1">
      <alignment horizontal="center" vertical="center"/>
    </xf>
    <xf numFmtId="176" fontId="7" fillId="2" borderId="0" xfId="2" applyNumberFormat="1" applyFont="1" applyFill="1" applyAlignment="1" applyProtection="1">
      <alignment horizontal="center" vertical="center"/>
      <protection locked="0"/>
    </xf>
    <xf numFmtId="176" fontId="7" fillId="0" borderId="0" xfId="2" applyNumberFormat="1" applyFont="1" applyFill="1" applyAlignment="1">
      <alignment horizontal="center" vertical="center"/>
    </xf>
    <xf numFmtId="0" fontId="17" fillId="0" borderId="0" xfId="2" applyFont="1" applyFill="1" applyAlignment="1">
      <alignment horizontal="left" vertical="center"/>
    </xf>
    <xf numFmtId="179" fontId="7" fillId="0" borderId="0" xfId="2" applyNumberFormat="1" applyFont="1" applyFill="1" applyAlignment="1">
      <alignment horizontal="right" vertical="center"/>
    </xf>
    <xf numFmtId="0" fontId="17" fillId="2" borderId="0" xfId="2" applyFont="1" applyFill="1" applyAlignment="1" applyProtection="1">
      <alignment horizontal="center" vertical="center"/>
      <protection locked="0"/>
    </xf>
    <xf numFmtId="0" fontId="17" fillId="0" borderId="34" xfId="2" applyFont="1" applyFill="1" applyBorder="1" applyAlignment="1">
      <alignment horizontal="center" vertical="center"/>
    </xf>
    <xf numFmtId="0" fontId="7" fillId="0" borderId="23" xfId="2" applyFont="1" applyBorder="1" applyAlignment="1">
      <alignment horizontal="center" vertical="center" wrapText="1"/>
    </xf>
    <xf numFmtId="0" fontId="0" fillId="0" borderId="23" xfId="0" applyBorder="1" applyAlignment="1">
      <alignment vertical="center"/>
    </xf>
    <xf numFmtId="0" fontId="7" fillId="2" borderId="23" xfId="2" applyFont="1" applyFill="1" applyBorder="1" applyAlignment="1" applyProtection="1">
      <alignment horizontal="center" vertical="center" wrapText="1"/>
      <protection locked="0"/>
    </xf>
    <xf numFmtId="0" fontId="0" fillId="0" borderId="23" xfId="0" applyBorder="1" applyAlignment="1" applyProtection="1">
      <alignment vertical="center"/>
      <protection locked="0"/>
    </xf>
    <xf numFmtId="0" fontId="11" fillId="0" borderId="45" xfId="2" applyFont="1" applyBorder="1" applyAlignment="1">
      <alignment horizontal="center" vertical="center"/>
    </xf>
    <xf numFmtId="0" fontId="1" fillId="0" borderId="45" xfId="0" applyFont="1" applyBorder="1" applyAlignment="1">
      <alignment horizontal="center" vertical="center"/>
    </xf>
    <xf numFmtId="0" fontId="7" fillId="2" borderId="45" xfId="0" quotePrefix="1"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49" fontId="11" fillId="2" borderId="0" xfId="2" applyNumberFormat="1" applyFont="1" applyFill="1" applyAlignment="1" applyProtection="1">
      <alignment horizontal="center" vertical="center"/>
      <protection locked="0"/>
    </xf>
    <xf numFmtId="0" fontId="11" fillId="0" borderId="0" xfId="0" applyFont="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left" vertical="center"/>
    </xf>
    <xf numFmtId="0" fontId="8" fillId="0" borderId="0" xfId="2" applyFont="1" applyAlignment="1">
      <alignment horizontal="center" vertical="center"/>
    </xf>
    <xf numFmtId="0" fontId="10" fillId="0" borderId="57" xfId="0" applyFont="1" applyBorder="1" applyAlignment="1">
      <alignment horizontal="center" vertical="center"/>
    </xf>
    <xf numFmtId="0" fontId="10" fillId="0" borderId="21" xfId="0" applyFont="1" applyBorder="1" applyAlignment="1">
      <alignment horizontal="center" vertical="center"/>
    </xf>
    <xf numFmtId="0" fontId="10" fillId="0" borderId="56"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17" fillId="0" borderId="14" xfId="0" applyFont="1" applyBorder="1" applyAlignment="1">
      <alignment horizontal="center" vertical="center"/>
    </xf>
    <xf numFmtId="0" fontId="10" fillId="0" borderId="23" xfId="0" applyFont="1" applyBorder="1" applyAlignment="1">
      <alignment horizontal="left" vertical="top"/>
    </xf>
    <xf numFmtId="0" fontId="15" fillId="0" borderId="0" xfId="0" applyFont="1" applyAlignment="1">
      <alignment vertical="center"/>
    </xf>
    <xf numFmtId="180" fontId="14" fillId="0" borderId="0" xfId="2" applyNumberFormat="1" applyFont="1" applyFill="1" applyBorder="1" applyAlignment="1">
      <alignment horizontal="center" vertical="center"/>
    </xf>
    <xf numFmtId="0" fontId="17" fillId="2" borderId="20"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14" xfId="0" applyFont="1" applyFill="1" applyBorder="1" applyAlignment="1">
      <alignment horizontal="center" vertical="center"/>
    </xf>
    <xf numFmtId="176" fontId="17" fillId="2" borderId="33" xfId="0" applyNumberFormat="1" applyFont="1" applyFill="1" applyBorder="1" applyAlignment="1">
      <alignment horizontal="center" vertical="center"/>
    </xf>
    <xf numFmtId="5" fontId="14" fillId="3" borderId="13" xfId="0" applyNumberFormat="1" applyFont="1" applyFill="1" applyBorder="1" applyAlignment="1">
      <alignment horizontal="center" vertical="center"/>
    </xf>
    <xf numFmtId="5" fontId="14" fillId="3" borderId="33" xfId="0" applyNumberFormat="1" applyFont="1" applyFill="1" applyBorder="1" applyAlignment="1">
      <alignment horizontal="center" vertical="center"/>
    </xf>
    <xf numFmtId="5" fontId="14" fillId="3" borderId="14" xfId="0" applyNumberFormat="1" applyFont="1" applyFill="1" applyBorder="1" applyAlignment="1">
      <alignment horizontal="center" vertical="center"/>
    </xf>
    <xf numFmtId="49" fontId="17" fillId="2" borderId="33" xfId="0" quotePrefix="1" applyNumberFormat="1" applyFont="1" applyFill="1" applyBorder="1" applyAlignment="1">
      <alignment horizontal="center" vertical="center" shrinkToFit="1"/>
    </xf>
    <xf numFmtId="49" fontId="17" fillId="2" borderId="33" xfId="0" applyNumberFormat="1" applyFont="1" applyFill="1" applyBorder="1" applyAlignment="1">
      <alignment horizontal="center" vertical="center" shrinkToFit="1"/>
    </xf>
    <xf numFmtId="49" fontId="17" fillId="2" borderId="61" xfId="0" applyNumberFormat="1" applyFont="1" applyFill="1" applyBorder="1" applyAlignment="1">
      <alignment horizontal="center" vertical="center" shrinkToFit="1"/>
    </xf>
    <xf numFmtId="0" fontId="17" fillId="0" borderId="13" xfId="0" applyFont="1" applyBorder="1" applyAlignment="1">
      <alignment horizontal="center" vertical="center" wrapText="1"/>
    </xf>
    <xf numFmtId="0" fontId="17" fillId="0" borderId="45" xfId="0" applyFont="1" applyBorder="1" applyAlignment="1">
      <alignment horizontal="center" vertical="center"/>
    </xf>
    <xf numFmtId="0" fontId="17" fillId="0" borderId="57" xfId="0" applyFont="1" applyBorder="1" applyAlignment="1">
      <alignment horizontal="center" vertical="center"/>
    </xf>
    <xf numFmtId="0" fontId="17" fillId="0" borderId="21" xfId="0" applyFont="1" applyBorder="1" applyAlignment="1">
      <alignment horizontal="center" vertical="center"/>
    </xf>
    <xf numFmtId="0" fontId="17" fillId="0" borderId="56" xfId="0" applyFont="1" applyBorder="1" applyAlignment="1">
      <alignment horizontal="center" vertical="center"/>
    </xf>
    <xf numFmtId="0" fontId="29" fillId="2" borderId="23" xfId="0" applyFont="1" applyFill="1" applyBorder="1" applyAlignment="1">
      <alignment horizontal="center" vertical="center" shrinkToFit="1"/>
    </xf>
    <xf numFmtId="182" fontId="29" fillId="2" borderId="23" xfId="0" applyNumberFormat="1" applyFont="1" applyFill="1" applyBorder="1" applyAlignment="1">
      <alignment horizontal="center" vertical="center" shrinkToFit="1"/>
    </xf>
    <xf numFmtId="0" fontId="17" fillId="2" borderId="23" xfId="0" applyFont="1" applyFill="1" applyBorder="1" applyAlignment="1">
      <alignment horizontal="center" vertical="center"/>
    </xf>
    <xf numFmtId="0" fontId="17" fillId="2" borderId="13" xfId="0" applyFont="1" applyFill="1" applyBorder="1" applyAlignment="1">
      <alignment horizontal="center" vertical="center"/>
    </xf>
    <xf numFmtId="179" fontId="17" fillId="0" borderId="33" xfId="0" applyNumberFormat="1" applyFont="1" applyBorder="1" applyAlignment="1">
      <alignment horizontal="center" vertical="center"/>
    </xf>
    <xf numFmtId="179" fontId="17" fillId="0" borderId="14" xfId="0" applyNumberFormat="1" applyFont="1" applyBorder="1" applyAlignment="1">
      <alignment horizontal="center" vertical="center"/>
    </xf>
    <xf numFmtId="0" fontId="10" fillId="0" borderId="23" xfId="0" applyFont="1" applyBorder="1" applyAlignment="1">
      <alignment horizontal="center" vertical="center" wrapText="1"/>
    </xf>
    <xf numFmtId="0" fontId="17" fillId="2" borderId="13" xfId="0" applyNumberFormat="1" applyFont="1" applyFill="1" applyBorder="1" applyAlignment="1">
      <alignment horizontal="center" vertical="center"/>
    </xf>
    <xf numFmtId="0" fontId="17" fillId="2" borderId="33" xfId="0" applyNumberFormat="1" applyFont="1" applyFill="1" applyBorder="1" applyAlignment="1">
      <alignment horizontal="center" vertical="center"/>
    </xf>
    <xf numFmtId="0" fontId="17" fillId="0" borderId="33" xfId="0" applyFont="1" applyFill="1" applyBorder="1" applyAlignment="1">
      <alignment horizontal="center" vertical="center"/>
    </xf>
    <xf numFmtId="0" fontId="17" fillId="0" borderId="14" xfId="0" applyFont="1" applyFill="1" applyBorder="1" applyAlignment="1">
      <alignment horizontal="center" vertical="center"/>
    </xf>
    <xf numFmtId="0" fontId="29" fillId="0" borderId="23" xfId="0" applyFont="1" applyFill="1" applyBorder="1" applyAlignment="1">
      <alignment horizontal="center" vertical="center" shrinkToFit="1"/>
    </xf>
    <xf numFmtId="0" fontId="29" fillId="0" borderId="23" xfId="0" applyFont="1" applyBorder="1" applyAlignment="1">
      <alignment horizontal="center" vertical="center" shrinkToFit="1"/>
    </xf>
    <xf numFmtId="182" fontId="29" fillId="0" borderId="23" xfId="0" applyNumberFormat="1" applyFont="1" applyBorder="1" applyAlignment="1">
      <alignment horizontal="center" vertical="center" shrinkToFit="1"/>
    </xf>
    <xf numFmtId="0" fontId="17" fillId="0" borderId="0"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0" xfId="0" applyFont="1" applyBorder="1" applyAlignment="1">
      <alignment horizontal="center" vertical="center"/>
    </xf>
    <xf numFmtId="0" fontId="17" fillId="0" borderId="23" xfId="0" applyFont="1" applyBorder="1" applyAlignment="1">
      <alignment horizontal="center" vertical="center"/>
    </xf>
    <xf numFmtId="176" fontId="17" fillId="0" borderId="33" xfId="0" applyNumberFormat="1" applyFont="1" applyBorder="1" applyAlignment="1">
      <alignment horizontal="center" vertical="center"/>
    </xf>
    <xf numFmtId="0" fontId="17" fillId="0" borderId="20" xfId="0" applyFont="1" applyBorder="1" applyAlignment="1">
      <alignment horizontal="center" vertical="center"/>
    </xf>
    <xf numFmtId="0" fontId="17" fillId="0" borderId="13"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7" fillId="0" borderId="54" xfId="0" applyFont="1" applyBorder="1" applyAlignment="1">
      <alignment horizontal="center" vertical="center"/>
    </xf>
    <xf numFmtId="0" fontId="17" fillId="0" borderId="26" xfId="0" applyFont="1" applyBorder="1" applyAlignment="1">
      <alignment horizontal="center" vertical="center"/>
    </xf>
    <xf numFmtId="0" fontId="17" fillId="0" borderId="41" xfId="0" applyFont="1" applyBorder="1" applyAlignment="1">
      <alignment horizontal="center" vertical="center"/>
    </xf>
    <xf numFmtId="0" fontId="17" fillId="0" borderId="53" xfId="0" applyFont="1" applyFill="1" applyBorder="1" applyAlignment="1">
      <alignment horizontal="center" vertical="center"/>
    </xf>
    <xf numFmtId="6" fontId="27" fillId="0" borderId="33" xfId="0" applyNumberFormat="1" applyFont="1" applyFill="1" applyBorder="1" applyAlignment="1">
      <alignment horizontal="center" vertical="center"/>
    </xf>
    <xf numFmtId="0" fontId="27" fillId="0" borderId="33" xfId="0" applyFont="1" applyFill="1" applyBorder="1" applyAlignment="1">
      <alignment horizontal="center" vertical="center"/>
    </xf>
    <xf numFmtId="0" fontId="27" fillId="0" borderId="14" xfId="0" applyFont="1" applyFill="1" applyBorder="1" applyAlignment="1">
      <alignment horizontal="center" vertical="center"/>
    </xf>
    <xf numFmtId="49" fontId="17" fillId="0" borderId="33" xfId="0" applyNumberFormat="1" applyFont="1" applyBorder="1" applyAlignment="1">
      <alignment horizontal="center" vertical="center" shrinkToFit="1"/>
    </xf>
    <xf numFmtId="49" fontId="17" fillId="0" borderId="61" xfId="0" applyNumberFormat="1" applyFont="1" applyBorder="1" applyAlignment="1">
      <alignment horizontal="center" vertical="center" shrinkToFit="1"/>
    </xf>
    <xf numFmtId="0" fontId="10" fillId="0" borderId="23" xfId="0" applyFont="1" applyBorder="1" applyAlignment="1">
      <alignment horizontal="center" vertical="center"/>
    </xf>
    <xf numFmtId="0" fontId="3" fillId="0" borderId="21"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7" xfId="0" applyFont="1" applyBorder="1" applyAlignment="1">
      <alignment horizontal="center" vertical="center"/>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4" xfId="0" applyFont="1" applyBorder="1" applyAlignment="1">
      <alignment horizontal="center" vertical="center" textRotation="255"/>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38" fontId="4" fillId="0" borderId="5" xfId="0" applyNumberFormat="1" applyFont="1" applyBorder="1" applyAlignment="1">
      <alignment vertical="center"/>
    </xf>
    <xf numFmtId="0" fontId="4" fillId="0" borderId="18"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38" fontId="4" fillId="0" borderId="8" xfId="0" applyNumberFormat="1" applyFont="1" applyBorder="1" applyAlignment="1">
      <alignment vertical="center"/>
    </xf>
    <xf numFmtId="0" fontId="4" fillId="0" borderId="10" xfId="0" applyFont="1" applyBorder="1" applyAlignment="1">
      <alignment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181" fontId="4" fillId="0" borderId="8" xfId="1" applyNumberFormat="1" applyFont="1" applyBorder="1" applyAlignment="1">
      <alignment vertical="center"/>
    </xf>
    <xf numFmtId="181" fontId="4" fillId="0" borderId="10" xfId="1" applyNumberFormat="1" applyFont="1" applyBorder="1" applyAlignment="1">
      <alignment vertical="center"/>
    </xf>
    <xf numFmtId="181" fontId="4" fillId="0" borderId="15" xfId="1" applyNumberFormat="1" applyFont="1" applyBorder="1" applyAlignment="1">
      <alignment vertical="center"/>
    </xf>
    <xf numFmtId="181" fontId="4" fillId="0" borderId="19" xfId="1" applyNumberFormat="1" applyFont="1" applyBorder="1" applyAlignment="1">
      <alignment vertical="center"/>
    </xf>
    <xf numFmtId="38" fontId="4" fillId="0" borderId="20" xfId="0" applyNumberFormat="1" applyFont="1" applyBorder="1" applyAlignment="1">
      <alignment vertical="center"/>
    </xf>
    <xf numFmtId="0" fontId="4" fillId="0" borderId="14" xfId="0" applyFont="1" applyBorder="1" applyAlignment="1">
      <alignment vertical="center"/>
    </xf>
    <xf numFmtId="181" fontId="4" fillId="0" borderId="5" xfId="0" applyNumberFormat="1" applyFont="1" applyBorder="1" applyAlignment="1">
      <alignment vertical="center"/>
    </xf>
    <xf numFmtId="181" fontId="4" fillId="0" borderId="18" xfId="0" applyNumberFormat="1" applyFont="1" applyBorder="1" applyAlignment="1">
      <alignment vertical="center"/>
    </xf>
    <xf numFmtId="181" fontId="4" fillId="0" borderId="8" xfId="0" applyNumberFormat="1" applyFont="1" applyBorder="1" applyAlignment="1">
      <alignment vertical="center"/>
    </xf>
    <xf numFmtId="181" fontId="4" fillId="0" borderId="10" xfId="0" applyNumberFormat="1" applyFont="1" applyBorder="1" applyAlignment="1">
      <alignment vertical="center"/>
    </xf>
    <xf numFmtId="181" fontId="4" fillId="0" borderId="15" xfId="0" applyNumberFormat="1" applyFont="1" applyBorder="1" applyAlignment="1">
      <alignment vertical="center"/>
    </xf>
    <xf numFmtId="181" fontId="4" fillId="0" borderId="19" xfId="0" applyNumberFormat="1" applyFont="1" applyBorder="1" applyAlignment="1">
      <alignment vertical="center"/>
    </xf>
    <xf numFmtId="38" fontId="4" fillId="0" borderId="8" xfId="1" applyFont="1" applyBorder="1" applyAlignment="1">
      <alignment vertical="center"/>
    </xf>
    <xf numFmtId="38" fontId="4" fillId="0" borderId="10" xfId="1" applyFont="1" applyBorder="1" applyAlignment="1">
      <alignment vertical="center"/>
    </xf>
    <xf numFmtId="38" fontId="4" fillId="0" borderId="15" xfId="1" applyFont="1" applyBorder="1" applyAlignment="1">
      <alignment vertical="center"/>
    </xf>
    <xf numFmtId="38" fontId="4" fillId="0" borderId="19" xfId="1" applyFont="1" applyBorder="1" applyAlignment="1">
      <alignment vertical="center"/>
    </xf>
    <xf numFmtId="38" fontId="4" fillId="0" borderId="15" xfId="0" applyNumberFormat="1" applyFont="1" applyBorder="1" applyAlignment="1">
      <alignment vertical="center"/>
    </xf>
    <xf numFmtId="0" fontId="4" fillId="0" borderId="19" xfId="0" applyFont="1" applyBorder="1" applyAlignment="1">
      <alignment vertical="center"/>
    </xf>
    <xf numFmtId="0" fontId="16" fillId="0" borderId="0" xfId="2" applyFont="1" applyFill="1" applyBorder="1" applyAlignment="1">
      <alignment horizontal="left" wrapText="1"/>
    </xf>
    <xf numFmtId="0" fontId="7" fillId="0" borderId="0" xfId="2" applyFont="1" applyAlignment="1">
      <alignment horizontal="left" wrapText="1"/>
    </xf>
    <xf numFmtId="0" fontId="16" fillId="0" borderId="0" xfId="3" applyFont="1" applyFill="1" applyAlignment="1">
      <alignment horizontal="left"/>
    </xf>
    <xf numFmtId="0" fontId="11" fillId="0" borderId="0" xfId="2" applyFont="1" applyFill="1" applyAlignment="1">
      <alignment horizontal="center" vertical="center"/>
    </xf>
    <xf numFmtId="0" fontId="14" fillId="0" borderId="25" xfId="2" applyFont="1" applyFill="1" applyBorder="1" applyAlignment="1">
      <alignment horizontal="center" vertical="center" shrinkToFit="1"/>
    </xf>
    <xf numFmtId="0" fontId="18" fillId="0" borderId="46" xfId="2" applyFont="1" applyFill="1" applyBorder="1" applyAlignment="1">
      <alignment horizontal="left" vertical="top" wrapText="1"/>
    </xf>
    <xf numFmtId="0" fontId="7" fillId="0" borderId="39" xfId="2" applyFill="1" applyBorder="1" applyAlignment="1">
      <alignment vertical="center"/>
    </xf>
    <xf numFmtId="0" fontId="7" fillId="0" borderId="42" xfId="2" applyFill="1" applyBorder="1" applyAlignment="1">
      <alignment vertical="center"/>
    </xf>
    <xf numFmtId="0" fontId="18" fillId="0" borderId="46" xfId="2" applyFont="1" applyFill="1" applyBorder="1" applyAlignment="1">
      <alignment vertical="top" wrapText="1"/>
    </xf>
    <xf numFmtId="0" fontId="7" fillId="0" borderId="39" xfId="2" applyFill="1" applyBorder="1" applyAlignment="1">
      <alignment vertical="top" wrapText="1"/>
    </xf>
    <xf numFmtId="0" fontId="7" fillId="0" borderId="51" xfId="2" applyFill="1" applyBorder="1" applyAlignment="1">
      <alignment vertical="top" wrapText="1"/>
    </xf>
    <xf numFmtId="0" fontId="7" fillId="0" borderId="39" xfId="2" applyFill="1" applyBorder="1" applyAlignment="1">
      <alignment vertical="top"/>
    </xf>
    <xf numFmtId="0" fontId="7" fillId="0" borderId="42" xfId="2" applyFill="1" applyBorder="1" applyAlignment="1">
      <alignment vertical="top"/>
    </xf>
    <xf numFmtId="0" fontId="20" fillId="0" borderId="46" xfId="2" applyFont="1" applyFill="1" applyBorder="1" applyAlignment="1">
      <alignment horizontal="left" vertical="top" wrapText="1"/>
    </xf>
    <xf numFmtId="0" fontId="20" fillId="0" borderId="39" xfId="2" applyFont="1" applyFill="1" applyBorder="1" applyAlignment="1">
      <alignment horizontal="left" vertical="top" wrapText="1"/>
    </xf>
    <xf numFmtId="0" fontId="20" fillId="0" borderId="51" xfId="2" applyFont="1" applyFill="1" applyBorder="1" applyAlignment="1">
      <alignment horizontal="left" vertical="top" wrapText="1"/>
    </xf>
    <xf numFmtId="0" fontId="16" fillId="0" borderId="0" xfId="2" applyFont="1" applyFill="1" applyBorder="1" applyAlignment="1">
      <alignment horizontal="left"/>
    </xf>
  </cellXfs>
  <cellStyles count="5">
    <cellStyle name="桁区切り" xfId="1" builtinId="6"/>
    <cellStyle name="桁区切り 2" xfId="4"/>
    <cellStyle name="標準" xfId="0" builtinId="0"/>
    <cellStyle name="標準 2" xfId="2"/>
    <cellStyle name="標準_01_2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238125</xdr:colOff>
      <xdr:row>2</xdr:row>
      <xdr:rowOff>9526</xdr:rowOff>
    </xdr:from>
    <xdr:to>
      <xdr:col>32</xdr:col>
      <xdr:colOff>295275</xdr:colOff>
      <xdr:row>4</xdr:row>
      <xdr:rowOff>200026</xdr:rowOff>
    </xdr:to>
    <xdr:sp macro="" textlink="">
      <xdr:nvSpPr>
        <xdr:cNvPr id="2" name="テキスト ボックス 1"/>
        <xdr:cNvSpPr txBox="1"/>
      </xdr:nvSpPr>
      <xdr:spPr>
        <a:xfrm>
          <a:off x="8934450" y="561976"/>
          <a:ext cx="2800350" cy="62865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kumimoji="1" lang="ja-JP" altLang="en-US" sz="1100"/>
            <a:t>水色の部分に入力してください。</a:t>
          </a:r>
          <a:endParaRPr kumimoji="1" lang="en-US" altLang="ja-JP" sz="1100"/>
        </a:p>
        <a:p>
          <a:r>
            <a:rPr kumimoji="1" lang="ja-JP" altLang="en-US" sz="1100"/>
            <a:t>それ以外の部分には計算式が入っています。</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358775</xdr:colOff>
      <xdr:row>7</xdr:row>
      <xdr:rowOff>269875</xdr:rowOff>
    </xdr:from>
    <xdr:to>
      <xdr:col>8</xdr:col>
      <xdr:colOff>625475</xdr:colOff>
      <xdr:row>7</xdr:row>
      <xdr:rowOff>819187</xdr:rowOff>
    </xdr:to>
    <xdr:sp macro="" textlink="">
      <xdr:nvSpPr>
        <xdr:cNvPr id="2" name="テキスト ボックス 1">
          <a:extLst>
            <a:ext uri="{FF2B5EF4-FFF2-40B4-BE49-F238E27FC236}">
              <a16:creationId xmlns:a16="http://schemas.microsoft.com/office/drawing/2014/main" id="{63A73FF7-186E-4812-A82C-DA651029F35A}"/>
            </a:ext>
          </a:extLst>
        </xdr:cNvPr>
        <xdr:cNvSpPr txBox="1"/>
      </xdr:nvSpPr>
      <xdr:spPr>
        <a:xfrm>
          <a:off x="3806825" y="2346325"/>
          <a:ext cx="2381250" cy="5493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令和６年分の税額表と同じです。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2"/>
  <sheetViews>
    <sheetView tabSelected="1" zoomScaleNormal="100" zoomScaleSheetLayoutView="95" workbookViewId="0">
      <selection sqref="A1:C1"/>
    </sheetView>
  </sheetViews>
  <sheetFormatPr defaultRowHeight="14.25"/>
  <cols>
    <col min="1" max="3" width="4.25" customWidth="1"/>
    <col min="4" max="10" width="3.125" customWidth="1"/>
    <col min="11" max="11" width="8.125" customWidth="1"/>
    <col min="12" max="12" width="8.625" customWidth="1"/>
    <col min="13" max="15" width="4.25" customWidth="1"/>
    <col min="16" max="22" width="3.125" customWidth="1"/>
    <col min="23" max="23" width="8.75" customWidth="1"/>
    <col min="24" max="24" width="7.625" customWidth="1"/>
    <col min="25" max="25" width="3.125" customWidth="1"/>
    <col min="26" max="26" width="8.625" customWidth="1"/>
    <col min="27" max="27" width="8.625" hidden="1" customWidth="1"/>
    <col min="28" max="28" width="0" hidden="1" customWidth="1"/>
    <col min="256" max="258" width="2.625" customWidth="1"/>
    <col min="259" max="261" width="4.75" customWidth="1"/>
    <col min="262" max="268" width="3.125" customWidth="1"/>
    <col min="269" max="269" width="8.625" customWidth="1"/>
    <col min="270" max="272" width="2.625" customWidth="1"/>
    <col min="273" max="275" width="4.75" customWidth="1"/>
    <col min="276" max="282" width="2.625" customWidth="1"/>
    <col min="283" max="283" width="8.625" customWidth="1"/>
    <col min="512" max="514" width="2.625" customWidth="1"/>
    <col min="515" max="517" width="4.75" customWidth="1"/>
    <col min="518" max="524" width="3.125" customWidth="1"/>
    <col min="525" max="525" width="8.625" customWidth="1"/>
    <col min="526" max="528" width="2.625" customWidth="1"/>
    <col min="529" max="531" width="4.75" customWidth="1"/>
    <col min="532" max="538" width="2.625" customWidth="1"/>
    <col min="539" max="539" width="8.625" customWidth="1"/>
    <col min="768" max="770" width="2.625" customWidth="1"/>
    <col min="771" max="773" width="4.75" customWidth="1"/>
    <col min="774" max="780" width="3.125" customWidth="1"/>
    <col min="781" max="781" width="8.625" customWidth="1"/>
    <col min="782" max="784" width="2.625" customWidth="1"/>
    <col min="785" max="787" width="4.75" customWidth="1"/>
    <col min="788" max="794" width="2.625" customWidth="1"/>
    <col min="795" max="795" width="8.625" customWidth="1"/>
    <col min="1024" max="1026" width="2.625" customWidth="1"/>
    <col min="1027" max="1029" width="4.75" customWidth="1"/>
    <col min="1030" max="1036" width="3.125" customWidth="1"/>
    <col min="1037" max="1037" width="8.625" customWidth="1"/>
    <col min="1038" max="1040" width="2.625" customWidth="1"/>
    <col min="1041" max="1043" width="4.75" customWidth="1"/>
    <col min="1044" max="1050" width="2.625" customWidth="1"/>
    <col min="1051" max="1051" width="8.625" customWidth="1"/>
    <col min="1280" max="1282" width="2.625" customWidth="1"/>
    <col min="1283" max="1285" width="4.75" customWidth="1"/>
    <col min="1286" max="1292" width="3.125" customWidth="1"/>
    <col min="1293" max="1293" width="8.625" customWidth="1"/>
    <col min="1294" max="1296" width="2.625" customWidth="1"/>
    <col min="1297" max="1299" width="4.75" customWidth="1"/>
    <col min="1300" max="1306" width="2.625" customWidth="1"/>
    <col min="1307" max="1307" width="8.625" customWidth="1"/>
    <col min="1536" max="1538" width="2.625" customWidth="1"/>
    <col min="1539" max="1541" width="4.75" customWidth="1"/>
    <col min="1542" max="1548" width="3.125" customWidth="1"/>
    <col min="1549" max="1549" width="8.625" customWidth="1"/>
    <col min="1550" max="1552" width="2.625" customWidth="1"/>
    <col min="1553" max="1555" width="4.75" customWidth="1"/>
    <col min="1556" max="1562" width="2.625" customWidth="1"/>
    <col min="1563" max="1563" width="8.625" customWidth="1"/>
    <col min="1792" max="1794" width="2.625" customWidth="1"/>
    <col min="1795" max="1797" width="4.75" customWidth="1"/>
    <col min="1798" max="1804" width="3.125" customWidth="1"/>
    <col min="1805" max="1805" width="8.625" customWidth="1"/>
    <col min="1806" max="1808" width="2.625" customWidth="1"/>
    <col min="1809" max="1811" width="4.75" customWidth="1"/>
    <col min="1812" max="1818" width="2.625" customWidth="1"/>
    <col min="1819" max="1819" width="8.625" customWidth="1"/>
    <col min="2048" max="2050" width="2.625" customWidth="1"/>
    <col min="2051" max="2053" width="4.75" customWidth="1"/>
    <col min="2054" max="2060" width="3.125" customWidth="1"/>
    <col min="2061" max="2061" width="8.625" customWidth="1"/>
    <col min="2062" max="2064" width="2.625" customWidth="1"/>
    <col min="2065" max="2067" width="4.75" customWidth="1"/>
    <col min="2068" max="2074" width="2.625" customWidth="1"/>
    <col min="2075" max="2075" width="8.625" customWidth="1"/>
    <col min="2304" max="2306" width="2.625" customWidth="1"/>
    <col min="2307" max="2309" width="4.75" customWidth="1"/>
    <col min="2310" max="2316" width="3.125" customWidth="1"/>
    <col min="2317" max="2317" width="8.625" customWidth="1"/>
    <col min="2318" max="2320" width="2.625" customWidth="1"/>
    <col min="2321" max="2323" width="4.75" customWidth="1"/>
    <col min="2324" max="2330" width="2.625" customWidth="1"/>
    <col min="2331" max="2331" width="8.625" customWidth="1"/>
    <col min="2560" max="2562" width="2.625" customWidth="1"/>
    <col min="2563" max="2565" width="4.75" customWidth="1"/>
    <col min="2566" max="2572" width="3.125" customWidth="1"/>
    <col min="2573" max="2573" width="8.625" customWidth="1"/>
    <col min="2574" max="2576" width="2.625" customWidth="1"/>
    <col min="2577" max="2579" width="4.75" customWidth="1"/>
    <col min="2580" max="2586" width="2.625" customWidth="1"/>
    <col min="2587" max="2587" width="8.625" customWidth="1"/>
    <col min="2816" max="2818" width="2.625" customWidth="1"/>
    <col min="2819" max="2821" width="4.75" customWidth="1"/>
    <col min="2822" max="2828" width="3.125" customWidth="1"/>
    <col min="2829" max="2829" width="8.625" customWidth="1"/>
    <col min="2830" max="2832" width="2.625" customWidth="1"/>
    <col min="2833" max="2835" width="4.75" customWidth="1"/>
    <col min="2836" max="2842" width="2.625" customWidth="1"/>
    <col min="2843" max="2843" width="8.625" customWidth="1"/>
    <col min="3072" max="3074" width="2.625" customWidth="1"/>
    <col min="3075" max="3077" width="4.75" customWidth="1"/>
    <col min="3078" max="3084" width="3.125" customWidth="1"/>
    <col min="3085" max="3085" width="8.625" customWidth="1"/>
    <col min="3086" max="3088" width="2.625" customWidth="1"/>
    <col min="3089" max="3091" width="4.75" customWidth="1"/>
    <col min="3092" max="3098" width="2.625" customWidth="1"/>
    <col min="3099" max="3099" width="8.625" customWidth="1"/>
    <col min="3328" max="3330" width="2.625" customWidth="1"/>
    <col min="3331" max="3333" width="4.75" customWidth="1"/>
    <col min="3334" max="3340" width="3.125" customWidth="1"/>
    <col min="3341" max="3341" width="8.625" customWidth="1"/>
    <col min="3342" max="3344" width="2.625" customWidth="1"/>
    <col min="3345" max="3347" width="4.75" customWidth="1"/>
    <col min="3348" max="3354" width="2.625" customWidth="1"/>
    <col min="3355" max="3355" width="8.625" customWidth="1"/>
    <col min="3584" max="3586" width="2.625" customWidth="1"/>
    <col min="3587" max="3589" width="4.75" customWidth="1"/>
    <col min="3590" max="3596" width="3.125" customWidth="1"/>
    <col min="3597" max="3597" width="8.625" customWidth="1"/>
    <col min="3598" max="3600" width="2.625" customWidth="1"/>
    <col min="3601" max="3603" width="4.75" customWidth="1"/>
    <col min="3604" max="3610" width="2.625" customWidth="1"/>
    <col min="3611" max="3611" width="8.625" customWidth="1"/>
    <col min="3840" max="3842" width="2.625" customWidth="1"/>
    <col min="3843" max="3845" width="4.75" customWidth="1"/>
    <col min="3846" max="3852" width="3.125" customWidth="1"/>
    <col min="3853" max="3853" width="8.625" customWidth="1"/>
    <col min="3854" max="3856" width="2.625" customWidth="1"/>
    <col min="3857" max="3859" width="4.75" customWidth="1"/>
    <col min="3860" max="3866" width="2.625" customWidth="1"/>
    <col min="3867" max="3867" width="8.625" customWidth="1"/>
    <col min="4096" max="4098" width="2.625" customWidth="1"/>
    <col min="4099" max="4101" width="4.75" customWidth="1"/>
    <col min="4102" max="4108" width="3.125" customWidth="1"/>
    <col min="4109" max="4109" width="8.625" customWidth="1"/>
    <col min="4110" max="4112" width="2.625" customWidth="1"/>
    <col min="4113" max="4115" width="4.75" customWidth="1"/>
    <col min="4116" max="4122" width="2.625" customWidth="1"/>
    <col min="4123" max="4123" width="8.625" customWidth="1"/>
    <col min="4352" max="4354" width="2.625" customWidth="1"/>
    <col min="4355" max="4357" width="4.75" customWidth="1"/>
    <col min="4358" max="4364" width="3.125" customWidth="1"/>
    <col min="4365" max="4365" width="8.625" customWidth="1"/>
    <col min="4366" max="4368" width="2.625" customWidth="1"/>
    <col min="4369" max="4371" width="4.75" customWidth="1"/>
    <col min="4372" max="4378" width="2.625" customWidth="1"/>
    <col min="4379" max="4379" width="8.625" customWidth="1"/>
    <col min="4608" max="4610" width="2.625" customWidth="1"/>
    <col min="4611" max="4613" width="4.75" customWidth="1"/>
    <col min="4614" max="4620" width="3.125" customWidth="1"/>
    <col min="4621" max="4621" width="8.625" customWidth="1"/>
    <col min="4622" max="4624" width="2.625" customWidth="1"/>
    <col min="4625" max="4627" width="4.75" customWidth="1"/>
    <col min="4628" max="4634" width="2.625" customWidth="1"/>
    <col min="4635" max="4635" width="8.625" customWidth="1"/>
    <col min="4864" max="4866" width="2.625" customWidth="1"/>
    <col min="4867" max="4869" width="4.75" customWidth="1"/>
    <col min="4870" max="4876" width="3.125" customWidth="1"/>
    <col min="4877" max="4877" width="8.625" customWidth="1"/>
    <col min="4878" max="4880" width="2.625" customWidth="1"/>
    <col min="4881" max="4883" width="4.75" customWidth="1"/>
    <col min="4884" max="4890" width="2.625" customWidth="1"/>
    <col min="4891" max="4891" width="8.625" customWidth="1"/>
    <col min="5120" max="5122" width="2.625" customWidth="1"/>
    <col min="5123" max="5125" width="4.75" customWidth="1"/>
    <col min="5126" max="5132" width="3.125" customWidth="1"/>
    <col min="5133" max="5133" width="8.625" customWidth="1"/>
    <col min="5134" max="5136" width="2.625" customWidth="1"/>
    <col min="5137" max="5139" width="4.75" customWidth="1"/>
    <col min="5140" max="5146" width="2.625" customWidth="1"/>
    <col min="5147" max="5147" width="8.625" customWidth="1"/>
    <col min="5376" max="5378" width="2.625" customWidth="1"/>
    <col min="5379" max="5381" width="4.75" customWidth="1"/>
    <col min="5382" max="5388" width="3.125" customWidth="1"/>
    <col min="5389" max="5389" width="8.625" customWidth="1"/>
    <col min="5390" max="5392" width="2.625" customWidth="1"/>
    <col min="5393" max="5395" width="4.75" customWidth="1"/>
    <col min="5396" max="5402" width="2.625" customWidth="1"/>
    <col min="5403" max="5403" width="8.625" customWidth="1"/>
    <col min="5632" max="5634" width="2.625" customWidth="1"/>
    <col min="5635" max="5637" width="4.75" customWidth="1"/>
    <col min="5638" max="5644" width="3.125" customWidth="1"/>
    <col min="5645" max="5645" width="8.625" customWidth="1"/>
    <col min="5646" max="5648" width="2.625" customWidth="1"/>
    <col min="5649" max="5651" width="4.75" customWidth="1"/>
    <col min="5652" max="5658" width="2.625" customWidth="1"/>
    <col min="5659" max="5659" width="8.625" customWidth="1"/>
    <col min="5888" max="5890" width="2.625" customWidth="1"/>
    <col min="5891" max="5893" width="4.75" customWidth="1"/>
    <col min="5894" max="5900" width="3.125" customWidth="1"/>
    <col min="5901" max="5901" width="8.625" customWidth="1"/>
    <col min="5902" max="5904" width="2.625" customWidth="1"/>
    <col min="5905" max="5907" width="4.75" customWidth="1"/>
    <col min="5908" max="5914" width="2.625" customWidth="1"/>
    <col min="5915" max="5915" width="8.625" customWidth="1"/>
    <col min="6144" max="6146" width="2.625" customWidth="1"/>
    <col min="6147" max="6149" width="4.75" customWidth="1"/>
    <col min="6150" max="6156" width="3.125" customWidth="1"/>
    <col min="6157" max="6157" width="8.625" customWidth="1"/>
    <col min="6158" max="6160" width="2.625" customWidth="1"/>
    <col min="6161" max="6163" width="4.75" customWidth="1"/>
    <col min="6164" max="6170" width="2.625" customWidth="1"/>
    <col min="6171" max="6171" width="8.625" customWidth="1"/>
    <col min="6400" max="6402" width="2.625" customWidth="1"/>
    <col min="6403" max="6405" width="4.75" customWidth="1"/>
    <col min="6406" max="6412" width="3.125" customWidth="1"/>
    <col min="6413" max="6413" width="8.625" customWidth="1"/>
    <col min="6414" max="6416" width="2.625" customWidth="1"/>
    <col min="6417" max="6419" width="4.75" customWidth="1"/>
    <col min="6420" max="6426" width="2.625" customWidth="1"/>
    <col min="6427" max="6427" width="8.625" customWidth="1"/>
    <col min="6656" max="6658" width="2.625" customWidth="1"/>
    <col min="6659" max="6661" width="4.75" customWidth="1"/>
    <col min="6662" max="6668" width="3.125" customWidth="1"/>
    <col min="6669" max="6669" width="8.625" customWidth="1"/>
    <col min="6670" max="6672" width="2.625" customWidth="1"/>
    <col min="6673" max="6675" width="4.75" customWidth="1"/>
    <col min="6676" max="6682" width="2.625" customWidth="1"/>
    <col min="6683" max="6683" width="8.625" customWidth="1"/>
    <col min="6912" max="6914" width="2.625" customWidth="1"/>
    <col min="6915" max="6917" width="4.75" customWidth="1"/>
    <col min="6918" max="6924" width="3.125" customWidth="1"/>
    <col min="6925" max="6925" width="8.625" customWidth="1"/>
    <col min="6926" max="6928" width="2.625" customWidth="1"/>
    <col min="6929" max="6931" width="4.75" customWidth="1"/>
    <col min="6932" max="6938" width="2.625" customWidth="1"/>
    <col min="6939" max="6939" width="8.625" customWidth="1"/>
    <col min="7168" max="7170" width="2.625" customWidth="1"/>
    <col min="7171" max="7173" width="4.75" customWidth="1"/>
    <col min="7174" max="7180" width="3.125" customWidth="1"/>
    <col min="7181" max="7181" width="8.625" customWidth="1"/>
    <col min="7182" max="7184" width="2.625" customWidth="1"/>
    <col min="7185" max="7187" width="4.75" customWidth="1"/>
    <col min="7188" max="7194" width="2.625" customWidth="1"/>
    <col min="7195" max="7195" width="8.625" customWidth="1"/>
    <col min="7424" max="7426" width="2.625" customWidth="1"/>
    <col min="7427" max="7429" width="4.75" customWidth="1"/>
    <col min="7430" max="7436" width="3.125" customWidth="1"/>
    <col min="7437" max="7437" width="8.625" customWidth="1"/>
    <col min="7438" max="7440" width="2.625" customWidth="1"/>
    <col min="7441" max="7443" width="4.75" customWidth="1"/>
    <col min="7444" max="7450" width="2.625" customWidth="1"/>
    <col min="7451" max="7451" width="8.625" customWidth="1"/>
    <col min="7680" max="7682" width="2.625" customWidth="1"/>
    <col min="7683" max="7685" width="4.75" customWidth="1"/>
    <col min="7686" max="7692" width="3.125" customWidth="1"/>
    <col min="7693" max="7693" width="8.625" customWidth="1"/>
    <col min="7694" max="7696" width="2.625" customWidth="1"/>
    <col min="7697" max="7699" width="4.75" customWidth="1"/>
    <col min="7700" max="7706" width="2.625" customWidth="1"/>
    <col min="7707" max="7707" width="8.625" customWidth="1"/>
    <col min="7936" max="7938" width="2.625" customWidth="1"/>
    <col min="7939" max="7941" width="4.75" customWidth="1"/>
    <col min="7942" max="7948" width="3.125" customWidth="1"/>
    <col min="7949" max="7949" width="8.625" customWidth="1"/>
    <col min="7950" max="7952" width="2.625" customWidth="1"/>
    <col min="7953" max="7955" width="4.75" customWidth="1"/>
    <col min="7956" max="7962" width="2.625" customWidth="1"/>
    <col min="7963" max="7963" width="8.625" customWidth="1"/>
    <col min="8192" max="8194" width="2.625" customWidth="1"/>
    <col min="8195" max="8197" width="4.75" customWidth="1"/>
    <col min="8198" max="8204" width="3.125" customWidth="1"/>
    <col min="8205" max="8205" width="8.625" customWidth="1"/>
    <col min="8206" max="8208" width="2.625" customWidth="1"/>
    <col min="8209" max="8211" width="4.75" customWidth="1"/>
    <col min="8212" max="8218" width="2.625" customWidth="1"/>
    <col min="8219" max="8219" width="8.625" customWidth="1"/>
    <col min="8448" max="8450" width="2.625" customWidth="1"/>
    <col min="8451" max="8453" width="4.75" customWidth="1"/>
    <col min="8454" max="8460" width="3.125" customWidth="1"/>
    <col min="8461" max="8461" width="8.625" customWidth="1"/>
    <col min="8462" max="8464" width="2.625" customWidth="1"/>
    <col min="8465" max="8467" width="4.75" customWidth="1"/>
    <col min="8468" max="8474" width="2.625" customWidth="1"/>
    <col min="8475" max="8475" width="8.625" customWidth="1"/>
    <col min="8704" max="8706" width="2.625" customWidth="1"/>
    <col min="8707" max="8709" width="4.75" customWidth="1"/>
    <col min="8710" max="8716" width="3.125" customWidth="1"/>
    <col min="8717" max="8717" width="8.625" customWidth="1"/>
    <col min="8718" max="8720" width="2.625" customWidth="1"/>
    <col min="8721" max="8723" width="4.75" customWidth="1"/>
    <col min="8724" max="8730" width="2.625" customWidth="1"/>
    <col min="8731" max="8731" width="8.625" customWidth="1"/>
    <col min="8960" max="8962" width="2.625" customWidth="1"/>
    <col min="8963" max="8965" width="4.75" customWidth="1"/>
    <col min="8966" max="8972" width="3.125" customWidth="1"/>
    <col min="8973" max="8973" width="8.625" customWidth="1"/>
    <col min="8974" max="8976" width="2.625" customWidth="1"/>
    <col min="8977" max="8979" width="4.75" customWidth="1"/>
    <col min="8980" max="8986" width="2.625" customWidth="1"/>
    <col min="8987" max="8987" width="8.625" customWidth="1"/>
    <col min="9216" max="9218" width="2.625" customWidth="1"/>
    <col min="9219" max="9221" width="4.75" customWidth="1"/>
    <col min="9222" max="9228" width="3.125" customWidth="1"/>
    <col min="9229" max="9229" width="8.625" customWidth="1"/>
    <col min="9230" max="9232" width="2.625" customWidth="1"/>
    <col min="9233" max="9235" width="4.75" customWidth="1"/>
    <col min="9236" max="9242" width="2.625" customWidth="1"/>
    <col min="9243" max="9243" width="8.625" customWidth="1"/>
    <col min="9472" max="9474" width="2.625" customWidth="1"/>
    <col min="9475" max="9477" width="4.75" customWidth="1"/>
    <col min="9478" max="9484" width="3.125" customWidth="1"/>
    <col min="9485" max="9485" width="8.625" customWidth="1"/>
    <col min="9486" max="9488" width="2.625" customWidth="1"/>
    <col min="9489" max="9491" width="4.75" customWidth="1"/>
    <col min="9492" max="9498" width="2.625" customWidth="1"/>
    <col min="9499" max="9499" width="8.625" customWidth="1"/>
    <col min="9728" max="9730" width="2.625" customWidth="1"/>
    <col min="9731" max="9733" width="4.75" customWidth="1"/>
    <col min="9734" max="9740" width="3.125" customWidth="1"/>
    <col min="9741" max="9741" width="8.625" customWidth="1"/>
    <col min="9742" max="9744" width="2.625" customWidth="1"/>
    <col min="9745" max="9747" width="4.75" customWidth="1"/>
    <col min="9748" max="9754" width="2.625" customWidth="1"/>
    <col min="9755" max="9755" width="8.625" customWidth="1"/>
    <col min="9984" max="9986" width="2.625" customWidth="1"/>
    <col min="9987" max="9989" width="4.75" customWidth="1"/>
    <col min="9990" max="9996" width="3.125" customWidth="1"/>
    <col min="9997" max="9997" width="8.625" customWidth="1"/>
    <col min="9998" max="10000" width="2.625" customWidth="1"/>
    <col min="10001" max="10003" width="4.75" customWidth="1"/>
    <col min="10004" max="10010" width="2.625" customWidth="1"/>
    <col min="10011" max="10011" width="8.625" customWidth="1"/>
    <col min="10240" max="10242" width="2.625" customWidth="1"/>
    <col min="10243" max="10245" width="4.75" customWidth="1"/>
    <col min="10246" max="10252" width="3.125" customWidth="1"/>
    <col min="10253" max="10253" width="8.625" customWidth="1"/>
    <col min="10254" max="10256" width="2.625" customWidth="1"/>
    <col min="10257" max="10259" width="4.75" customWidth="1"/>
    <col min="10260" max="10266" width="2.625" customWidth="1"/>
    <col min="10267" max="10267" width="8.625" customWidth="1"/>
    <col min="10496" max="10498" width="2.625" customWidth="1"/>
    <col min="10499" max="10501" width="4.75" customWidth="1"/>
    <col min="10502" max="10508" width="3.125" customWidth="1"/>
    <col min="10509" max="10509" width="8.625" customWidth="1"/>
    <col min="10510" max="10512" width="2.625" customWidth="1"/>
    <col min="10513" max="10515" width="4.75" customWidth="1"/>
    <col min="10516" max="10522" width="2.625" customWidth="1"/>
    <col min="10523" max="10523" width="8.625" customWidth="1"/>
    <col min="10752" max="10754" width="2.625" customWidth="1"/>
    <col min="10755" max="10757" width="4.75" customWidth="1"/>
    <col min="10758" max="10764" width="3.125" customWidth="1"/>
    <col min="10765" max="10765" width="8.625" customWidth="1"/>
    <col min="10766" max="10768" width="2.625" customWidth="1"/>
    <col min="10769" max="10771" width="4.75" customWidth="1"/>
    <col min="10772" max="10778" width="2.625" customWidth="1"/>
    <col min="10779" max="10779" width="8.625" customWidth="1"/>
    <col min="11008" max="11010" width="2.625" customWidth="1"/>
    <col min="11011" max="11013" width="4.75" customWidth="1"/>
    <col min="11014" max="11020" width="3.125" customWidth="1"/>
    <col min="11021" max="11021" width="8.625" customWidth="1"/>
    <col min="11022" max="11024" width="2.625" customWidth="1"/>
    <col min="11025" max="11027" width="4.75" customWidth="1"/>
    <col min="11028" max="11034" width="2.625" customWidth="1"/>
    <col min="11035" max="11035" width="8.625" customWidth="1"/>
    <col min="11264" max="11266" width="2.625" customWidth="1"/>
    <col min="11267" max="11269" width="4.75" customWidth="1"/>
    <col min="11270" max="11276" width="3.125" customWidth="1"/>
    <col min="11277" max="11277" width="8.625" customWidth="1"/>
    <col min="11278" max="11280" width="2.625" customWidth="1"/>
    <col min="11281" max="11283" width="4.75" customWidth="1"/>
    <col min="11284" max="11290" width="2.625" customWidth="1"/>
    <col min="11291" max="11291" width="8.625" customWidth="1"/>
    <col min="11520" max="11522" width="2.625" customWidth="1"/>
    <col min="11523" max="11525" width="4.75" customWidth="1"/>
    <col min="11526" max="11532" width="3.125" customWidth="1"/>
    <col min="11533" max="11533" width="8.625" customWidth="1"/>
    <col min="11534" max="11536" width="2.625" customWidth="1"/>
    <col min="11537" max="11539" width="4.75" customWidth="1"/>
    <col min="11540" max="11546" width="2.625" customWidth="1"/>
    <col min="11547" max="11547" width="8.625" customWidth="1"/>
    <col min="11776" max="11778" width="2.625" customWidth="1"/>
    <col min="11779" max="11781" width="4.75" customWidth="1"/>
    <col min="11782" max="11788" width="3.125" customWidth="1"/>
    <col min="11789" max="11789" width="8.625" customWidth="1"/>
    <col min="11790" max="11792" width="2.625" customWidth="1"/>
    <col min="11793" max="11795" width="4.75" customWidth="1"/>
    <col min="11796" max="11802" width="2.625" customWidth="1"/>
    <col min="11803" max="11803" width="8.625" customWidth="1"/>
    <col min="12032" max="12034" width="2.625" customWidth="1"/>
    <col min="12035" max="12037" width="4.75" customWidth="1"/>
    <col min="12038" max="12044" width="3.125" customWidth="1"/>
    <col min="12045" max="12045" width="8.625" customWidth="1"/>
    <col min="12046" max="12048" width="2.625" customWidth="1"/>
    <col min="12049" max="12051" width="4.75" customWidth="1"/>
    <col min="12052" max="12058" width="2.625" customWidth="1"/>
    <col min="12059" max="12059" width="8.625" customWidth="1"/>
    <col min="12288" max="12290" width="2.625" customWidth="1"/>
    <col min="12291" max="12293" width="4.75" customWidth="1"/>
    <col min="12294" max="12300" width="3.125" customWidth="1"/>
    <col min="12301" max="12301" width="8.625" customWidth="1"/>
    <col min="12302" max="12304" width="2.625" customWidth="1"/>
    <col min="12305" max="12307" width="4.75" customWidth="1"/>
    <col min="12308" max="12314" width="2.625" customWidth="1"/>
    <col min="12315" max="12315" width="8.625" customWidth="1"/>
    <col min="12544" max="12546" width="2.625" customWidth="1"/>
    <col min="12547" max="12549" width="4.75" customWidth="1"/>
    <col min="12550" max="12556" width="3.125" customWidth="1"/>
    <col min="12557" max="12557" width="8.625" customWidth="1"/>
    <col min="12558" max="12560" width="2.625" customWidth="1"/>
    <col min="12561" max="12563" width="4.75" customWidth="1"/>
    <col min="12564" max="12570" width="2.625" customWidth="1"/>
    <col min="12571" max="12571" width="8.625" customWidth="1"/>
    <col min="12800" max="12802" width="2.625" customWidth="1"/>
    <col min="12803" max="12805" width="4.75" customWidth="1"/>
    <col min="12806" max="12812" width="3.125" customWidth="1"/>
    <col min="12813" max="12813" width="8.625" customWidth="1"/>
    <col min="12814" max="12816" width="2.625" customWidth="1"/>
    <col min="12817" max="12819" width="4.75" customWidth="1"/>
    <col min="12820" max="12826" width="2.625" customWidth="1"/>
    <col min="12827" max="12827" width="8.625" customWidth="1"/>
    <col min="13056" max="13058" width="2.625" customWidth="1"/>
    <col min="13059" max="13061" width="4.75" customWidth="1"/>
    <col min="13062" max="13068" width="3.125" customWidth="1"/>
    <col min="13069" max="13069" width="8.625" customWidth="1"/>
    <col min="13070" max="13072" width="2.625" customWidth="1"/>
    <col min="13073" max="13075" width="4.75" customWidth="1"/>
    <col min="13076" max="13082" width="2.625" customWidth="1"/>
    <col min="13083" max="13083" width="8.625" customWidth="1"/>
    <col min="13312" max="13314" width="2.625" customWidth="1"/>
    <col min="13315" max="13317" width="4.75" customWidth="1"/>
    <col min="13318" max="13324" width="3.125" customWidth="1"/>
    <col min="13325" max="13325" width="8.625" customWidth="1"/>
    <col min="13326" max="13328" width="2.625" customWidth="1"/>
    <col min="13329" max="13331" width="4.75" customWidth="1"/>
    <col min="13332" max="13338" width="2.625" customWidth="1"/>
    <col min="13339" max="13339" width="8.625" customWidth="1"/>
    <col min="13568" max="13570" width="2.625" customWidth="1"/>
    <col min="13571" max="13573" width="4.75" customWidth="1"/>
    <col min="13574" max="13580" width="3.125" customWidth="1"/>
    <col min="13581" max="13581" width="8.625" customWidth="1"/>
    <col min="13582" max="13584" width="2.625" customWidth="1"/>
    <col min="13585" max="13587" width="4.75" customWidth="1"/>
    <col min="13588" max="13594" width="2.625" customWidth="1"/>
    <col min="13595" max="13595" width="8.625" customWidth="1"/>
    <col min="13824" max="13826" width="2.625" customWidth="1"/>
    <col min="13827" max="13829" width="4.75" customWidth="1"/>
    <col min="13830" max="13836" width="3.125" customWidth="1"/>
    <col min="13837" max="13837" width="8.625" customWidth="1"/>
    <col min="13838" max="13840" width="2.625" customWidth="1"/>
    <col min="13841" max="13843" width="4.75" customWidth="1"/>
    <col min="13844" max="13850" width="2.625" customWidth="1"/>
    <col min="13851" max="13851" width="8.625" customWidth="1"/>
    <col min="14080" max="14082" width="2.625" customWidth="1"/>
    <col min="14083" max="14085" width="4.75" customWidth="1"/>
    <col min="14086" max="14092" width="3.125" customWidth="1"/>
    <col min="14093" max="14093" width="8.625" customWidth="1"/>
    <col min="14094" max="14096" width="2.625" customWidth="1"/>
    <col min="14097" max="14099" width="4.75" customWidth="1"/>
    <col min="14100" max="14106" width="2.625" customWidth="1"/>
    <col min="14107" max="14107" width="8.625" customWidth="1"/>
    <col min="14336" max="14338" width="2.625" customWidth="1"/>
    <col min="14339" max="14341" width="4.75" customWidth="1"/>
    <col min="14342" max="14348" width="3.125" customWidth="1"/>
    <col min="14349" max="14349" width="8.625" customWidth="1"/>
    <col min="14350" max="14352" width="2.625" customWidth="1"/>
    <col min="14353" max="14355" width="4.75" customWidth="1"/>
    <col min="14356" max="14362" width="2.625" customWidth="1"/>
    <col min="14363" max="14363" width="8.625" customWidth="1"/>
    <col min="14592" max="14594" width="2.625" customWidth="1"/>
    <col min="14595" max="14597" width="4.75" customWidth="1"/>
    <col min="14598" max="14604" width="3.125" customWidth="1"/>
    <col min="14605" max="14605" width="8.625" customWidth="1"/>
    <col min="14606" max="14608" width="2.625" customWidth="1"/>
    <col min="14609" max="14611" width="4.75" customWidth="1"/>
    <col min="14612" max="14618" width="2.625" customWidth="1"/>
    <col min="14619" max="14619" width="8.625" customWidth="1"/>
    <col min="14848" max="14850" width="2.625" customWidth="1"/>
    <col min="14851" max="14853" width="4.75" customWidth="1"/>
    <col min="14854" max="14860" width="3.125" customWidth="1"/>
    <col min="14861" max="14861" width="8.625" customWidth="1"/>
    <col min="14862" max="14864" width="2.625" customWidth="1"/>
    <col min="14865" max="14867" width="4.75" customWidth="1"/>
    <col min="14868" max="14874" width="2.625" customWidth="1"/>
    <col min="14875" max="14875" width="8.625" customWidth="1"/>
    <col min="15104" max="15106" width="2.625" customWidth="1"/>
    <col min="15107" max="15109" width="4.75" customWidth="1"/>
    <col min="15110" max="15116" width="3.125" customWidth="1"/>
    <col min="15117" max="15117" width="8.625" customWidth="1"/>
    <col min="15118" max="15120" width="2.625" customWidth="1"/>
    <col min="15121" max="15123" width="4.75" customWidth="1"/>
    <col min="15124" max="15130" width="2.625" customWidth="1"/>
    <col min="15131" max="15131" width="8.625" customWidth="1"/>
    <col min="15360" max="15362" width="2.625" customWidth="1"/>
    <col min="15363" max="15365" width="4.75" customWidth="1"/>
    <col min="15366" max="15372" width="3.125" customWidth="1"/>
    <col min="15373" max="15373" width="8.625" customWidth="1"/>
    <col min="15374" max="15376" width="2.625" customWidth="1"/>
    <col min="15377" max="15379" width="4.75" customWidth="1"/>
    <col min="15380" max="15386" width="2.625" customWidth="1"/>
    <col min="15387" max="15387" width="8.625" customWidth="1"/>
    <col min="15616" max="15618" width="2.625" customWidth="1"/>
    <col min="15619" max="15621" width="4.75" customWidth="1"/>
    <col min="15622" max="15628" width="3.125" customWidth="1"/>
    <col min="15629" max="15629" width="8.625" customWidth="1"/>
    <col min="15630" max="15632" width="2.625" customWidth="1"/>
    <col min="15633" max="15635" width="4.75" customWidth="1"/>
    <col min="15636" max="15642" width="2.625" customWidth="1"/>
    <col min="15643" max="15643" width="8.625" customWidth="1"/>
    <col min="15872" max="15874" width="2.625" customWidth="1"/>
    <col min="15875" max="15877" width="4.75" customWidth="1"/>
    <col min="15878" max="15884" width="3.125" customWidth="1"/>
    <col min="15885" max="15885" width="8.625" customWidth="1"/>
    <col min="15886" max="15888" width="2.625" customWidth="1"/>
    <col min="15889" max="15891" width="4.75" customWidth="1"/>
    <col min="15892" max="15898" width="2.625" customWidth="1"/>
    <col min="15899" max="15899" width="8.625" customWidth="1"/>
    <col min="16128" max="16130" width="2.625" customWidth="1"/>
    <col min="16131" max="16133" width="4.75" customWidth="1"/>
    <col min="16134" max="16140" width="3.125" customWidth="1"/>
    <col min="16141" max="16141" width="8.625" customWidth="1"/>
    <col min="16142" max="16144" width="2.625" customWidth="1"/>
    <col min="16145" max="16147" width="4.75" customWidth="1"/>
    <col min="16148" max="16154" width="2.625" customWidth="1"/>
    <col min="16155" max="16155" width="8.625" customWidth="1"/>
  </cols>
  <sheetData>
    <row r="1" spans="1:29" ht="33.75" customHeight="1">
      <c r="A1" s="234" t="s">
        <v>72</v>
      </c>
      <c r="B1" s="234"/>
      <c r="C1" s="234"/>
      <c r="D1" s="233" t="s">
        <v>200</v>
      </c>
      <c r="E1" s="233"/>
      <c r="F1" s="233"/>
      <c r="G1" s="233"/>
      <c r="H1" s="233"/>
      <c r="I1" s="11"/>
      <c r="J1" s="11"/>
      <c r="K1" s="237" t="s">
        <v>62</v>
      </c>
      <c r="L1" s="237"/>
      <c r="M1" s="237"/>
      <c r="N1" s="237"/>
      <c r="O1" s="237"/>
      <c r="P1" s="237"/>
      <c r="Q1" s="237"/>
      <c r="R1" s="144"/>
      <c r="T1" s="176" t="s">
        <v>120</v>
      </c>
      <c r="U1" s="187">
        <f>M8</f>
        <v>45778</v>
      </c>
      <c r="V1" s="187"/>
      <c r="W1" s="187"/>
      <c r="X1" s="120" t="s">
        <v>110</v>
      </c>
      <c r="Y1" s="111"/>
      <c r="Z1" s="11"/>
      <c r="AA1" s="11"/>
      <c r="AB1" s="11"/>
      <c r="AC1" s="11"/>
    </row>
    <row r="2" spans="1:29" ht="9.75" customHeight="1">
      <c r="A2" s="141"/>
      <c r="B2" s="11"/>
      <c r="C2" s="11"/>
      <c r="D2" s="143"/>
      <c r="E2" s="143"/>
      <c r="F2" s="142"/>
      <c r="G2" s="142"/>
      <c r="H2" s="142"/>
      <c r="I2" s="11"/>
      <c r="J2" s="11"/>
      <c r="K2" s="140"/>
      <c r="L2" s="140"/>
      <c r="M2" s="140"/>
      <c r="N2" s="140"/>
      <c r="O2" s="140"/>
      <c r="P2" s="140"/>
      <c r="Q2" s="140"/>
      <c r="R2" s="144"/>
      <c r="S2" s="145"/>
      <c r="T2" s="145"/>
      <c r="U2" s="145"/>
      <c r="V2" s="145"/>
      <c r="W2" s="145"/>
      <c r="X2" s="120"/>
      <c r="Y2" s="111"/>
      <c r="Z2" s="11"/>
      <c r="AA2" s="11"/>
      <c r="AB2" s="11"/>
      <c r="AC2" s="11"/>
    </row>
    <row r="3" spans="1:29" ht="12.6" customHeight="1">
      <c r="A3" s="225" t="s">
        <v>111</v>
      </c>
      <c r="B3" s="226"/>
      <c r="C3" s="226"/>
      <c r="D3" s="227" t="s">
        <v>113</v>
      </c>
      <c r="E3" s="228"/>
      <c r="F3" s="228"/>
      <c r="G3" s="228"/>
      <c r="H3" s="228"/>
      <c r="I3" s="228"/>
      <c r="J3" s="228"/>
      <c r="K3" s="228"/>
      <c r="L3" s="228"/>
      <c r="M3" s="229" t="s">
        <v>130</v>
      </c>
      <c r="N3" s="230"/>
      <c r="O3" s="230"/>
      <c r="P3" s="231" t="s">
        <v>131</v>
      </c>
      <c r="Q3" s="232"/>
      <c r="R3" s="232"/>
      <c r="S3" s="232"/>
      <c r="T3" s="232"/>
      <c r="U3" s="232"/>
      <c r="V3" s="232"/>
      <c r="W3" s="232"/>
      <c r="X3" s="232"/>
      <c r="Y3" s="111"/>
      <c r="Z3" s="11"/>
      <c r="AA3" s="11"/>
      <c r="AB3" s="11"/>
      <c r="AC3" s="11"/>
    </row>
    <row r="4" spans="1:29" ht="22.5" customHeight="1">
      <c r="A4" s="226"/>
      <c r="B4" s="226"/>
      <c r="C4" s="226"/>
      <c r="D4" s="228"/>
      <c r="E4" s="228"/>
      <c r="F4" s="228"/>
      <c r="G4" s="228"/>
      <c r="H4" s="228"/>
      <c r="I4" s="228"/>
      <c r="J4" s="228"/>
      <c r="K4" s="228"/>
      <c r="L4" s="228"/>
      <c r="M4" s="190" t="s">
        <v>129</v>
      </c>
      <c r="N4" s="191"/>
      <c r="O4" s="191"/>
      <c r="P4" s="193" t="s">
        <v>114</v>
      </c>
      <c r="Q4" s="193"/>
      <c r="R4" s="193"/>
      <c r="S4" s="193"/>
      <c r="T4" s="193"/>
      <c r="U4" s="193"/>
      <c r="V4" s="193"/>
      <c r="W4" s="193"/>
      <c r="X4" s="193"/>
    </row>
    <row r="5" spans="1:29" ht="33" customHeight="1">
      <c r="A5" s="210" t="s">
        <v>137</v>
      </c>
      <c r="B5" s="210"/>
      <c r="C5" s="210"/>
      <c r="D5" s="188" t="s">
        <v>116</v>
      </c>
      <c r="E5" s="188"/>
      <c r="F5" s="188"/>
      <c r="G5" s="188"/>
      <c r="H5" s="188"/>
      <c r="I5" s="188"/>
      <c r="J5" s="188"/>
      <c r="K5" s="189"/>
      <c r="L5" s="183" t="s">
        <v>74</v>
      </c>
      <c r="M5" s="192" t="s">
        <v>112</v>
      </c>
      <c r="N5" s="192"/>
      <c r="O5" s="192"/>
      <c r="P5" s="194" t="s">
        <v>134</v>
      </c>
      <c r="Q5" s="194"/>
      <c r="R5" s="194"/>
      <c r="S5" s="194"/>
      <c r="T5" s="194"/>
      <c r="U5" s="194"/>
      <c r="V5" s="194"/>
      <c r="W5" s="194"/>
      <c r="X5" s="194"/>
    </row>
    <row r="6" spans="1:29" ht="12" customHeight="1">
      <c r="A6" s="14"/>
      <c r="B6" s="12"/>
      <c r="C6" s="12"/>
      <c r="D6" s="12"/>
      <c r="E6" s="12"/>
      <c r="F6" s="12"/>
      <c r="G6" s="12"/>
      <c r="H6" s="12"/>
      <c r="I6" s="12"/>
      <c r="J6" s="12"/>
      <c r="K6" s="12"/>
      <c r="L6" s="12"/>
      <c r="M6" s="12"/>
      <c r="N6" s="12"/>
      <c r="O6" s="12"/>
      <c r="P6" s="12"/>
      <c r="Q6" s="12"/>
      <c r="R6" s="13"/>
      <c r="S6" s="13"/>
      <c r="T6" s="13"/>
      <c r="U6" s="13"/>
      <c r="V6" s="13"/>
      <c r="W6" s="13"/>
      <c r="X6" s="13"/>
      <c r="Y6" s="112"/>
    </row>
    <row r="7" spans="1:29" s="15" customFormat="1" ht="27.75" customHeight="1">
      <c r="A7" s="195" t="s">
        <v>8</v>
      </c>
      <c r="B7" s="195"/>
      <c r="C7" s="195"/>
      <c r="D7" s="195" t="s">
        <v>10</v>
      </c>
      <c r="E7" s="195"/>
      <c r="F7" s="195"/>
      <c r="G7" s="195"/>
      <c r="H7" s="195"/>
      <c r="I7" s="195"/>
      <c r="J7" s="195"/>
      <c r="K7" s="149" t="s">
        <v>109</v>
      </c>
      <c r="L7" s="149" t="s">
        <v>9</v>
      </c>
      <c r="M7" s="195" t="s">
        <v>8</v>
      </c>
      <c r="N7" s="195"/>
      <c r="O7" s="195"/>
      <c r="P7" s="195" t="s">
        <v>10</v>
      </c>
      <c r="Q7" s="195"/>
      <c r="R7" s="195"/>
      <c r="S7" s="195"/>
      <c r="T7" s="195"/>
      <c r="U7" s="195"/>
      <c r="V7" s="195"/>
      <c r="W7" s="149" t="s">
        <v>109</v>
      </c>
      <c r="X7" s="149" t="s">
        <v>9</v>
      </c>
    </row>
    <row r="8" spans="1:29" ht="30" customHeight="1">
      <c r="A8" s="211">
        <v>45758</v>
      </c>
      <c r="B8" s="211"/>
      <c r="C8" s="211"/>
      <c r="D8" s="196">
        <v>0.375</v>
      </c>
      <c r="E8" s="188"/>
      <c r="F8" s="188"/>
      <c r="G8" s="184" t="s">
        <v>12</v>
      </c>
      <c r="H8" s="196">
        <v>0.625</v>
      </c>
      <c r="I8" s="196"/>
      <c r="J8" s="196"/>
      <c r="K8" s="185">
        <v>3.125E-2</v>
      </c>
      <c r="L8" s="167">
        <f>IF(D8="","",H8-D8-K8)</f>
        <v>0.21875</v>
      </c>
      <c r="M8" s="198">
        <v>45778</v>
      </c>
      <c r="N8" s="198"/>
      <c r="O8" s="198"/>
      <c r="P8" s="196">
        <v>0.375</v>
      </c>
      <c r="Q8" s="188"/>
      <c r="R8" s="188"/>
      <c r="S8" s="184" t="s">
        <v>12</v>
      </c>
      <c r="T8" s="196">
        <v>0.625</v>
      </c>
      <c r="U8" s="196"/>
      <c r="V8" s="196"/>
      <c r="W8" s="185">
        <v>3.125E-2</v>
      </c>
      <c r="X8" s="167">
        <f>IF(P8="","",T8-P8-W8)</f>
        <v>0.21875</v>
      </c>
      <c r="AA8">
        <f>YEAR(A8)</f>
        <v>2025</v>
      </c>
      <c r="AB8">
        <f>MONTH(A8)</f>
        <v>4</v>
      </c>
    </row>
    <row r="9" spans="1:29" ht="30" customHeight="1">
      <c r="A9" s="197">
        <f>A8+1</f>
        <v>45759</v>
      </c>
      <c r="B9" s="197"/>
      <c r="C9" s="197"/>
      <c r="D9" s="196">
        <v>0.41666666666666702</v>
      </c>
      <c r="E9" s="188"/>
      <c r="F9" s="188"/>
      <c r="G9" s="184" t="s">
        <v>12</v>
      </c>
      <c r="H9" s="196">
        <v>0.66666666666666696</v>
      </c>
      <c r="I9" s="196"/>
      <c r="J9" s="196"/>
      <c r="K9" s="185">
        <v>4.1666666666666664E-2</v>
      </c>
      <c r="L9" s="167">
        <f>IF(D9="","",H9-D9-K9)</f>
        <v>0.20833333333333329</v>
      </c>
      <c r="M9" s="197">
        <f>M8+1</f>
        <v>45779</v>
      </c>
      <c r="N9" s="197"/>
      <c r="O9" s="197"/>
      <c r="P9" s="196">
        <v>0.41666666666666702</v>
      </c>
      <c r="Q9" s="188"/>
      <c r="R9" s="188"/>
      <c r="S9" s="184" t="s">
        <v>12</v>
      </c>
      <c r="T9" s="196">
        <v>0.66666666666666696</v>
      </c>
      <c r="U9" s="196"/>
      <c r="V9" s="196"/>
      <c r="W9" s="185">
        <v>4.1666666666666664E-2</v>
      </c>
      <c r="X9" s="167">
        <f t="shared" ref="X9:X17" si="0">IF(P9="","",T9-P9-W9)</f>
        <v>0.20833333333333329</v>
      </c>
    </row>
    <row r="10" spans="1:29" ht="30" customHeight="1">
      <c r="A10" s="197">
        <f t="shared" ref="A10:A25" si="1">A9+1</f>
        <v>45760</v>
      </c>
      <c r="B10" s="197"/>
      <c r="C10" s="197"/>
      <c r="D10" s="196"/>
      <c r="E10" s="188"/>
      <c r="F10" s="188"/>
      <c r="G10" s="184" t="s">
        <v>12</v>
      </c>
      <c r="H10" s="196"/>
      <c r="I10" s="196"/>
      <c r="J10" s="196"/>
      <c r="K10" s="185"/>
      <c r="L10" s="167" t="str">
        <f t="shared" ref="L10:L28" si="2">IF(D10="","",H10-D10-K10)</f>
        <v/>
      </c>
      <c r="M10" s="197">
        <f t="shared" ref="M10:M17" si="3">M9+1</f>
        <v>45780</v>
      </c>
      <c r="N10" s="197"/>
      <c r="O10" s="197"/>
      <c r="P10" s="196"/>
      <c r="Q10" s="188"/>
      <c r="R10" s="188"/>
      <c r="S10" s="184" t="s">
        <v>12</v>
      </c>
      <c r="T10" s="196"/>
      <c r="U10" s="196"/>
      <c r="V10" s="196"/>
      <c r="W10" s="185"/>
      <c r="X10" s="167" t="str">
        <f t="shared" si="0"/>
        <v/>
      </c>
    </row>
    <row r="11" spans="1:29" ht="30" customHeight="1">
      <c r="A11" s="197">
        <f t="shared" si="1"/>
        <v>45761</v>
      </c>
      <c r="B11" s="197"/>
      <c r="C11" s="197"/>
      <c r="D11" s="196"/>
      <c r="E11" s="188"/>
      <c r="F11" s="188"/>
      <c r="G11" s="184" t="s">
        <v>12</v>
      </c>
      <c r="H11" s="196"/>
      <c r="I11" s="196"/>
      <c r="J11" s="196"/>
      <c r="K11" s="185"/>
      <c r="L11" s="167" t="str">
        <f t="shared" si="2"/>
        <v/>
      </c>
      <c r="M11" s="197">
        <f t="shared" si="3"/>
        <v>45781</v>
      </c>
      <c r="N11" s="197"/>
      <c r="O11" s="197"/>
      <c r="P11" s="196"/>
      <c r="Q11" s="188"/>
      <c r="R11" s="188"/>
      <c r="S11" s="184" t="s">
        <v>12</v>
      </c>
      <c r="T11" s="196"/>
      <c r="U11" s="196"/>
      <c r="V11" s="196"/>
      <c r="W11" s="185"/>
      <c r="X11" s="167" t="str">
        <f t="shared" si="0"/>
        <v/>
      </c>
    </row>
    <row r="12" spans="1:29" ht="30" customHeight="1">
      <c r="A12" s="197">
        <f t="shared" si="1"/>
        <v>45762</v>
      </c>
      <c r="B12" s="197"/>
      <c r="C12" s="197"/>
      <c r="D12" s="196"/>
      <c r="E12" s="188"/>
      <c r="F12" s="188"/>
      <c r="G12" s="184" t="s">
        <v>12</v>
      </c>
      <c r="H12" s="196"/>
      <c r="I12" s="196"/>
      <c r="J12" s="196"/>
      <c r="K12" s="185"/>
      <c r="L12" s="167" t="str">
        <f t="shared" si="2"/>
        <v/>
      </c>
      <c r="M12" s="197">
        <f t="shared" si="3"/>
        <v>45782</v>
      </c>
      <c r="N12" s="197"/>
      <c r="O12" s="197"/>
      <c r="P12" s="196"/>
      <c r="Q12" s="188"/>
      <c r="R12" s="188"/>
      <c r="S12" s="184" t="s">
        <v>12</v>
      </c>
      <c r="T12" s="196"/>
      <c r="U12" s="196"/>
      <c r="V12" s="196"/>
      <c r="W12" s="185"/>
      <c r="X12" s="167" t="str">
        <f t="shared" si="0"/>
        <v/>
      </c>
    </row>
    <row r="13" spans="1:29" ht="30" customHeight="1">
      <c r="A13" s="197">
        <f t="shared" si="1"/>
        <v>45763</v>
      </c>
      <c r="B13" s="197"/>
      <c r="C13" s="197"/>
      <c r="D13" s="196"/>
      <c r="E13" s="188"/>
      <c r="F13" s="188"/>
      <c r="G13" s="184" t="s">
        <v>12</v>
      </c>
      <c r="H13" s="196"/>
      <c r="I13" s="196"/>
      <c r="J13" s="196"/>
      <c r="K13" s="185"/>
      <c r="L13" s="167" t="str">
        <f t="shared" si="2"/>
        <v/>
      </c>
      <c r="M13" s="197">
        <f t="shared" si="3"/>
        <v>45783</v>
      </c>
      <c r="N13" s="197"/>
      <c r="O13" s="197"/>
      <c r="P13" s="196"/>
      <c r="Q13" s="188"/>
      <c r="R13" s="188"/>
      <c r="S13" s="184" t="s">
        <v>12</v>
      </c>
      <c r="T13" s="196"/>
      <c r="U13" s="196"/>
      <c r="V13" s="196"/>
      <c r="W13" s="185"/>
      <c r="X13" s="167" t="str">
        <f t="shared" si="0"/>
        <v/>
      </c>
    </row>
    <row r="14" spans="1:29" ht="30" customHeight="1">
      <c r="A14" s="197">
        <f t="shared" si="1"/>
        <v>45764</v>
      </c>
      <c r="B14" s="197"/>
      <c r="C14" s="197"/>
      <c r="D14" s="196">
        <v>0.41666666666666669</v>
      </c>
      <c r="E14" s="188"/>
      <c r="F14" s="188"/>
      <c r="G14" s="184" t="s">
        <v>12</v>
      </c>
      <c r="H14" s="196">
        <v>0.75</v>
      </c>
      <c r="I14" s="196"/>
      <c r="J14" s="196"/>
      <c r="K14" s="185">
        <v>4.1666666666666664E-2</v>
      </c>
      <c r="L14" s="167">
        <f t="shared" si="2"/>
        <v>0.29166666666666663</v>
      </c>
      <c r="M14" s="197">
        <f t="shared" si="3"/>
        <v>45784</v>
      </c>
      <c r="N14" s="197"/>
      <c r="O14" s="197"/>
      <c r="P14" s="196"/>
      <c r="Q14" s="188"/>
      <c r="R14" s="188"/>
      <c r="S14" s="184" t="s">
        <v>12</v>
      </c>
      <c r="T14" s="196"/>
      <c r="U14" s="196"/>
      <c r="V14" s="196"/>
      <c r="W14" s="185"/>
      <c r="X14" s="167" t="str">
        <f t="shared" si="0"/>
        <v/>
      </c>
    </row>
    <row r="15" spans="1:29" ht="30" customHeight="1">
      <c r="A15" s="197">
        <f t="shared" si="1"/>
        <v>45765</v>
      </c>
      <c r="B15" s="197"/>
      <c r="C15" s="197"/>
      <c r="D15" s="196"/>
      <c r="E15" s="188"/>
      <c r="F15" s="188"/>
      <c r="G15" s="184" t="s">
        <v>12</v>
      </c>
      <c r="H15" s="196"/>
      <c r="I15" s="196"/>
      <c r="J15" s="196"/>
      <c r="K15" s="185"/>
      <c r="L15" s="167" t="str">
        <f t="shared" si="2"/>
        <v/>
      </c>
      <c r="M15" s="197">
        <f t="shared" si="3"/>
        <v>45785</v>
      </c>
      <c r="N15" s="197"/>
      <c r="O15" s="197"/>
      <c r="P15" s="196"/>
      <c r="Q15" s="188"/>
      <c r="R15" s="188"/>
      <c r="S15" s="184" t="s">
        <v>12</v>
      </c>
      <c r="T15" s="196"/>
      <c r="U15" s="196"/>
      <c r="V15" s="196"/>
      <c r="W15" s="185"/>
      <c r="X15" s="167" t="str">
        <f t="shared" si="0"/>
        <v/>
      </c>
    </row>
    <row r="16" spans="1:29" ht="30" customHeight="1">
      <c r="A16" s="197">
        <f t="shared" si="1"/>
        <v>45766</v>
      </c>
      <c r="B16" s="197"/>
      <c r="C16" s="197"/>
      <c r="D16" s="196"/>
      <c r="E16" s="188"/>
      <c r="F16" s="188"/>
      <c r="G16" s="184" t="s">
        <v>12</v>
      </c>
      <c r="H16" s="196"/>
      <c r="I16" s="196"/>
      <c r="J16" s="196"/>
      <c r="K16" s="185"/>
      <c r="L16" s="167" t="str">
        <f t="shared" si="2"/>
        <v/>
      </c>
      <c r="M16" s="197">
        <f t="shared" si="3"/>
        <v>45786</v>
      </c>
      <c r="N16" s="197"/>
      <c r="O16" s="197"/>
      <c r="P16" s="196">
        <v>0.55208333333333337</v>
      </c>
      <c r="Q16" s="188"/>
      <c r="R16" s="188"/>
      <c r="S16" s="184" t="s">
        <v>12</v>
      </c>
      <c r="T16" s="196">
        <v>0.59375</v>
      </c>
      <c r="U16" s="196"/>
      <c r="V16" s="196"/>
      <c r="W16" s="185"/>
      <c r="X16" s="167">
        <f t="shared" si="0"/>
        <v>4.166666666666663E-2</v>
      </c>
    </row>
    <row r="17" spans="1:27" ht="30" customHeight="1">
      <c r="A17" s="197">
        <f t="shared" si="1"/>
        <v>45767</v>
      </c>
      <c r="B17" s="197"/>
      <c r="C17" s="197"/>
      <c r="D17" s="196"/>
      <c r="E17" s="188"/>
      <c r="F17" s="188"/>
      <c r="G17" s="184" t="s">
        <v>12</v>
      </c>
      <c r="H17" s="196"/>
      <c r="I17" s="196"/>
      <c r="J17" s="196"/>
      <c r="K17" s="185"/>
      <c r="L17" s="167" t="str">
        <f t="shared" si="2"/>
        <v/>
      </c>
      <c r="M17" s="197">
        <f t="shared" si="3"/>
        <v>45787</v>
      </c>
      <c r="N17" s="197"/>
      <c r="O17" s="197"/>
      <c r="P17" s="196"/>
      <c r="Q17" s="188"/>
      <c r="R17" s="188"/>
      <c r="S17" s="184" t="s">
        <v>12</v>
      </c>
      <c r="T17" s="196"/>
      <c r="U17" s="196"/>
      <c r="V17" s="196"/>
      <c r="W17" s="185"/>
      <c r="X17" s="167" t="str">
        <f t="shared" si="0"/>
        <v/>
      </c>
    </row>
    <row r="18" spans="1:27" ht="30" customHeight="1">
      <c r="A18" s="197">
        <f t="shared" si="1"/>
        <v>45768</v>
      </c>
      <c r="B18" s="197"/>
      <c r="C18" s="197"/>
      <c r="D18" s="196"/>
      <c r="E18" s="188"/>
      <c r="F18" s="188"/>
      <c r="G18" s="184" t="s">
        <v>12</v>
      </c>
      <c r="H18" s="196"/>
      <c r="I18" s="196"/>
      <c r="J18" s="196"/>
      <c r="K18" s="185"/>
      <c r="L18" s="167" t="str">
        <f t="shared" si="2"/>
        <v/>
      </c>
      <c r="M18" s="200" t="s">
        <v>11</v>
      </c>
      <c r="N18" s="200"/>
      <c r="O18" s="200"/>
      <c r="P18" s="200"/>
      <c r="Q18" s="200"/>
      <c r="R18" s="200"/>
      <c r="S18" s="200"/>
      <c r="T18" s="200"/>
      <c r="U18" s="200"/>
      <c r="V18" s="200"/>
      <c r="W18" s="200"/>
      <c r="X18" s="200"/>
    </row>
    <row r="19" spans="1:27" ht="30" customHeight="1">
      <c r="A19" s="197">
        <f t="shared" si="1"/>
        <v>45769</v>
      </c>
      <c r="B19" s="197"/>
      <c r="C19" s="197"/>
      <c r="D19" s="196"/>
      <c r="E19" s="188"/>
      <c r="F19" s="188"/>
      <c r="G19" s="184" t="s">
        <v>12</v>
      </c>
      <c r="H19" s="196"/>
      <c r="I19" s="196"/>
      <c r="J19" s="196"/>
      <c r="K19" s="185"/>
      <c r="L19" s="167" t="str">
        <f t="shared" si="2"/>
        <v/>
      </c>
      <c r="M19" s="201"/>
      <c r="N19" s="202"/>
      <c r="O19" s="202"/>
      <c r="P19" s="202"/>
      <c r="Q19" s="202"/>
      <c r="R19" s="202"/>
      <c r="S19" s="202"/>
      <c r="T19" s="202"/>
      <c r="U19" s="202"/>
      <c r="V19" s="202"/>
      <c r="W19" s="202"/>
      <c r="X19" s="203"/>
    </row>
    <row r="20" spans="1:27" ht="30" customHeight="1">
      <c r="A20" s="197">
        <f t="shared" si="1"/>
        <v>45770</v>
      </c>
      <c r="B20" s="197"/>
      <c r="C20" s="197"/>
      <c r="D20" s="196"/>
      <c r="E20" s="188"/>
      <c r="F20" s="188"/>
      <c r="G20" s="184" t="s">
        <v>12</v>
      </c>
      <c r="H20" s="196"/>
      <c r="I20" s="196"/>
      <c r="J20" s="196"/>
      <c r="K20" s="185"/>
      <c r="L20" s="167" t="str">
        <f t="shared" si="2"/>
        <v/>
      </c>
      <c r="M20" s="204"/>
      <c r="N20" s="205"/>
      <c r="O20" s="205"/>
      <c r="P20" s="205"/>
      <c r="Q20" s="205"/>
      <c r="R20" s="205"/>
      <c r="S20" s="205"/>
      <c r="T20" s="205"/>
      <c r="U20" s="205"/>
      <c r="V20" s="205"/>
      <c r="W20" s="205"/>
      <c r="X20" s="206"/>
    </row>
    <row r="21" spans="1:27" ht="30" customHeight="1">
      <c r="A21" s="197">
        <f t="shared" si="1"/>
        <v>45771</v>
      </c>
      <c r="B21" s="197"/>
      <c r="C21" s="197"/>
      <c r="D21" s="196"/>
      <c r="E21" s="188"/>
      <c r="F21" s="188"/>
      <c r="G21" s="184" t="s">
        <v>12</v>
      </c>
      <c r="H21" s="196"/>
      <c r="I21" s="196"/>
      <c r="J21" s="196"/>
      <c r="K21" s="185"/>
      <c r="L21" s="167" t="str">
        <f t="shared" si="2"/>
        <v/>
      </c>
      <c r="M21" s="204"/>
      <c r="N21" s="205"/>
      <c r="O21" s="205"/>
      <c r="P21" s="205"/>
      <c r="Q21" s="205"/>
      <c r="R21" s="205"/>
      <c r="S21" s="205"/>
      <c r="T21" s="205"/>
      <c r="U21" s="205"/>
      <c r="V21" s="205"/>
      <c r="W21" s="205"/>
      <c r="X21" s="206"/>
    </row>
    <row r="22" spans="1:27" ht="30" customHeight="1">
      <c r="A22" s="197">
        <f t="shared" si="1"/>
        <v>45772</v>
      </c>
      <c r="B22" s="197"/>
      <c r="C22" s="197"/>
      <c r="D22" s="196"/>
      <c r="E22" s="188"/>
      <c r="F22" s="188"/>
      <c r="G22" s="184" t="s">
        <v>12</v>
      </c>
      <c r="H22" s="196"/>
      <c r="I22" s="196"/>
      <c r="J22" s="196"/>
      <c r="K22" s="185"/>
      <c r="L22" s="167" t="str">
        <f t="shared" si="2"/>
        <v/>
      </c>
      <c r="M22" s="204"/>
      <c r="N22" s="205"/>
      <c r="O22" s="205"/>
      <c r="P22" s="205"/>
      <c r="Q22" s="205"/>
      <c r="R22" s="205"/>
      <c r="S22" s="205"/>
      <c r="T22" s="205"/>
      <c r="U22" s="205"/>
      <c r="V22" s="205"/>
      <c r="W22" s="205"/>
      <c r="X22" s="206"/>
    </row>
    <row r="23" spans="1:27" ht="30" customHeight="1">
      <c r="A23" s="197">
        <f t="shared" si="1"/>
        <v>45773</v>
      </c>
      <c r="B23" s="197"/>
      <c r="C23" s="197"/>
      <c r="D23" s="196"/>
      <c r="E23" s="188"/>
      <c r="F23" s="188"/>
      <c r="G23" s="184" t="s">
        <v>12</v>
      </c>
      <c r="H23" s="196"/>
      <c r="I23" s="196"/>
      <c r="J23" s="196"/>
      <c r="K23" s="185"/>
      <c r="L23" s="167" t="str">
        <f t="shared" si="2"/>
        <v/>
      </c>
      <c r="M23" s="204"/>
      <c r="N23" s="205"/>
      <c r="O23" s="205"/>
      <c r="P23" s="205"/>
      <c r="Q23" s="205"/>
      <c r="R23" s="205"/>
      <c r="S23" s="205"/>
      <c r="T23" s="205"/>
      <c r="U23" s="205"/>
      <c r="V23" s="205"/>
      <c r="W23" s="205"/>
      <c r="X23" s="206"/>
    </row>
    <row r="24" spans="1:27" ht="30" customHeight="1">
      <c r="A24" s="197">
        <f t="shared" si="1"/>
        <v>45774</v>
      </c>
      <c r="B24" s="197"/>
      <c r="C24" s="197"/>
      <c r="D24" s="196"/>
      <c r="E24" s="188"/>
      <c r="F24" s="188"/>
      <c r="G24" s="184" t="s">
        <v>12</v>
      </c>
      <c r="H24" s="196"/>
      <c r="I24" s="196"/>
      <c r="J24" s="196"/>
      <c r="K24" s="185"/>
      <c r="L24" s="167" t="str">
        <f t="shared" si="2"/>
        <v/>
      </c>
      <c r="M24" s="204"/>
      <c r="N24" s="205"/>
      <c r="O24" s="205"/>
      <c r="P24" s="205"/>
      <c r="Q24" s="205"/>
      <c r="R24" s="205"/>
      <c r="S24" s="205"/>
      <c r="T24" s="205"/>
      <c r="U24" s="205"/>
      <c r="V24" s="205"/>
      <c r="W24" s="205"/>
      <c r="X24" s="206"/>
    </row>
    <row r="25" spans="1:27" ht="30" customHeight="1">
      <c r="A25" s="197">
        <f t="shared" si="1"/>
        <v>45775</v>
      </c>
      <c r="B25" s="197"/>
      <c r="C25" s="197"/>
      <c r="D25" s="196"/>
      <c r="E25" s="188"/>
      <c r="F25" s="188"/>
      <c r="G25" s="184" t="s">
        <v>12</v>
      </c>
      <c r="H25" s="196"/>
      <c r="I25" s="196"/>
      <c r="J25" s="196"/>
      <c r="K25" s="185"/>
      <c r="L25" s="167" t="str">
        <f t="shared" si="2"/>
        <v/>
      </c>
      <c r="M25" s="204"/>
      <c r="N25" s="205"/>
      <c r="O25" s="205"/>
      <c r="P25" s="205"/>
      <c r="Q25" s="205"/>
      <c r="R25" s="205"/>
      <c r="S25" s="205"/>
      <c r="T25" s="205"/>
      <c r="U25" s="205"/>
      <c r="V25" s="205"/>
      <c r="W25" s="205"/>
      <c r="X25" s="206"/>
    </row>
    <row r="26" spans="1:27" ht="30" customHeight="1">
      <c r="A26" s="197">
        <f>IF(OR(AND(AA8=2024,AB8=2),AND(AA8=2028,AB8=2),AND(AA8=2032,AB8=2),AB8&lt;&gt;2),A25+1,"")</f>
        <v>45776</v>
      </c>
      <c r="B26" s="197"/>
      <c r="C26" s="197"/>
      <c r="D26" s="196"/>
      <c r="E26" s="188"/>
      <c r="F26" s="188"/>
      <c r="G26" s="184" t="s">
        <v>12</v>
      </c>
      <c r="H26" s="196"/>
      <c r="I26" s="196"/>
      <c r="J26" s="196"/>
      <c r="K26" s="185"/>
      <c r="L26" s="167" t="str">
        <f t="shared" si="2"/>
        <v/>
      </c>
      <c r="M26" s="204"/>
      <c r="N26" s="205"/>
      <c r="O26" s="205"/>
      <c r="P26" s="205"/>
      <c r="Q26" s="205"/>
      <c r="R26" s="205"/>
      <c r="S26" s="205"/>
      <c r="T26" s="205"/>
      <c r="U26" s="205"/>
      <c r="V26" s="205"/>
      <c r="W26" s="205"/>
      <c r="X26" s="206"/>
    </row>
    <row r="27" spans="1:27" ht="30" customHeight="1">
      <c r="A27" s="197">
        <f>IF(AB8&lt;&gt;2,A26+1,"")</f>
        <v>45777</v>
      </c>
      <c r="B27" s="197"/>
      <c r="C27" s="197"/>
      <c r="D27" s="196"/>
      <c r="E27" s="188"/>
      <c r="F27" s="188"/>
      <c r="G27" s="184" t="s">
        <v>12</v>
      </c>
      <c r="H27" s="196"/>
      <c r="I27" s="196"/>
      <c r="J27" s="196"/>
      <c r="K27" s="185"/>
      <c r="L27" s="167" t="str">
        <f t="shared" si="2"/>
        <v/>
      </c>
      <c r="M27" s="204"/>
      <c r="N27" s="205"/>
      <c r="O27" s="205"/>
      <c r="P27" s="205"/>
      <c r="Q27" s="205"/>
      <c r="R27" s="205"/>
      <c r="S27" s="205"/>
      <c r="T27" s="205"/>
      <c r="U27" s="205"/>
      <c r="V27" s="205"/>
      <c r="W27" s="205"/>
      <c r="X27" s="206"/>
    </row>
    <row r="28" spans="1:27" ht="30" customHeight="1">
      <c r="A28" s="197" t="str">
        <f>IF(OR(AB8=2,AB8=4,AB8=6,AB8=9,AB8=11),"",A27+1)</f>
        <v/>
      </c>
      <c r="B28" s="197"/>
      <c r="C28" s="197"/>
      <c r="D28" s="196">
        <v>0.41666666666666669</v>
      </c>
      <c r="E28" s="188"/>
      <c r="F28" s="188"/>
      <c r="G28" s="184" t="s">
        <v>12</v>
      </c>
      <c r="H28" s="196">
        <v>0.54166666666666663</v>
      </c>
      <c r="I28" s="196"/>
      <c r="J28" s="196"/>
      <c r="K28" s="185"/>
      <c r="L28" s="167">
        <f t="shared" si="2"/>
        <v>0.12499999999999994</v>
      </c>
      <c r="M28" s="207"/>
      <c r="N28" s="208"/>
      <c r="O28" s="208"/>
      <c r="P28" s="208"/>
      <c r="Q28" s="208"/>
      <c r="R28" s="208"/>
      <c r="S28" s="208"/>
      <c r="T28" s="208"/>
      <c r="U28" s="208"/>
      <c r="V28" s="208"/>
      <c r="W28" s="208"/>
      <c r="X28" s="209"/>
    </row>
    <row r="29" spans="1:27" s="108" customFormat="1" ht="30" customHeight="1">
      <c r="A29" s="168"/>
      <c r="B29" s="168"/>
      <c r="C29" s="169">
        <f>COUNTIF($L$8:$L$28,"&gt;0")</f>
        <v>4</v>
      </c>
      <c r="D29" s="170"/>
      <c r="E29" s="171"/>
      <c r="F29" s="171"/>
      <c r="G29" s="171"/>
      <c r="H29" s="172"/>
      <c r="I29" s="171"/>
      <c r="J29" s="171"/>
      <c r="K29" s="171"/>
      <c r="L29" s="119">
        <f>SUM(L8:L28)</f>
        <v>0.84374999999999978</v>
      </c>
      <c r="M29" s="116"/>
      <c r="N29" s="117"/>
      <c r="O29" s="118">
        <f>COUNTIF($X$8:$X$28,"&gt;0")</f>
        <v>3</v>
      </c>
      <c r="P29" s="113"/>
      <c r="Q29" s="115"/>
      <c r="R29" s="113"/>
      <c r="S29" s="113"/>
      <c r="T29" s="113"/>
      <c r="U29" s="115"/>
      <c r="V29" s="115"/>
      <c r="W29" s="115"/>
      <c r="X29" s="119">
        <f>SUM(X8:X17)</f>
        <v>0.46874999999999989</v>
      </c>
    </row>
    <row r="30" spans="1:27" s="147" customFormat="1" ht="27.75" customHeight="1">
      <c r="A30" s="199" t="s">
        <v>71</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46"/>
      <c r="Z30" s="146"/>
      <c r="AA30" s="146"/>
    </row>
    <row r="31" spans="1:27" s="16" customFormat="1" ht="11.25">
      <c r="AA31" s="109"/>
    </row>
    <row r="32" spans="1:27" s="16" customFormat="1" ht="33.75" customHeight="1">
      <c r="A32" s="235" t="s">
        <v>59</v>
      </c>
      <c r="B32" s="235"/>
      <c r="C32" s="122"/>
      <c r="D32" s="222">
        <f>COUNTIF($L$8:$L$28,"&gt;0")+COUNTIF($X$8:$X$28,"&gt;0")</f>
        <v>7</v>
      </c>
      <c r="E32" s="222"/>
      <c r="F32" s="236" t="s">
        <v>60</v>
      </c>
      <c r="G32" s="236"/>
      <c r="J32" s="221" t="s">
        <v>65</v>
      </c>
      <c r="K32" s="221"/>
      <c r="L32" s="134" t="s">
        <v>13</v>
      </c>
      <c r="M32" s="150" t="s">
        <v>117</v>
      </c>
      <c r="N32" s="219">
        <v>1150</v>
      </c>
      <c r="O32" s="219"/>
      <c r="P32" s="150" t="s">
        <v>14</v>
      </c>
      <c r="Q32" s="150" t="s">
        <v>15</v>
      </c>
      <c r="R32" s="218">
        <f>VALUE($D$33*24)</f>
        <v>31.499999999999989</v>
      </c>
      <c r="S32" s="218"/>
      <c r="T32" s="217" t="s">
        <v>57</v>
      </c>
      <c r="U32" s="217"/>
      <c r="V32" s="137" t="s">
        <v>58</v>
      </c>
      <c r="W32" s="216">
        <f>ROUNDUP(N32*R32,0)</f>
        <v>36225</v>
      </c>
      <c r="X32" s="216"/>
      <c r="Y32" s="110"/>
      <c r="AA32" s="109"/>
    </row>
    <row r="33" spans="1:27" s="16" customFormat="1" ht="33.75" customHeight="1" thickBot="1">
      <c r="A33" s="235" t="s">
        <v>61</v>
      </c>
      <c r="B33" s="235"/>
      <c r="C33" s="114"/>
      <c r="D33" s="215">
        <f>L29+X29</f>
        <v>1.3124999999999996</v>
      </c>
      <c r="E33" s="215"/>
      <c r="F33" s="214"/>
      <c r="G33" s="214"/>
      <c r="J33" s="135"/>
      <c r="K33" s="136"/>
      <c r="L33" s="182" t="s">
        <v>133</v>
      </c>
      <c r="M33" s="173" t="s">
        <v>118</v>
      </c>
      <c r="N33" s="220">
        <f>ROUNDUP(N32*1.25,0)</f>
        <v>1438</v>
      </c>
      <c r="O33" s="220"/>
      <c r="P33" s="150" t="s">
        <v>14</v>
      </c>
      <c r="Q33" s="150" t="s">
        <v>15</v>
      </c>
      <c r="R33" s="218">
        <v>0</v>
      </c>
      <c r="S33" s="218"/>
      <c r="T33" s="217" t="s">
        <v>57</v>
      </c>
      <c r="U33" s="217"/>
      <c r="V33" s="137" t="s">
        <v>58</v>
      </c>
      <c r="W33" s="216">
        <f>ROUNDUP(N33*R33,0)</f>
        <v>0</v>
      </c>
      <c r="X33" s="216"/>
      <c r="Y33" s="110"/>
      <c r="Z33" s="110"/>
      <c r="AA33" s="110"/>
    </row>
    <row r="34" spans="1:27" s="16" customFormat="1" ht="33.75" customHeight="1" thickTop="1">
      <c r="J34" s="136"/>
      <c r="K34" s="136"/>
      <c r="L34" s="174" t="s">
        <v>64</v>
      </c>
      <c r="M34" s="126"/>
      <c r="N34" s="127"/>
      <c r="O34" s="127"/>
      <c r="P34" s="127"/>
      <c r="Q34" s="127"/>
      <c r="R34" s="127"/>
      <c r="S34" s="127"/>
      <c r="T34" s="127"/>
      <c r="U34" s="224"/>
      <c r="V34" s="224"/>
      <c r="W34" s="212">
        <f>SUM(W32:X33)</f>
        <v>36225</v>
      </c>
      <c r="X34" s="212"/>
      <c r="Y34" s="17"/>
      <c r="Z34" s="17"/>
      <c r="AA34" s="17"/>
    </row>
    <row r="35" spans="1:27" s="109" customFormat="1" ht="13.5">
      <c r="J35" s="135"/>
      <c r="K35" s="135"/>
      <c r="L35" s="134"/>
      <c r="M35" s="134"/>
      <c r="N35" s="134"/>
      <c r="O35" s="134"/>
      <c r="P35" s="134"/>
      <c r="Q35" s="134"/>
      <c r="R35" s="130"/>
      <c r="S35" s="130"/>
      <c r="T35" s="130"/>
      <c r="U35" s="130"/>
      <c r="V35" s="125"/>
      <c r="W35" s="137"/>
      <c r="X35" s="138"/>
    </row>
    <row r="36" spans="1:27" s="16" customFormat="1" ht="33.75" customHeight="1">
      <c r="J36" s="221" t="s">
        <v>66</v>
      </c>
      <c r="K36" s="221"/>
      <c r="L36" s="123" t="s">
        <v>119</v>
      </c>
      <c r="M36" s="223" t="s">
        <v>25</v>
      </c>
      <c r="N36" s="223"/>
      <c r="O36" s="123"/>
      <c r="P36" s="123"/>
      <c r="Q36" s="124"/>
      <c r="R36" s="124"/>
      <c r="S36" s="124"/>
      <c r="T36" s="124"/>
      <c r="U36" s="124"/>
      <c r="V36" s="124"/>
      <c r="W36" s="213">
        <f>IF(W34&gt;=88000,"手入力",IF(M36="乙",ROUNDDOWN(W34*3.063%,0),0))</f>
        <v>1109</v>
      </c>
      <c r="X36" s="213"/>
      <c r="AA36" s="109"/>
    </row>
    <row r="37" spans="1:27" s="16" customFormat="1" ht="20.25" customHeight="1">
      <c r="J37" s="135"/>
      <c r="K37" s="135"/>
      <c r="L37" s="124"/>
      <c r="M37" s="148" t="s">
        <v>128</v>
      </c>
      <c r="N37" s="128"/>
      <c r="O37" s="128"/>
      <c r="P37" s="124"/>
      <c r="Q37" s="124"/>
      <c r="R37" s="124"/>
      <c r="S37" s="124"/>
      <c r="T37" s="129"/>
      <c r="U37" s="129"/>
      <c r="V37" s="129"/>
      <c r="W37" s="139"/>
      <c r="X37" s="139"/>
      <c r="AA37" s="109"/>
    </row>
    <row r="38" spans="1:27">
      <c r="D38" s="12"/>
      <c r="E38" s="12"/>
      <c r="F38" s="12"/>
      <c r="G38" s="12"/>
      <c r="H38" s="12"/>
      <c r="I38" s="12"/>
      <c r="J38" s="16"/>
      <c r="K38" s="16"/>
      <c r="L38" s="16"/>
      <c r="M38" s="16"/>
      <c r="N38" s="16"/>
      <c r="O38" s="16"/>
      <c r="P38" s="16"/>
      <c r="Q38" s="16"/>
      <c r="R38" s="16"/>
      <c r="S38" s="16"/>
      <c r="T38" s="16"/>
      <c r="U38" s="16"/>
      <c r="V38" s="16"/>
      <c r="W38" s="16"/>
      <c r="X38" s="16"/>
      <c r="Y38" s="12"/>
    </row>
    <row r="39" spans="1:27">
      <c r="D39" s="12"/>
      <c r="E39" s="12"/>
      <c r="F39" s="12"/>
      <c r="G39" s="12"/>
      <c r="H39" s="12"/>
      <c r="I39" s="12"/>
      <c r="J39" s="12"/>
      <c r="K39" s="12"/>
      <c r="L39" s="12"/>
      <c r="M39" s="12"/>
      <c r="N39" s="12"/>
      <c r="O39" s="12"/>
      <c r="P39" s="12"/>
      <c r="Q39" s="12"/>
      <c r="R39" s="12"/>
      <c r="S39" s="12"/>
      <c r="T39" s="12"/>
      <c r="U39" s="12"/>
      <c r="V39" s="12"/>
      <c r="W39" s="12"/>
      <c r="X39" s="12"/>
      <c r="Y39" s="12"/>
    </row>
    <row r="40" spans="1:27" ht="24.75" customHeight="1">
      <c r="D40" s="12"/>
      <c r="E40" s="12"/>
      <c r="F40" s="12"/>
      <c r="G40" s="12"/>
      <c r="H40" s="12"/>
      <c r="I40" s="12"/>
      <c r="J40" s="12"/>
      <c r="K40" s="12"/>
      <c r="L40" s="12"/>
      <c r="M40" s="12"/>
      <c r="N40" s="12"/>
      <c r="O40" s="12"/>
      <c r="P40" s="12"/>
      <c r="Q40" s="12"/>
      <c r="R40" s="12"/>
      <c r="S40" s="12"/>
      <c r="T40" s="12"/>
      <c r="U40" s="12"/>
      <c r="V40" s="12"/>
      <c r="W40" s="12"/>
      <c r="X40" s="12"/>
      <c r="Y40" s="12"/>
    </row>
    <row r="41" spans="1:27">
      <c r="D41" s="12"/>
      <c r="E41" s="12"/>
      <c r="F41" s="12"/>
      <c r="G41" s="12"/>
      <c r="H41" s="12"/>
      <c r="I41" s="12"/>
      <c r="J41" s="12"/>
      <c r="K41" s="12"/>
      <c r="L41" s="12"/>
      <c r="M41" s="12"/>
      <c r="N41" s="12"/>
      <c r="O41" s="12"/>
      <c r="P41" s="12"/>
      <c r="Q41" s="12"/>
      <c r="R41" s="12"/>
      <c r="S41" s="12"/>
      <c r="T41" s="12"/>
      <c r="U41" s="12"/>
      <c r="V41" s="12"/>
      <c r="W41" s="12"/>
      <c r="X41" s="12"/>
      <c r="Y41" s="12"/>
    </row>
    <row r="42" spans="1:27">
      <c r="J42" s="12"/>
      <c r="K42" s="12"/>
      <c r="L42" s="12"/>
      <c r="M42" s="12"/>
      <c r="N42" s="12"/>
      <c r="O42" s="12"/>
      <c r="P42" s="12"/>
      <c r="Q42" s="12"/>
      <c r="R42" s="12"/>
      <c r="S42" s="12"/>
      <c r="T42" s="12"/>
      <c r="U42" s="12"/>
      <c r="V42" s="12"/>
      <c r="W42" s="12"/>
      <c r="X42" s="12"/>
    </row>
  </sheetData>
  <mergeCells count="134">
    <mergeCell ref="D18:F18"/>
    <mergeCell ref="A3:C4"/>
    <mergeCell ref="D3:L4"/>
    <mergeCell ref="M3:O3"/>
    <mergeCell ref="P3:X3"/>
    <mergeCell ref="D1:H1"/>
    <mergeCell ref="A1:C1"/>
    <mergeCell ref="A32:B32"/>
    <mergeCell ref="A33:B33"/>
    <mergeCell ref="F32:G32"/>
    <mergeCell ref="K1:Q1"/>
    <mergeCell ref="D11:F11"/>
    <mergeCell ref="H11:J11"/>
    <mergeCell ref="D12:F12"/>
    <mergeCell ref="H12:J12"/>
    <mergeCell ref="D16:F16"/>
    <mergeCell ref="H16:J16"/>
    <mergeCell ref="D17:F17"/>
    <mergeCell ref="H17:J17"/>
    <mergeCell ref="M7:O7"/>
    <mergeCell ref="D8:F8"/>
    <mergeCell ref="H8:J8"/>
    <mergeCell ref="M10:O10"/>
    <mergeCell ref="A7:C7"/>
    <mergeCell ref="H22:J22"/>
    <mergeCell ref="D23:F23"/>
    <mergeCell ref="D19:F19"/>
    <mergeCell ref="H19:J19"/>
    <mergeCell ref="D20:F20"/>
    <mergeCell ref="H20:J20"/>
    <mergeCell ref="D21:F21"/>
    <mergeCell ref="H21:J21"/>
    <mergeCell ref="H23:J23"/>
    <mergeCell ref="W34:X34"/>
    <mergeCell ref="W36:X36"/>
    <mergeCell ref="F33:G33"/>
    <mergeCell ref="D33:E33"/>
    <mergeCell ref="W32:X32"/>
    <mergeCell ref="W33:X33"/>
    <mergeCell ref="T32:U32"/>
    <mergeCell ref="T33:U33"/>
    <mergeCell ref="R32:S32"/>
    <mergeCell ref="N32:O32"/>
    <mergeCell ref="N33:O33"/>
    <mergeCell ref="R33:S33"/>
    <mergeCell ref="J36:K36"/>
    <mergeCell ref="D32:E32"/>
    <mergeCell ref="J32:K32"/>
    <mergeCell ref="M36:N36"/>
    <mergeCell ref="U34:V34"/>
    <mergeCell ref="A28:C28"/>
    <mergeCell ref="A20:C20"/>
    <mergeCell ref="A21:C21"/>
    <mergeCell ref="A22:C22"/>
    <mergeCell ref="A23:C23"/>
    <mergeCell ref="A24:C24"/>
    <mergeCell ref="D13:F13"/>
    <mergeCell ref="H13:J13"/>
    <mergeCell ref="D14:F14"/>
    <mergeCell ref="H14:J14"/>
    <mergeCell ref="D15:F15"/>
    <mergeCell ref="H15:J15"/>
    <mergeCell ref="D26:F26"/>
    <mergeCell ref="H26:J26"/>
    <mergeCell ref="D27:F27"/>
    <mergeCell ref="H27:J27"/>
    <mergeCell ref="D25:F25"/>
    <mergeCell ref="A13:C13"/>
    <mergeCell ref="A14:C14"/>
    <mergeCell ref="A15:C15"/>
    <mergeCell ref="D24:F24"/>
    <mergeCell ref="H24:J24"/>
    <mergeCell ref="A16:C16"/>
    <mergeCell ref="D22:F22"/>
    <mergeCell ref="M17:O17"/>
    <mergeCell ref="A5:C5"/>
    <mergeCell ref="D9:F9"/>
    <mergeCell ref="H9:J9"/>
    <mergeCell ref="D10:F10"/>
    <mergeCell ref="H10:J10"/>
    <mergeCell ref="A8:C8"/>
    <mergeCell ref="A9:C9"/>
    <mergeCell ref="A10:C10"/>
    <mergeCell ref="A11:C11"/>
    <mergeCell ref="A12:C12"/>
    <mergeCell ref="D7:J7"/>
    <mergeCell ref="A30:X30"/>
    <mergeCell ref="A25:C25"/>
    <mergeCell ref="A26:C26"/>
    <mergeCell ref="A27:C27"/>
    <mergeCell ref="M12:O12"/>
    <mergeCell ref="M13:O13"/>
    <mergeCell ref="T14:V14"/>
    <mergeCell ref="P15:R15"/>
    <mergeCell ref="T15:V15"/>
    <mergeCell ref="T13:V13"/>
    <mergeCell ref="P14:R14"/>
    <mergeCell ref="T16:V16"/>
    <mergeCell ref="M14:O14"/>
    <mergeCell ref="M15:O15"/>
    <mergeCell ref="D28:F28"/>
    <mergeCell ref="H28:J28"/>
    <mergeCell ref="H25:J25"/>
    <mergeCell ref="H18:J18"/>
    <mergeCell ref="A17:C17"/>
    <mergeCell ref="A18:C18"/>
    <mergeCell ref="A19:C19"/>
    <mergeCell ref="M18:X18"/>
    <mergeCell ref="M19:X28"/>
    <mergeCell ref="M16:O16"/>
    <mergeCell ref="U1:W1"/>
    <mergeCell ref="D5:K5"/>
    <mergeCell ref="M4:O4"/>
    <mergeCell ref="M5:O5"/>
    <mergeCell ref="P4:X4"/>
    <mergeCell ref="P5:X5"/>
    <mergeCell ref="P7:V7"/>
    <mergeCell ref="T17:V17"/>
    <mergeCell ref="P17:R17"/>
    <mergeCell ref="P16:R16"/>
    <mergeCell ref="P8:R8"/>
    <mergeCell ref="T8:V8"/>
    <mergeCell ref="P9:R9"/>
    <mergeCell ref="T9:V9"/>
    <mergeCell ref="P10:R10"/>
    <mergeCell ref="T10:V10"/>
    <mergeCell ref="P11:R11"/>
    <mergeCell ref="T11:V11"/>
    <mergeCell ref="P12:R12"/>
    <mergeCell ref="T12:V12"/>
    <mergeCell ref="P13:R13"/>
    <mergeCell ref="M11:O11"/>
    <mergeCell ref="M8:O8"/>
    <mergeCell ref="M9:O9"/>
  </mergeCells>
  <phoneticPr fontId="2"/>
  <dataValidations count="2">
    <dataValidation type="list" allowBlank="1" showInputMessage="1" showErrorMessage="1" sqref="WVX983074:WVY983074 WMB983074:WMC983074 WCF983074:WCG983074 VSJ983074:VSK983074 VIN983074:VIO983074 UYR983074:UYS983074 UOV983074:UOW983074 UEZ983074:UFA983074 TVD983074:TVE983074 TLH983074:TLI983074 TBL983074:TBM983074 SRP983074:SRQ983074 SHT983074:SHU983074 RXX983074:RXY983074 ROB983074:ROC983074 REF983074:REG983074 QUJ983074:QUK983074 QKN983074:QKO983074 QAR983074:QAS983074 PQV983074:PQW983074 PGZ983074:PHA983074 OXD983074:OXE983074 ONH983074:ONI983074 ODL983074:ODM983074 NTP983074:NTQ983074 NJT983074:NJU983074 MZX983074:MZY983074 MQB983074:MQC983074 MGF983074:MGG983074 LWJ983074:LWK983074 LMN983074:LMO983074 LCR983074:LCS983074 KSV983074:KSW983074 KIZ983074:KJA983074 JZD983074:JZE983074 JPH983074:JPI983074 JFL983074:JFM983074 IVP983074:IVQ983074 ILT983074:ILU983074 IBX983074:IBY983074 HSB983074:HSC983074 HIF983074:HIG983074 GYJ983074:GYK983074 GON983074:GOO983074 GER983074:GES983074 FUV983074:FUW983074 FKZ983074:FLA983074 FBD983074:FBE983074 ERH983074:ERI983074 EHL983074:EHM983074 DXP983074:DXQ983074 DNT983074:DNU983074 DDX983074:DDY983074 CUB983074:CUC983074 CKF983074:CKG983074 CAJ983074:CAK983074 BQN983074:BQO983074 BGR983074:BGS983074 AWV983074:AWW983074 AMZ983074:ANA983074 ADD983074:ADE983074 TH983074:TI983074 JL983074:JM983074 P983075:Q983075 WVX917538:WVY917538 WMB917538:WMC917538 WCF917538:WCG917538 VSJ917538:VSK917538 VIN917538:VIO917538 UYR917538:UYS917538 UOV917538:UOW917538 UEZ917538:UFA917538 TVD917538:TVE917538 TLH917538:TLI917538 TBL917538:TBM917538 SRP917538:SRQ917538 SHT917538:SHU917538 RXX917538:RXY917538 ROB917538:ROC917538 REF917538:REG917538 QUJ917538:QUK917538 QKN917538:QKO917538 QAR917538:QAS917538 PQV917538:PQW917538 PGZ917538:PHA917538 OXD917538:OXE917538 ONH917538:ONI917538 ODL917538:ODM917538 NTP917538:NTQ917538 NJT917538:NJU917538 MZX917538:MZY917538 MQB917538:MQC917538 MGF917538:MGG917538 LWJ917538:LWK917538 LMN917538:LMO917538 LCR917538:LCS917538 KSV917538:KSW917538 KIZ917538:KJA917538 JZD917538:JZE917538 JPH917538:JPI917538 JFL917538:JFM917538 IVP917538:IVQ917538 ILT917538:ILU917538 IBX917538:IBY917538 HSB917538:HSC917538 HIF917538:HIG917538 GYJ917538:GYK917538 GON917538:GOO917538 GER917538:GES917538 FUV917538:FUW917538 FKZ917538:FLA917538 FBD917538:FBE917538 ERH917538:ERI917538 EHL917538:EHM917538 DXP917538:DXQ917538 DNT917538:DNU917538 DDX917538:DDY917538 CUB917538:CUC917538 CKF917538:CKG917538 CAJ917538:CAK917538 BQN917538:BQO917538 BGR917538:BGS917538 AWV917538:AWW917538 AMZ917538:ANA917538 ADD917538:ADE917538 TH917538:TI917538 JL917538:JM917538 P917539:Q917539 WVX852002:WVY852002 WMB852002:WMC852002 WCF852002:WCG852002 VSJ852002:VSK852002 VIN852002:VIO852002 UYR852002:UYS852002 UOV852002:UOW852002 UEZ852002:UFA852002 TVD852002:TVE852002 TLH852002:TLI852002 TBL852002:TBM852002 SRP852002:SRQ852002 SHT852002:SHU852002 RXX852002:RXY852002 ROB852002:ROC852002 REF852002:REG852002 QUJ852002:QUK852002 QKN852002:QKO852002 QAR852002:QAS852002 PQV852002:PQW852002 PGZ852002:PHA852002 OXD852002:OXE852002 ONH852002:ONI852002 ODL852002:ODM852002 NTP852002:NTQ852002 NJT852002:NJU852002 MZX852002:MZY852002 MQB852002:MQC852002 MGF852002:MGG852002 LWJ852002:LWK852002 LMN852002:LMO852002 LCR852002:LCS852002 KSV852002:KSW852002 KIZ852002:KJA852002 JZD852002:JZE852002 JPH852002:JPI852002 JFL852002:JFM852002 IVP852002:IVQ852002 ILT852002:ILU852002 IBX852002:IBY852002 HSB852002:HSC852002 HIF852002:HIG852002 GYJ852002:GYK852002 GON852002:GOO852002 GER852002:GES852002 FUV852002:FUW852002 FKZ852002:FLA852002 FBD852002:FBE852002 ERH852002:ERI852002 EHL852002:EHM852002 DXP852002:DXQ852002 DNT852002:DNU852002 DDX852002:DDY852002 CUB852002:CUC852002 CKF852002:CKG852002 CAJ852002:CAK852002 BQN852002:BQO852002 BGR852002:BGS852002 AWV852002:AWW852002 AMZ852002:ANA852002 ADD852002:ADE852002 TH852002:TI852002 JL852002:JM852002 P852003:Q852003 WVX786466:WVY786466 WMB786466:WMC786466 WCF786466:WCG786466 VSJ786466:VSK786466 VIN786466:VIO786466 UYR786466:UYS786466 UOV786466:UOW786466 UEZ786466:UFA786466 TVD786466:TVE786466 TLH786466:TLI786466 TBL786466:TBM786466 SRP786466:SRQ786466 SHT786466:SHU786466 RXX786466:RXY786466 ROB786466:ROC786466 REF786466:REG786466 QUJ786466:QUK786466 QKN786466:QKO786466 QAR786466:QAS786466 PQV786466:PQW786466 PGZ786466:PHA786466 OXD786466:OXE786466 ONH786466:ONI786466 ODL786466:ODM786466 NTP786466:NTQ786466 NJT786466:NJU786466 MZX786466:MZY786466 MQB786466:MQC786466 MGF786466:MGG786466 LWJ786466:LWK786466 LMN786466:LMO786466 LCR786466:LCS786466 KSV786466:KSW786466 KIZ786466:KJA786466 JZD786466:JZE786466 JPH786466:JPI786466 JFL786466:JFM786466 IVP786466:IVQ786466 ILT786466:ILU786466 IBX786466:IBY786466 HSB786466:HSC786466 HIF786466:HIG786466 GYJ786466:GYK786466 GON786466:GOO786466 GER786466:GES786466 FUV786466:FUW786466 FKZ786466:FLA786466 FBD786466:FBE786466 ERH786466:ERI786466 EHL786466:EHM786466 DXP786466:DXQ786466 DNT786466:DNU786466 DDX786466:DDY786466 CUB786466:CUC786466 CKF786466:CKG786466 CAJ786466:CAK786466 BQN786466:BQO786466 BGR786466:BGS786466 AWV786466:AWW786466 AMZ786466:ANA786466 ADD786466:ADE786466 TH786466:TI786466 JL786466:JM786466 P786467:Q786467 WVX720930:WVY720930 WMB720930:WMC720930 WCF720930:WCG720930 VSJ720930:VSK720930 VIN720930:VIO720930 UYR720930:UYS720930 UOV720930:UOW720930 UEZ720930:UFA720930 TVD720930:TVE720930 TLH720930:TLI720930 TBL720930:TBM720930 SRP720930:SRQ720930 SHT720930:SHU720930 RXX720930:RXY720930 ROB720930:ROC720930 REF720930:REG720930 QUJ720930:QUK720930 QKN720930:QKO720930 QAR720930:QAS720930 PQV720930:PQW720930 PGZ720930:PHA720930 OXD720930:OXE720930 ONH720930:ONI720930 ODL720930:ODM720930 NTP720930:NTQ720930 NJT720930:NJU720930 MZX720930:MZY720930 MQB720930:MQC720930 MGF720930:MGG720930 LWJ720930:LWK720930 LMN720930:LMO720930 LCR720930:LCS720930 KSV720930:KSW720930 KIZ720930:KJA720930 JZD720930:JZE720930 JPH720930:JPI720930 JFL720930:JFM720930 IVP720930:IVQ720930 ILT720930:ILU720930 IBX720930:IBY720930 HSB720930:HSC720930 HIF720930:HIG720930 GYJ720930:GYK720930 GON720930:GOO720930 GER720930:GES720930 FUV720930:FUW720930 FKZ720930:FLA720930 FBD720930:FBE720930 ERH720930:ERI720930 EHL720930:EHM720930 DXP720930:DXQ720930 DNT720930:DNU720930 DDX720930:DDY720930 CUB720930:CUC720930 CKF720930:CKG720930 CAJ720930:CAK720930 BQN720930:BQO720930 BGR720930:BGS720930 AWV720930:AWW720930 AMZ720930:ANA720930 ADD720930:ADE720930 TH720930:TI720930 JL720930:JM720930 P720931:Q720931 WVX655394:WVY655394 WMB655394:WMC655394 WCF655394:WCG655394 VSJ655394:VSK655394 VIN655394:VIO655394 UYR655394:UYS655394 UOV655394:UOW655394 UEZ655394:UFA655394 TVD655394:TVE655394 TLH655394:TLI655394 TBL655394:TBM655394 SRP655394:SRQ655394 SHT655394:SHU655394 RXX655394:RXY655394 ROB655394:ROC655394 REF655394:REG655394 QUJ655394:QUK655394 QKN655394:QKO655394 QAR655394:QAS655394 PQV655394:PQW655394 PGZ655394:PHA655394 OXD655394:OXE655394 ONH655394:ONI655394 ODL655394:ODM655394 NTP655394:NTQ655394 NJT655394:NJU655394 MZX655394:MZY655394 MQB655394:MQC655394 MGF655394:MGG655394 LWJ655394:LWK655394 LMN655394:LMO655394 LCR655394:LCS655394 KSV655394:KSW655394 KIZ655394:KJA655394 JZD655394:JZE655394 JPH655394:JPI655394 JFL655394:JFM655394 IVP655394:IVQ655394 ILT655394:ILU655394 IBX655394:IBY655394 HSB655394:HSC655394 HIF655394:HIG655394 GYJ655394:GYK655394 GON655394:GOO655394 GER655394:GES655394 FUV655394:FUW655394 FKZ655394:FLA655394 FBD655394:FBE655394 ERH655394:ERI655394 EHL655394:EHM655394 DXP655394:DXQ655394 DNT655394:DNU655394 DDX655394:DDY655394 CUB655394:CUC655394 CKF655394:CKG655394 CAJ655394:CAK655394 BQN655394:BQO655394 BGR655394:BGS655394 AWV655394:AWW655394 AMZ655394:ANA655394 ADD655394:ADE655394 TH655394:TI655394 JL655394:JM655394 P655395:Q655395 WVX589858:WVY589858 WMB589858:WMC589858 WCF589858:WCG589858 VSJ589858:VSK589858 VIN589858:VIO589858 UYR589858:UYS589858 UOV589858:UOW589858 UEZ589858:UFA589858 TVD589858:TVE589858 TLH589858:TLI589858 TBL589858:TBM589858 SRP589858:SRQ589858 SHT589858:SHU589858 RXX589858:RXY589858 ROB589858:ROC589858 REF589858:REG589858 QUJ589858:QUK589858 QKN589858:QKO589858 QAR589858:QAS589858 PQV589858:PQW589858 PGZ589858:PHA589858 OXD589858:OXE589858 ONH589858:ONI589858 ODL589858:ODM589858 NTP589858:NTQ589858 NJT589858:NJU589858 MZX589858:MZY589858 MQB589858:MQC589858 MGF589858:MGG589858 LWJ589858:LWK589858 LMN589858:LMO589858 LCR589858:LCS589858 KSV589858:KSW589858 KIZ589858:KJA589858 JZD589858:JZE589858 JPH589858:JPI589858 JFL589858:JFM589858 IVP589858:IVQ589858 ILT589858:ILU589858 IBX589858:IBY589858 HSB589858:HSC589858 HIF589858:HIG589858 GYJ589858:GYK589858 GON589858:GOO589858 GER589858:GES589858 FUV589858:FUW589858 FKZ589858:FLA589858 FBD589858:FBE589858 ERH589858:ERI589858 EHL589858:EHM589858 DXP589858:DXQ589858 DNT589858:DNU589858 DDX589858:DDY589858 CUB589858:CUC589858 CKF589858:CKG589858 CAJ589858:CAK589858 BQN589858:BQO589858 BGR589858:BGS589858 AWV589858:AWW589858 AMZ589858:ANA589858 ADD589858:ADE589858 TH589858:TI589858 JL589858:JM589858 P589859:Q589859 WVX524322:WVY524322 WMB524322:WMC524322 WCF524322:WCG524322 VSJ524322:VSK524322 VIN524322:VIO524322 UYR524322:UYS524322 UOV524322:UOW524322 UEZ524322:UFA524322 TVD524322:TVE524322 TLH524322:TLI524322 TBL524322:TBM524322 SRP524322:SRQ524322 SHT524322:SHU524322 RXX524322:RXY524322 ROB524322:ROC524322 REF524322:REG524322 QUJ524322:QUK524322 QKN524322:QKO524322 QAR524322:QAS524322 PQV524322:PQW524322 PGZ524322:PHA524322 OXD524322:OXE524322 ONH524322:ONI524322 ODL524322:ODM524322 NTP524322:NTQ524322 NJT524322:NJU524322 MZX524322:MZY524322 MQB524322:MQC524322 MGF524322:MGG524322 LWJ524322:LWK524322 LMN524322:LMO524322 LCR524322:LCS524322 KSV524322:KSW524322 KIZ524322:KJA524322 JZD524322:JZE524322 JPH524322:JPI524322 JFL524322:JFM524322 IVP524322:IVQ524322 ILT524322:ILU524322 IBX524322:IBY524322 HSB524322:HSC524322 HIF524322:HIG524322 GYJ524322:GYK524322 GON524322:GOO524322 GER524322:GES524322 FUV524322:FUW524322 FKZ524322:FLA524322 FBD524322:FBE524322 ERH524322:ERI524322 EHL524322:EHM524322 DXP524322:DXQ524322 DNT524322:DNU524322 DDX524322:DDY524322 CUB524322:CUC524322 CKF524322:CKG524322 CAJ524322:CAK524322 BQN524322:BQO524322 BGR524322:BGS524322 AWV524322:AWW524322 AMZ524322:ANA524322 ADD524322:ADE524322 TH524322:TI524322 JL524322:JM524322 P524323:Q524323 WVX458786:WVY458786 WMB458786:WMC458786 WCF458786:WCG458786 VSJ458786:VSK458786 VIN458786:VIO458786 UYR458786:UYS458786 UOV458786:UOW458786 UEZ458786:UFA458786 TVD458786:TVE458786 TLH458786:TLI458786 TBL458786:TBM458786 SRP458786:SRQ458786 SHT458786:SHU458786 RXX458786:RXY458786 ROB458786:ROC458786 REF458786:REG458786 QUJ458786:QUK458786 QKN458786:QKO458786 QAR458786:QAS458786 PQV458786:PQW458786 PGZ458786:PHA458786 OXD458786:OXE458786 ONH458786:ONI458786 ODL458786:ODM458786 NTP458786:NTQ458786 NJT458786:NJU458786 MZX458786:MZY458786 MQB458786:MQC458786 MGF458786:MGG458786 LWJ458786:LWK458786 LMN458786:LMO458786 LCR458786:LCS458786 KSV458786:KSW458786 KIZ458786:KJA458786 JZD458786:JZE458786 JPH458786:JPI458786 JFL458786:JFM458786 IVP458786:IVQ458786 ILT458786:ILU458786 IBX458786:IBY458786 HSB458786:HSC458786 HIF458786:HIG458786 GYJ458786:GYK458786 GON458786:GOO458786 GER458786:GES458786 FUV458786:FUW458786 FKZ458786:FLA458786 FBD458786:FBE458786 ERH458786:ERI458786 EHL458786:EHM458786 DXP458786:DXQ458786 DNT458786:DNU458786 DDX458786:DDY458786 CUB458786:CUC458786 CKF458786:CKG458786 CAJ458786:CAK458786 BQN458786:BQO458786 BGR458786:BGS458786 AWV458786:AWW458786 AMZ458786:ANA458786 ADD458786:ADE458786 TH458786:TI458786 JL458786:JM458786 P458787:Q458787 WVX393250:WVY393250 WMB393250:WMC393250 WCF393250:WCG393250 VSJ393250:VSK393250 VIN393250:VIO393250 UYR393250:UYS393250 UOV393250:UOW393250 UEZ393250:UFA393250 TVD393250:TVE393250 TLH393250:TLI393250 TBL393250:TBM393250 SRP393250:SRQ393250 SHT393250:SHU393250 RXX393250:RXY393250 ROB393250:ROC393250 REF393250:REG393250 QUJ393250:QUK393250 QKN393250:QKO393250 QAR393250:QAS393250 PQV393250:PQW393250 PGZ393250:PHA393250 OXD393250:OXE393250 ONH393250:ONI393250 ODL393250:ODM393250 NTP393250:NTQ393250 NJT393250:NJU393250 MZX393250:MZY393250 MQB393250:MQC393250 MGF393250:MGG393250 LWJ393250:LWK393250 LMN393250:LMO393250 LCR393250:LCS393250 KSV393250:KSW393250 KIZ393250:KJA393250 JZD393250:JZE393250 JPH393250:JPI393250 JFL393250:JFM393250 IVP393250:IVQ393250 ILT393250:ILU393250 IBX393250:IBY393250 HSB393250:HSC393250 HIF393250:HIG393250 GYJ393250:GYK393250 GON393250:GOO393250 GER393250:GES393250 FUV393250:FUW393250 FKZ393250:FLA393250 FBD393250:FBE393250 ERH393250:ERI393250 EHL393250:EHM393250 DXP393250:DXQ393250 DNT393250:DNU393250 DDX393250:DDY393250 CUB393250:CUC393250 CKF393250:CKG393250 CAJ393250:CAK393250 BQN393250:BQO393250 BGR393250:BGS393250 AWV393250:AWW393250 AMZ393250:ANA393250 ADD393250:ADE393250 TH393250:TI393250 JL393250:JM393250 P393251:Q393251 WVX327714:WVY327714 WMB327714:WMC327714 WCF327714:WCG327714 VSJ327714:VSK327714 VIN327714:VIO327714 UYR327714:UYS327714 UOV327714:UOW327714 UEZ327714:UFA327714 TVD327714:TVE327714 TLH327714:TLI327714 TBL327714:TBM327714 SRP327714:SRQ327714 SHT327714:SHU327714 RXX327714:RXY327714 ROB327714:ROC327714 REF327714:REG327714 QUJ327714:QUK327714 QKN327714:QKO327714 QAR327714:QAS327714 PQV327714:PQW327714 PGZ327714:PHA327714 OXD327714:OXE327714 ONH327714:ONI327714 ODL327714:ODM327714 NTP327714:NTQ327714 NJT327714:NJU327714 MZX327714:MZY327714 MQB327714:MQC327714 MGF327714:MGG327714 LWJ327714:LWK327714 LMN327714:LMO327714 LCR327714:LCS327714 KSV327714:KSW327714 KIZ327714:KJA327714 JZD327714:JZE327714 JPH327714:JPI327714 JFL327714:JFM327714 IVP327714:IVQ327714 ILT327714:ILU327714 IBX327714:IBY327714 HSB327714:HSC327714 HIF327714:HIG327714 GYJ327714:GYK327714 GON327714:GOO327714 GER327714:GES327714 FUV327714:FUW327714 FKZ327714:FLA327714 FBD327714:FBE327714 ERH327714:ERI327714 EHL327714:EHM327714 DXP327714:DXQ327714 DNT327714:DNU327714 DDX327714:DDY327714 CUB327714:CUC327714 CKF327714:CKG327714 CAJ327714:CAK327714 BQN327714:BQO327714 BGR327714:BGS327714 AWV327714:AWW327714 AMZ327714:ANA327714 ADD327714:ADE327714 TH327714:TI327714 JL327714:JM327714 P327715:Q327715 WVX262178:WVY262178 WMB262178:WMC262178 WCF262178:WCG262178 VSJ262178:VSK262178 VIN262178:VIO262178 UYR262178:UYS262178 UOV262178:UOW262178 UEZ262178:UFA262178 TVD262178:TVE262178 TLH262178:TLI262178 TBL262178:TBM262178 SRP262178:SRQ262178 SHT262178:SHU262178 RXX262178:RXY262178 ROB262178:ROC262178 REF262178:REG262178 QUJ262178:QUK262178 QKN262178:QKO262178 QAR262178:QAS262178 PQV262178:PQW262178 PGZ262178:PHA262178 OXD262178:OXE262178 ONH262178:ONI262178 ODL262178:ODM262178 NTP262178:NTQ262178 NJT262178:NJU262178 MZX262178:MZY262178 MQB262178:MQC262178 MGF262178:MGG262178 LWJ262178:LWK262178 LMN262178:LMO262178 LCR262178:LCS262178 KSV262178:KSW262178 KIZ262178:KJA262178 JZD262178:JZE262178 JPH262178:JPI262178 JFL262178:JFM262178 IVP262178:IVQ262178 ILT262178:ILU262178 IBX262178:IBY262178 HSB262178:HSC262178 HIF262178:HIG262178 GYJ262178:GYK262178 GON262178:GOO262178 GER262178:GES262178 FUV262178:FUW262178 FKZ262178:FLA262178 FBD262178:FBE262178 ERH262178:ERI262178 EHL262178:EHM262178 DXP262178:DXQ262178 DNT262178:DNU262178 DDX262178:DDY262178 CUB262178:CUC262178 CKF262178:CKG262178 CAJ262178:CAK262178 BQN262178:BQO262178 BGR262178:BGS262178 AWV262178:AWW262178 AMZ262178:ANA262178 ADD262178:ADE262178 TH262178:TI262178 JL262178:JM262178 P262179:Q262179 WVX196642:WVY196642 WMB196642:WMC196642 WCF196642:WCG196642 VSJ196642:VSK196642 VIN196642:VIO196642 UYR196642:UYS196642 UOV196642:UOW196642 UEZ196642:UFA196642 TVD196642:TVE196642 TLH196642:TLI196642 TBL196642:TBM196642 SRP196642:SRQ196642 SHT196642:SHU196642 RXX196642:RXY196642 ROB196642:ROC196642 REF196642:REG196642 QUJ196642:QUK196642 QKN196642:QKO196642 QAR196642:QAS196642 PQV196642:PQW196642 PGZ196642:PHA196642 OXD196642:OXE196642 ONH196642:ONI196642 ODL196642:ODM196642 NTP196642:NTQ196642 NJT196642:NJU196642 MZX196642:MZY196642 MQB196642:MQC196642 MGF196642:MGG196642 LWJ196642:LWK196642 LMN196642:LMO196642 LCR196642:LCS196642 KSV196642:KSW196642 KIZ196642:KJA196642 JZD196642:JZE196642 JPH196642:JPI196642 JFL196642:JFM196642 IVP196642:IVQ196642 ILT196642:ILU196642 IBX196642:IBY196642 HSB196642:HSC196642 HIF196642:HIG196642 GYJ196642:GYK196642 GON196642:GOO196642 GER196642:GES196642 FUV196642:FUW196642 FKZ196642:FLA196642 FBD196642:FBE196642 ERH196642:ERI196642 EHL196642:EHM196642 DXP196642:DXQ196642 DNT196642:DNU196642 DDX196642:DDY196642 CUB196642:CUC196642 CKF196642:CKG196642 CAJ196642:CAK196642 BQN196642:BQO196642 BGR196642:BGS196642 AWV196642:AWW196642 AMZ196642:ANA196642 ADD196642:ADE196642 TH196642:TI196642 JL196642:JM196642 P196643:Q196643 WVX131106:WVY131106 WMB131106:WMC131106 WCF131106:WCG131106 VSJ131106:VSK131106 VIN131106:VIO131106 UYR131106:UYS131106 UOV131106:UOW131106 UEZ131106:UFA131106 TVD131106:TVE131106 TLH131106:TLI131106 TBL131106:TBM131106 SRP131106:SRQ131106 SHT131106:SHU131106 RXX131106:RXY131106 ROB131106:ROC131106 REF131106:REG131106 QUJ131106:QUK131106 QKN131106:QKO131106 QAR131106:QAS131106 PQV131106:PQW131106 PGZ131106:PHA131106 OXD131106:OXE131106 ONH131106:ONI131106 ODL131106:ODM131106 NTP131106:NTQ131106 NJT131106:NJU131106 MZX131106:MZY131106 MQB131106:MQC131106 MGF131106:MGG131106 LWJ131106:LWK131106 LMN131106:LMO131106 LCR131106:LCS131106 KSV131106:KSW131106 KIZ131106:KJA131106 JZD131106:JZE131106 JPH131106:JPI131106 JFL131106:JFM131106 IVP131106:IVQ131106 ILT131106:ILU131106 IBX131106:IBY131106 HSB131106:HSC131106 HIF131106:HIG131106 GYJ131106:GYK131106 GON131106:GOO131106 GER131106:GES131106 FUV131106:FUW131106 FKZ131106:FLA131106 FBD131106:FBE131106 ERH131106:ERI131106 EHL131106:EHM131106 DXP131106:DXQ131106 DNT131106:DNU131106 DDX131106:DDY131106 CUB131106:CUC131106 CKF131106:CKG131106 CAJ131106:CAK131106 BQN131106:BQO131106 BGR131106:BGS131106 AWV131106:AWW131106 AMZ131106:ANA131106 ADD131106:ADE131106 TH131106:TI131106 JL131106:JM131106 P131107:Q131107 WVX65570:WVY65570 WMB65570:WMC65570 WCF65570:WCG65570 VSJ65570:VSK65570 VIN65570:VIO65570 UYR65570:UYS65570 UOV65570:UOW65570 UEZ65570:UFA65570 TVD65570:TVE65570 TLH65570:TLI65570 TBL65570:TBM65570 SRP65570:SRQ65570 SHT65570:SHU65570 RXX65570:RXY65570 ROB65570:ROC65570 REF65570:REG65570 QUJ65570:QUK65570 QKN65570:QKO65570 QAR65570:QAS65570 PQV65570:PQW65570 PGZ65570:PHA65570 OXD65570:OXE65570 ONH65570:ONI65570 ODL65570:ODM65570 NTP65570:NTQ65570 NJT65570:NJU65570 MZX65570:MZY65570 MQB65570:MQC65570 MGF65570:MGG65570 LWJ65570:LWK65570 LMN65570:LMO65570 LCR65570:LCS65570 KSV65570:KSW65570 KIZ65570:KJA65570 JZD65570:JZE65570 JPH65570:JPI65570 JFL65570:JFM65570 IVP65570:IVQ65570 ILT65570:ILU65570 IBX65570:IBY65570 HSB65570:HSC65570 HIF65570:HIG65570 GYJ65570:GYK65570 GON65570:GOO65570 GER65570:GES65570 FUV65570:FUW65570 FKZ65570:FLA65570 FBD65570:FBE65570 ERH65570:ERI65570 EHL65570:EHM65570 DXP65570:DXQ65570 DNT65570:DNU65570 DDX65570:DDY65570 CUB65570:CUC65570 CKF65570:CKG65570 CAJ65570:CAK65570 BQN65570:BQO65570 BGR65570:BGS65570 AWV65570:AWW65570 AMZ65570:ANA65570 ADD65570:ADE65570 TH65570:TI65570 JL65570:JM65570 P65571:Q65571 WVX35:WVY35 WMB35:WMC35 WCF35:WCG35 VSJ35:VSK35 VIN35:VIO35 UYR35:UYS35 UOV35:UOW35 UEZ35:UFA35 TVD35:TVE35 TLH35:TLI35 TBL35:TBM35 SRP35:SRQ35 SHT35:SHU35 RXX35:RXY35 ROB35:ROC35 REF35:REG35 QUJ35:QUK35 QKN35:QKO35 QAR35:QAS35 PQV35:PQW35 PGZ35:PHA35 OXD35:OXE35 ONH35:ONI35 ODL35:ODM35 NTP35:NTQ35 NJT35:NJU35 MZX35:MZY35 MQB35:MQC35 MGF35:MGG35 LWJ35:LWK35 LMN35:LMO35 LCR35:LCS35 KSV35:KSW35 KIZ35:KJA35 JZD35:JZE35 JPH35:JPI35 JFL35:JFM35 IVP35:IVQ35 ILT35:ILU35 IBX35:IBY35 HSB35:HSC35 HIF35:HIG35 GYJ35:GYK35 GON35:GOO35 GER35:GES35 FUV35:FUW35 FKZ35:FLA35 FBD35:FBE35 ERH35:ERI35 EHL35:EHM35 DXP35:DXQ35 DNT35:DNU35 DDX35:DDY35 CUB35:CUC35 CKF35:CKG35 CAJ35:CAK35 BQN35:BQO35 BGR35:BGS35 AWV35:AWW35 AMZ35:ANA35 ADD35:ADE35 TH35:TI35 JL35:JM35">
      <formula1>$M$39:$M$41</formula1>
    </dataValidation>
    <dataValidation type="list" allowBlank="1" showInputMessage="1" showErrorMessage="1" sqref="M36:N36">
      <formula1>"甲,乙,単発"</formula1>
    </dataValidation>
  </dataValidations>
  <printOptions horizontalCentered="1"/>
  <pageMargins left="0.43307086614173229" right="0.43307086614173229" top="0.35433070866141736" bottom="0.35433070866141736" header="0.31496062992125984" footer="0.31496062992125984"/>
  <pageSetup paperSize="9" scale="84" orientation="portrait" r:id="rId1"/>
  <headerFooter alignWithMargins="0">
    <oddHeader xml:space="preserve">&amp;C&amp;14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view="pageBreakPreview" zoomScaleNormal="300" zoomScaleSheetLayoutView="100" workbookViewId="0">
      <selection activeCell="V28" sqref="V28:AE31"/>
    </sheetView>
  </sheetViews>
  <sheetFormatPr defaultRowHeight="12"/>
  <cols>
    <col min="1" max="31" width="2.625" style="152" customWidth="1"/>
    <col min="32" max="32" width="1" style="152" customWidth="1"/>
    <col min="33" max="46" width="2.625" style="152" customWidth="1"/>
    <col min="47" max="252" width="9" style="152"/>
    <col min="253" max="283" width="2.625" style="152" customWidth="1"/>
    <col min="284" max="284" width="1" style="152" customWidth="1"/>
    <col min="285" max="302" width="2.625" style="152" customWidth="1"/>
    <col min="303" max="508" width="9" style="152"/>
    <col min="509" max="539" width="2.625" style="152" customWidth="1"/>
    <col min="540" max="540" width="1" style="152" customWidth="1"/>
    <col min="541" max="558" width="2.625" style="152" customWidth="1"/>
    <col min="559" max="764" width="9" style="152"/>
    <col min="765" max="795" width="2.625" style="152" customWidth="1"/>
    <col min="796" max="796" width="1" style="152" customWidth="1"/>
    <col min="797" max="814" width="2.625" style="152" customWidth="1"/>
    <col min="815" max="1020" width="9" style="152"/>
    <col min="1021" max="1051" width="2.625" style="152" customWidth="1"/>
    <col min="1052" max="1052" width="1" style="152" customWidth="1"/>
    <col min="1053" max="1070" width="2.625" style="152" customWidth="1"/>
    <col min="1071" max="1276" width="9" style="152"/>
    <col min="1277" max="1307" width="2.625" style="152" customWidth="1"/>
    <col min="1308" max="1308" width="1" style="152" customWidth="1"/>
    <col min="1309" max="1326" width="2.625" style="152" customWidth="1"/>
    <col min="1327" max="1532" width="9" style="152"/>
    <col min="1533" max="1563" width="2.625" style="152" customWidth="1"/>
    <col min="1564" max="1564" width="1" style="152" customWidth="1"/>
    <col min="1565" max="1582" width="2.625" style="152" customWidth="1"/>
    <col min="1583" max="1788" width="9" style="152"/>
    <col min="1789" max="1819" width="2.625" style="152" customWidth="1"/>
    <col min="1820" max="1820" width="1" style="152" customWidth="1"/>
    <col min="1821" max="1838" width="2.625" style="152" customWidth="1"/>
    <col min="1839" max="2044" width="9" style="152"/>
    <col min="2045" max="2075" width="2.625" style="152" customWidth="1"/>
    <col min="2076" max="2076" width="1" style="152" customWidth="1"/>
    <col min="2077" max="2094" width="2.625" style="152" customWidth="1"/>
    <col min="2095" max="2300" width="9" style="152"/>
    <col min="2301" max="2331" width="2.625" style="152" customWidth="1"/>
    <col min="2332" max="2332" width="1" style="152" customWidth="1"/>
    <col min="2333" max="2350" width="2.625" style="152" customWidth="1"/>
    <col min="2351" max="2556" width="9" style="152"/>
    <col min="2557" max="2587" width="2.625" style="152" customWidth="1"/>
    <col min="2588" max="2588" width="1" style="152" customWidth="1"/>
    <col min="2589" max="2606" width="2.625" style="152" customWidth="1"/>
    <col min="2607" max="2812" width="9" style="152"/>
    <col min="2813" max="2843" width="2.625" style="152" customWidth="1"/>
    <col min="2844" max="2844" width="1" style="152" customWidth="1"/>
    <col min="2845" max="2862" width="2.625" style="152" customWidth="1"/>
    <col min="2863" max="3068" width="9" style="152"/>
    <col min="3069" max="3099" width="2.625" style="152" customWidth="1"/>
    <col min="3100" max="3100" width="1" style="152" customWidth="1"/>
    <col min="3101" max="3118" width="2.625" style="152" customWidth="1"/>
    <col min="3119" max="3324" width="9" style="152"/>
    <col min="3325" max="3355" width="2.625" style="152" customWidth="1"/>
    <col min="3356" max="3356" width="1" style="152" customWidth="1"/>
    <col min="3357" max="3374" width="2.625" style="152" customWidth="1"/>
    <col min="3375" max="3580" width="9" style="152"/>
    <col min="3581" max="3611" width="2.625" style="152" customWidth="1"/>
    <col min="3612" max="3612" width="1" style="152" customWidth="1"/>
    <col min="3613" max="3630" width="2.625" style="152" customWidth="1"/>
    <col min="3631" max="3836" width="9" style="152"/>
    <col min="3837" max="3867" width="2.625" style="152" customWidth="1"/>
    <col min="3868" max="3868" width="1" style="152" customWidth="1"/>
    <col min="3869" max="3886" width="2.625" style="152" customWidth="1"/>
    <col min="3887" max="4092" width="9" style="152"/>
    <col min="4093" max="4123" width="2.625" style="152" customWidth="1"/>
    <col min="4124" max="4124" width="1" style="152" customWidth="1"/>
    <col min="4125" max="4142" width="2.625" style="152" customWidth="1"/>
    <col min="4143" max="4348" width="9" style="152"/>
    <col min="4349" max="4379" width="2.625" style="152" customWidth="1"/>
    <col min="4380" max="4380" width="1" style="152" customWidth="1"/>
    <col min="4381" max="4398" width="2.625" style="152" customWidth="1"/>
    <col min="4399" max="4604" width="9" style="152"/>
    <col min="4605" max="4635" width="2.625" style="152" customWidth="1"/>
    <col min="4636" max="4636" width="1" style="152" customWidth="1"/>
    <col min="4637" max="4654" width="2.625" style="152" customWidth="1"/>
    <col min="4655" max="4860" width="9" style="152"/>
    <col min="4861" max="4891" width="2.625" style="152" customWidth="1"/>
    <col min="4892" max="4892" width="1" style="152" customWidth="1"/>
    <col min="4893" max="4910" width="2.625" style="152" customWidth="1"/>
    <col min="4911" max="5116" width="9" style="152"/>
    <col min="5117" max="5147" width="2.625" style="152" customWidth="1"/>
    <col min="5148" max="5148" width="1" style="152" customWidth="1"/>
    <col min="5149" max="5166" width="2.625" style="152" customWidth="1"/>
    <col min="5167" max="5372" width="9" style="152"/>
    <col min="5373" max="5403" width="2.625" style="152" customWidth="1"/>
    <col min="5404" max="5404" width="1" style="152" customWidth="1"/>
    <col min="5405" max="5422" width="2.625" style="152" customWidth="1"/>
    <col min="5423" max="5628" width="9" style="152"/>
    <col min="5629" max="5659" width="2.625" style="152" customWidth="1"/>
    <col min="5660" max="5660" width="1" style="152" customWidth="1"/>
    <col min="5661" max="5678" width="2.625" style="152" customWidth="1"/>
    <col min="5679" max="5884" width="9" style="152"/>
    <col min="5885" max="5915" width="2.625" style="152" customWidth="1"/>
    <col min="5916" max="5916" width="1" style="152" customWidth="1"/>
    <col min="5917" max="5934" width="2.625" style="152" customWidth="1"/>
    <col min="5935" max="6140" width="9" style="152"/>
    <col min="6141" max="6171" width="2.625" style="152" customWidth="1"/>
    <col min="6172" max="6172" width="1" style="152" customWidth="1"/>
    <col min="6173" max="6190" width="2.625" style="152" customWidth="1"/>
    <col min="6191" max="6396" width="9" style="152"/>
    <col min="6397" max="6427" width="2.625" style="152" customWidth="1"/>
    <col min="6428" max="6428" width="1" style="152" customWidth="1"/>
    <col min="6429" max="6446" width="2.625" style="152" customWidth="1"/>
    <col min="6447" max="6652" width="9" style="152"/>
    <col min="6653" max="6683" width="2.625" style="152" customWidth="1"/>
    <col min="6684" max="6684" width="1" style="152" customWidth="1"/>
    <col min="6685" max="6702" width="2.625" style="152" customWidth="1"/>
    <col min="6703" max="6908" width="9" style="152"/>
    <col min="6909" max="6939" width="2.625" style="152" customWidth="1"/>
    <col min="6940" max="6940" width="1" style="152" customWidth="1"/>
    <col min="6941" max="6958" width="2.625" style="152" customWidth="1"/>
    <col min="6959" max="7164" width="9" style="152"/>
    <col min="7165" max="7195" width="2.625" style="152" customWidth="1"/>
    <col min="7196" max="7196" width="1" style="152" customWidth="1"/>
    <col min="7197" max="7214" width="2.625" style="152" customWidth="1"/>
    <col min="7215" max="7420" width="9" style="152"/>
    <col min="7421" max="7451" width="2.625" style="152" customWidth="1"/>
    <col min="7452" max="7452" width="1" style="152" customWidth="1"/>
    <col min="7453" max="7470" width="2.625" style="152" customWidth="1"/>
    <col min="7471" max="7676" width="9" style="152"/>
    <col min="7677" max="7707" width="2.625" style="152" customWidth="1"/>
    <col min="7708" max="7708" width="1" style="152" customWidth="1"/>
    <col min="7709" max="7726" width="2.625" style="152" customWidth="1"/>
    <col min="7727" max="7932" width="9" style="152"/>
    <col min="7933" max="7963" width="2.625" style="152" customWidth="1"/>
    <col min="7964" max="7964" width="1" style="152" customWidth="1"/>
    <col min="7965" max="7982" width="2.625" style="152" customWidth="1"/>
    <col min="7983" max="8188" width="9" style="152"/>
    <col min="8189" max="8219" width="2.625" style="152" customWidth="1"/>
    <col min="8220" max="8220" width="1" style="152" customWidth="1"/>
    <col min="8221" max="8238" width="2.625" style="152" customWidth="1"/>
    <col min="8239" max="8444" width="9" style="152"/>
    <col min="8445" max="8475" width="2.625" style="152" customWidth="1"/>
    <col min="8476" max="8476" width="1" style="152" customWidth="1"/>
    <col min="8477" max="8494" width="2.625" style="152" customWidth="1"/>
    <col min="8495" max="8700" width="9" style="152"/>
    <col min="8701" max="8731" width="2.625" style="152" customWidth="1"/>
    <col min="8732" max="8732" width="1" style="152" customWidth="1"/>
    <col min="8733" max="8750" width="2.625" style="152" customWidth="1"/>
    <col min="8751" max="8956" width="9" style="152"/>
    <col min="8957" max="8987" width="2.625" style="152" customWidth="1"/>
    <col min="8988" max="8988" width="1" style="152" customWidth="1"/>
    <col min="8989" max="9006" width="2.625" style="152" customWidth="1"/>
    <col min="9007" max="9212" width="9" style="152"/>
    <col min="9213" max="9243" width="2.625" style="152" customWidth="1"/>
    <col min="9244" max="9244" width="1" style="152" customWidth="1"/>
    <col min="9245" max="9262" width="2.625" style="152" customWidth="1"/>
    <col min="9263" max="9468" width="9" style="152"/>
    <col min="9469" max="9499" width="2.625" style="152" customWidth="1"/>
    <col min="9500" max="9500" width="1" style="152" customWidth="1"/>
    <col min="9501" max="9518" width="2.625" style="152" customWidth="1"/>
    <col min="9519" max="9724" width="9" style="152"/>
    <col min="9725" max="9755" width="2.625" style="152" customWidth="1"/>
    <col min="9756" max="9756" width="1" style="152" customWidth="1"/>
    <col min="9757" max="9774" width="2.625" style="152" customWidth="1"/>
    <col min="9775" max="9980" width="9" style="152"/>
    <col min="9981" max="10011" width="2.625" style="152" customWidth="1"/>
    <col min="10012" max="10012" width="1" style="152" customWidth="1"/>
    <col min="10013" max="10030" width="2.625" style="152" customWidth="1"/>
    <col min="10031" max="10236" width="9" style="152"/>
    <col min="10237" max="10267" width="2.625" style="152" customWidth="1"/>
    <col min="10268" max="10268" width="1" style="152" customWidth="1"/>
    <col min="10269" max="10286" width="2.625" style="152" customWidth="1"/>
    <col min="10287" max="10492" width="9" style="152"/>
    <col min="10493" max="10523" width="2.625" style="152" customWidth="1"/>
    <col min="10524" max="10524" width="1" style="152" customWidth="1"/>
    <col min="10525" max="10542" width="2.625" style="152" customWidth="1"/>
    <col min="10543" max="10748" width="9" style="152"/>
    <col min="10749" max="10779" width="2.625" style="152" customWidth="1"/>
    <col min="10780" max="10780" width="1" style="152" customWidth="1"/>
    <col min="10781" max="10798" width="2.625" style="152" customWidth="1"/>
    <col min="10799" max="11004" width="9" style="152"/>
    <col min="11005" max="11035" width="2.625" style="152" customWidth="1"/>
    <col min="11036" max="11036" width="1" style="152" customWidth="1"/>
    <col min="11037" max="11054" width="2.625" style="152" customWidth="1"/>
    <col min="11055" max="11260" width="9" style="152"/>
    <col min="11261" max="11291" width="2.625" style="152" customWidth="1"/>
    <col min="11292" max="11292" width="1" style="152" customWidth="1"/>
    <col min="11293" max="11310" width="2.625" style="152" customWidth="1"/>
    <col min="11311" max="11516" width="9" style="152"/>
    <col min="11517" max="11547" width="2.625" style="152" customWidth="1"/>
    <col min="11548" max="11548" width="1" style="152" customWidth="1"/>
    <col min="11549" max="11566" width="2.625" style="152" customWidth="1"/>
    <col min="11567" max="11772" width="9" style="152"/>
    <col min="11773" max="11803" width="2.625" style="152" customWidth="1"/>
    <col min="11804" max="11804" width="1" style="152" customWidth="1"/>
    <col min="11805" max="11822" width="2.625" style="152" customWidth="1"/>
    <col min="11823" max="12028" width="9" style="152"/>
    <col min="12029" max="12059" width="2.625" style="152" customWidth="1"/>
    <col min="12060" max="12060" width="1" style="152" customWidth="1"/>
    <col min="12061" max="12078" width="2.625" style="152" customWidth="1"/>
    <col min="12079" max="12284" width="9" style="152"/>
    <col min="12285" max="12315" width="2.625" style="152" customWidth="1"/>
    <col min="12316" max="12316" width="1" style="152" customWidth="1"/>
    <col min="12317" max="12334" width="2.625" style="152" customWidth="1"/>
    <col min="12335" max="12540" width="9" style="152"/>
    <col min="12541" max="12571" width="2.625" style="152" customWidth="1"/>
    <col min="12572" max="12572" width="1" style="152" customWidth="1"/>
    <col min="12573" max="12590" width="2.625" style="152" customWidth="1"/>
    <col min="12591" max="12796" width="9" style="152"/>
    <col min="12797" max="12827" width="2.625" style="152" customWidth="1"/>
    <col min="12828" max="12828" width="1" style="152" customWidth="1"/>
    <col min="12829" max="12846" width="2.625" style="152" customWidth="1"/>
    <col min="12847" max="13052" width="9" style="152"/>
    <col min="13053" max="13083" width="2.625" style="152" customWidth="1"/>
    <col min="13084" max="13084" width="1" style="152" customWidth="1"/>
    <col min="13085" max="13102" width="2.625" style="152" customWidth="1"/>
    <col min="13103" max="13308" width="9" style="152"/>
    <col min="13309" max="13339" width="2.625" style="152" customWidth="1"/>
    <col min="13340" max="13340" width="1" style="152" customWidth="1"/>
    <col min="13341" max="13358" width="2.625" style="152" customWidth="1"/>
    <col min="13359" max="13564" width="9" style="152"/>
    <col min="13565" max="13595" width="2.625" style="152" customWidth="1"/>
    <col min="13596" max="13596" width="1" style="152" customWidth="1"/>
    <col min="13597" max="13614" width="2.625" style="152" customWidth="1"/>
    <col min="13615" max="13820" width="9" style="152"/>
    <col min="13821" max="13851" width="2.625" style="152" customWidth="1"/>
    <col min="13852" max="13852" width="1" style="152" customWidth="1"/>
    <col min="13853" max="13870" width="2.625" style="152" customWidth="1"/>
    <col min="13871" max="14076" width="9" style="152"/>
    <col min="14077" max="14107" width="2.625" style="152" customWidth="1"/>
    <col min="14108" max="14108" width="1" style="152" customWidth="1"/>
    <col min="14109" max="14126" width="2.625" style="152" customWidth="1"/>
    <col min="14127" max="14332" width="9" style="152"/>
    <col min="14333" max="14363" width="2.625" style="152" customWidth="1"/>
    <col min="14364" max="14364" width="1" style="152" customWidth="1"/>
    <col min="14365" max="14382" width="2.625" style="152" customWidth="1"/>
    <col min="14383" max="14588" width="9" style="152"/>
    <col min="14589" max="14619" width="2.625" style="152" customWidth="1"/>
    <col min="14620" max="14620" width="1" style="152" customWidth="1"/>
    <col min="14621" max="14638" width="2.625" style="152" customWidth="1"/>
    <col min="14639" max="14844" width="9" style="152"/>
    <col min="14845" max="14875" width="2.625" style="152" customWidth="1"/>
    <col min="14876" max="14876" width="1" style="152" customWidth="1"/>
    <col min="14877" max="14894" width="2.625" style="152" customWidth="1"/>
    <col min="14895" max="15100" width="9" style="152"/>
    <col min="15101" max="15131" width="2.625" style="152" customWidth="1"/>
    <col min="15132" max="15132" width="1" style="152" customWidth="1"/>
    <col min="15133" max="15150" width="2.625" style="152" customWidth="1"/>
    <col min="15151" max="15356" width="9" style="152"/>
    <col min="15357" max="15387" width="2.625" style="152" customWidth="1"/>
    <col min="15388" max="15388" width="1" style="152" customWidth="1"/>
    <col min="15389" max="15406" width="2.625" style="152" customWidth="1"/>
    <col min="15407" max="15612" width="9" style="152"/>
    <col min="15613" max="15643" width="2.625" style="152" customWidth="1"/>
    <col min="15644" max="15644" width="1" style="152" customWidth="1"/>
    <col min="15645" max="15662" width="2.625" style="152" customWidth="1"/>
    <col min="15663" max="15868" width="9" style="152"/>
    <col min="15869" max="15899" width="2.625" style="152" customWidth="1"/>
    <col min="15900" max="15900" width="1" style="152" customWidth="1"/>
    <col min="15901" max="15918" width="2.625" style="152" customWidth="1"/>
    <col min="15919" max="16124" width="9" style="152"/>
    <col min="16125" max="16155" width="2.625" style="152" customWidth="1"/>
    <col min="16156" max="16156" width="1" style="152" customWidth="1"/>
    <col min="16157" max="16174" width="2.625" style="152" customWidth="1"/>
    <col min="16175" max="16384" width="9" style="152"/>
  </cols>
  <sheetData>
    <row r="1" spans="1:32" ht="18.75">
      <c r="A1" s="246">
        <f>'月次勤務表（標準フォーマット）'!U1</f>
        <v>45778</v>
      </c>
      <c r="B1" s="246"/>
      <c r="C1" s="246"/>
      <c r="D1" s="246"/>
      <c r="E1" s="246"/>
      <c r="F1" s="246"/>
      <c r="G1" s="120" t="s">
        <v>69</v>
      </c>
      <c r="H1" s="151"/>
      <c r="J1" s="245" t="s">
        <v>135</v>
      </c>
      <c r="K1" s="245"/>
      <c r="L1" s="245"/>
      <c r="M1" s="245"/>
      <c r="N1" s="245"/>
      <c r="O1" s="245"/>
      <c r="P1" s="245"/>
      <c r="Q1" s="245"/>
      <c r="R1" s="245"/>
      <c r="S1" s="245"/>
      <c r="T1" s="245"/>
      <c r="U1" s="245"/>
      <c r="V1" s="245"/>
      <c r="W1" s="245"/>
      <c r="X1" s="245"/>
      <c r="Y1" s="245"/>
      <c r="Z1" s="245"/>
      <c r="AA1" s="245"/>
      <c r="AB1" s="245"/>
      <c r="AC1" s="245"/>
      <c r="AD1" s="245"/>
      <c r="AE1" s="245"/>
    </row>
    <row r="3" spans="1:32" ht="24" customHeight="1">
      <c r="A3" s="257" t="s">
        <v>88</v>
      </c>
      <c r="B3" s="242"/>
      <c r="C3" s="242"/>
      <c r="D3" s="242"/>
      <c r="E3" s="242"/>
      <c r="F3" s="251">
        <f>W5</f>
        <v>3000</v>
      </c>
      <c r="G3" s="252"/>
      <c r="H3" s="252"/>
      <c r="I3" s="252"/>
      <c r="J3" s="252"/>
      <c r="K3" s="252"/>
      <c r="L3" s="252"/>
      <c r="M3" s="252"/>
      <c r="N3" s="252"/>
      <c r="O3" s="252"/>
      <c r="P3" s="252"/>
      <c r="Q3" s="252"/>
      <c r="R3" s="252"/>
      <c r="S3" s="252"/>
      <c r="T3" s="252"/>
      <c r="U3" s="252"/>
      <c r="V3" s="252"/>
      <c r="W3" s="252"/>
      <c r="X3" s="252"/>
      <c r="Y3" s="252"/>
      <c r="Z3" s="252"/>
      <c r="AA3" s="252"/>
      <c r="AB3" s="252"/>
      <c r="AC3" s="252"/>
      <c r="AD3" s="252"/>
      <c r="AE3" s="253"/>
    </row>
    <row r="4" spans="1:32" ht="24" customHeight="1">
      <c r="A4" s="241" t="s">
        <v>87</v>
      </c>
      <c r="B4" s="242"/>
      <c r="C4" s="242"/>
      <c r="D4" s="242"/>
      <c r="E4" s="243"/>
      <c r="F4" s="153" t="s">
        <v>75</v>
      </c>
      <c r="G4" s="254" t="s">
        <v>94</v>
      </c>
      <c r="H4" s="255"/>
      <c r="I4" s="255"/>
      <c r="J4" s="255"/>
      <c r="K4" s="256"/>
      <c r="L4" s="247"/>
      <c r="M4" s="248"/>
      <c r="N4" s="248"/>
      <c r="O4" s="248"/>
      <c r="P4" s="248"/>
      <c r="Q4" s="248"/>
      <c r="R4" s="248"/>
      <c r="S4" s="248"/>
      <c r="T4" s="248"/>
      <c r="U4" s="248"/>
      <c r="V4" s="248"/>
      <c r="W4" s="248"/>
      <c r="X4" s="248"/>
      <c r="Y4" s="248"/>
      <c r="Z4" s="248"/>
      <c r="AA4" s="248"/>
      <c r="AB4" s="248"/>
      <c r="AC4" s="248"/>
      <c r="AD4" s="248"/>
      <c r="AE4" s="249"/>
    </row>
    <row r="5" spans="1:32" ht="24" customHeight="1">
      <c r="A5" s="241" t="s">
        <v>125</v>
      </c>
      <c r="B5" s="242"/>
      <c r="C5" s="242"/>
      <c r="D5" s="242"/>
      <c r="E5" s="242"/>
      <c r="F5" s="242"/>
      <c r="G5" s="242"/>
      <c r="H5" s="242"/>
      <c r="I5" s="242"/>
      <c r="J5" s="277" t="s">
        <v>201</v>
      </c>
      <c r="K5" s="242"/>
      <c r="L5" s="242"/>
      <c r="M5" s="250">
        <v>300</v>
      </c>
      <c r="N5" s="250"/>
      <c r="O5" s="250"/>
      <c r="P5" s="158" t="s">
        <v>97</v>
      </c>
      <c r="Q5" s="158" t="s">
        <v>98</v>
      </c>
      <c r="R5" s="248">
        <v>10</v>
      </c>
      <c r="S5" s="248"/>
      <c r="T5" s="248"/>
      <c r="U5" s="155" t="s">
        <v>99</v>
      </c>
      <c r="V5" s="155" t="s">
        <v>100</v>
      </c>
      <c r="W5" s="250">
        <f>M5*R5</f>
        <v>3000</v>
      </c>
      <c r="X5" s="250"/>
      <c r="Y5" s="250"/>
      <c r="Z5" s="250"/>
      <c r="AA5" s="158" t="s">
        <v>97</v>
      </c>
      <c r="AB5" s="155"/>
      <c r="AC5" s="155"/>
      <c r="AD5" s="155"/>
      <c r="AE5" s="162"/>
    </row>
    <row r="6" spans="1:32" ht="24" customHeight="1">
      <c r="A6" s="258" t="s">
        <v>76</v>
      </c>
      <c r="B6" s="258"/>
      <c r="C6" s="258"/>
      <c r="D6" s="259" t="s">
        <v>77</v>
      </c>
      <c r="E6" s="260"/>
      <c r="F6" s="260"/>
      <c r="G6" s="260"/>
      <c r="H6" s="260"/>
      <c r="I6" s="260"/>
      <c r="J6" s="260"/>
      <c r="K6" s="260"/>
      <c r="L6" s="261"/>
      <c r="M6" s="259" t="s">
        <v>78</v>
      </c>
      <c r="N6" s="260"/>
      <c r="O6" s="260"/>
      <c r="P6" s="260"/>
      <c r="Q6" s="260"/>
      <c r="R6" s="260"/>
      <c r="S6" s="260"/>
      <c r="T6" s="260"/>
      <c r="U6" s="261"/>
      <c r="V6" s="238" t="s">
        <v>11</v>
      </c>
      <c r="W6" s="239"/>
      <c r="X6" s="239"/>
      <c r="Y6" s="239"/>
      <c r="Z6" s="239"/>
      <c r="AA6" s="239"/>
      <c r="AB6" s="239"/>
      <c r="AC6" s="239"/>
      <c r="AD6" s="239"/>
      <c r="AE6" s="240"/>
    </row>
    <row r="7" spans="1:32" ht="24" customHeight="1">
      <c r="A7" s="262" t="s">
        <v>79</v>
      </c>
      <c r="B7" s="262"/>
      <c r="C7" s="262"/>
      <c r="D7" s="262"/>
      <c r="E7" s="262"/>
      <c r="F7" s="262"/>
      <c r="G7" s="262"/>
      <c r="H7" s="180" t="s">
        <v>80</v>
      </c>
      <c r="I7" s="262"/>
      <c r="J7" s="262"/>
      <c r="K7" s="262"/>
      <c r="L7" s="262"/>
      <c r="M7" s="263">
        <f>'月次勤務表（標準フォーマット）'!A8</f>
        <v>45758</v>
      </c>
      <c r="N7" s="263"/>
      <c r="O7" s="263"/>
      <c r="P7" s="263"/>
      <c r="Q7" s="181" t="s">
        <v>81</v>
      </c>
      <c r="R7" s="263">
        <f>'月次勤務表（標準フォーマット）'!M17</f>
        <v>45787</v>
      </c>
      <c r="S7" s="263"/>
      <c r="T7" s="263"/>
      <c r="U7" s="263"/>
      <c r="V7" s="244"/>
      <c r="W7" s="244"/>
      <c r="X7" s="244"/>
      <c r="Y7" s="244"/>
      <c r="Z7" s="244"/>
      <c r="AA7" s="244"/>
      <c r="AB7" s="244"/>
      <c r="AC7" s="244"/>
      <c r="AD7" s="244"/>
      <c r="AE7" s="244"/>
    </row>
    <row r="8" spans="1:32" ht="24" customHeight="1">
      <c r="A8" s="273" t="s">
        <v>79</v>
      </c>
      <c r="B8" s="273"/>
      <c r="C8" s="273"/>
      <c r="D8" s="273"/>
      <c r="E8" s="273"/>
      <c r="F8" s="273"/>
      <c r="G8" s="273"/>
      <c r="H8" s="163" t="s">
        <v>81</v>
      </c>
      <c r="I8" s="274"/>
      <c r="J8" s="274"/>
      <c r="K8" s="274"/>
      <c r="L8" s="274"/>
      <c r="M8" s="275"/>
      <c r="N8" s="275"/>
      <c r="O8" s="275"/>
      <c r="P8" s="275"/>
      <c r="Q8" s="177" t="s">
        <v>82</v>
      </c>
      <c r="R8" s="275"/>
      <c r="S8" s="275"/>
      <c r="T8" s="275"/>
      <c r="U8" s="275"/>
      <c r="V8" s="244"/>
      <c r="W8" s="244"/>
      <c r="X8" s="244"/>
      <c r="Y8" s="244"/>
      <c r="Z8" s="244"/>
      <c r="AA8" s="244"/>
      <c r="AB8" s="244"/>
      <c r="AC8" s="244"/>
      <c r="AD8" s="244"/>
      <c r="AE8" s="244"/>
    </row>
    <row r="9" spans="1:32" ht="24" customHeight="1">
      <c r="A9" s="273" t="s">
        <v>79</v>
      </c>
      <c r="B9" s="273"/>
      <c r="C9" s="273"/>
      <c r="D9" s="273"/>
      <c r="E9" s="273"/>
      <c r="F9" s="273"/>
      <c r="G9" s="273"/>
      <c r="H9" s="163" t="s">
        <v>83</v>
      </c>
      <c r="I9" s="274"/>
      <c r="J9" s="274"/>
      <c r="K9" s="274"/>
      <c r="L9" s="274"/>
      <c r="M9" s="275"/>
      <c r="N9" s="275"/>
      <c r="O9" s="275"/>
      <c r="P9" s="275"/>
      <c r="Q9" s="177" t="s">
        <v>82</v>
      </c>
      <c r="R9" s="275"/>
      <c r="S9" s="275"/>
      <c r="T9" s="275"/>
      <c r="U9" s="275"/>
      <c r="V9" s="244"/>
      <c r="W9" s="244"/>
      <c r="X9" s="244"/>
      <c r="Y9" s="244"/>
      <c r="Z9" s="244"/>
      <c r="AA9" s="244"/>
      <c r="AB9" s="244"/>
      <c r="AC9" s="244"/>
      <c r="AD9" s="244"/>
      <c r="AE9" s="244"/>
    </row>
    <row r="10" spans="1:32" ht="18" customHeight="1">
      <c r="A10" s="276"/>
      <c r="B10" s="276"/>
      <c r="C10" s="276"/>
      <c r="D10" s="276"/>
      <c r="E10" s="276"/>
      <c r="F10" s="276"/>
      <c r="G10" s="276"/>
      <c r="H10" s="276"/>
      <c r="I10" s="276"/>
      <c r="J10" s="276"/>
      <c r="K10" s="276"/>
      <c r="L10" s="276"/>
      <c r="M10" s="276"/>
      <c r="N10" s="276"/>
      <c r="O10" s="276"/>
      <c r="P10" s="276"/>
      <c r="Q10" s="276"/>
      <c r="R10" s="276"/>
      <c r="S10" s="157"/>
      <c r="T10" s="154"/>
      <c r="U10" s="154"/>
      <c r="V10" s="154"/>
      <c r="W10" s="154"/>
      <c r="X10" s="154"/>
      <c r="Y10" s="154"/>
      <c r="Z10" s="154"/>
      <c r="AA10" s="154"/>
      <c r="AB10" s="154"/>
      <c r="AC10" s="154"/>
      <c r="AD10" s="154"/>
      <c r="AE10" s="157"/>
      <c r="AF10" s="154"/>
    </row>
    <row r="11" spans="1:32" ht="24" customHeight="1">
      <c r="A11" s="284" t="s">
        <v>85</v>
      </c>
      <c r="B11" s="284"/>
      <c r="C11" s="284"/>
      <c r="D11" s="284"/>
      <c r="E11" s="269" t="str">
        <f>'月次勤務表（標準フォーマット）'!D3</f>
        <v>品川入試課</v>
      </c>
      <c r="F11" s="270"/>
      <c r="G11" s="270"/>
      <c r="H11" s="270"/>
      <c r="I11" s="270"/>
      <c r="J11" s="270"/>
      <c r="K11" s="270"/>
      <c r="L11" s="270"/>
      <c r="M11" s="270"/>
      <c r="N11" s="270"/>
      <c r="O11" s="270"/>
      <c r="P11" s="270"/>
      <c r="Q11" s="270"/>
      <c r="R11" s="271"/>
      <c r="S11" s="271"/>
      <c r="T11" s="272"/>
      <c r="U11" s="166"/>
      <c r="V11" s="154"/>
      <c r="W11" s="154"/>
      <c r="X11" s="154"/>
      <c r="Y11" s="154"/>
      <c r="Z11" s="279" t="s">
        <v>96</v>
      </c>
      <c r="AA11" s="279"/>
      <c r="AB11" s="279"/>
      <c r="AC11" s="241" t="s">
        <v>95</v>
      </c>
      <c r="AD11" s="242"/>
      <c r="AE11" s="243"/>
    </row>
    <row r="12" spans="1:32" ht="24" customHeight="1">
      <c r="A12" s="268" t="s">
        <v>138</v>
      </c>
      <c r="B12" s="268"/>
      <c r="C12" s="268"/>
      <c r="D12" s="268"/>
      <c r="E12" s="264" t="str">
        <f>'月次勤務表（標準フォーマット）'!D5</f>
        <v>A課長</v>
      </c>
      <c r="F12" s="264"/>
      <c r="G12" s="264"/>
      <c r="H12" s="264"/>
      <c r="I12" s="264"/>
      <c r="J12" s="264"/>
      <c r="K12" s="264"/>
      <c r="L12" s="264"/>
      <c r="M12" s="264"/>
      <c r="N12" s="264"/>
      <c r="O12" s="264"/>
      <c r="P12" s="264"/>
      <c r="Q12" s="265"/>
      <c r="R12" s="243" t="s">
        <v>108</v>
      </c>
      <c r="S12" s="279"/>
      <c r="T12" s="279"/>
      <c r="U12" s="161"/>
      <c r="V12" s="154"/>
      <c r="W12" s="154"/>
      <c r="X12" s="154"/>
      <c r="Y12" s="154"/>
      <c r="Z12" s="279"/>
      <c r="AA12" s="279"/>
      <c r="AB12" s="279"/>
      <c r="AC12" s="259"/>
      <c r="AD12" s="260"/>
      <c r="AE12" s="261"/>
    </row>
    <row r="13" spans="1:32" ht="24" customHeight="1">
      <c r="A13" s="268" t="s">
        <v>92</v>
      </c>
      <c r="B13" s="268"/>
      <c r="C13" s="268"/>
      <c r="D13" s="268"/>
      <c r="E13" s="264" t="str">
        <f>'月次勤務表（標準フォーマット）'!P4</f>
        <v>立正　太郎</v>
      </c>
      <c r="F13" s="264"/>
      <c r="G13" s="264"/>
      <c r="H13" s="264"/>
      <c r="I13" s="264"/>
      <c r="J13" s="264"/>
      <c r="K13" s="264"/>
      <c r="L13" s="264"/>
      <c r="M13" s="264"/>
      <c r="N13" s="264"/>
      <c r="O13" s="264"/>
      <c r="P13" s="264"/>
      <c r="Q13" s="265"/>
      <c r="R13" s="266"/>
      <c r="S13" s="266"/>
      <c r="T13" s="267"/>
      <c r="U13" s="161"/>
      <c r="V13" s="154"/>
      <c r="W13" s="154"/>
      <c r="X13" s="154"/>
      <c r="Y13" s="154"/>
      <c r="Z13" s="279"/>
      <c r="AA13" s="279"/>
      <c r="AB13" s="279"/>
      <c r="AC13" s="285"/>
      <c r="AD13" s="286"/>
      <c r="AE13" s="287"/>
    </row>
    <row r="14" spans="1:32">
      <c r="A14" s="178"/>
      <c r="B14" s="178"/>
      <c r="C14" s="178"/>
      <c r="D14" s="178"/>
      <c r="E14" s="161"/>
      <c r="F14" s="161"/>
      <c r="G14" s="161"/>
      <c r="H14" s="161"/>
      <c r="I14" s="161"/>
      <c r="J14" s="161"/>
      <c r="K14" s="161"/>
      <c r="L14" s="161"/>
      <c r="M14" s="161"/>
      <c r="N14" s="161"/>
      <c r="O14" s="161"/>
      <c r="P14" s="161"/>
      <c r="Q14" s="161"/>
      <c r="R14" s="179"/>
      <c r="S14" s="179"/>
      <c r="T14" s="179"/>
      <c r="U14" s="161"/>
      <c r="V14" s="154"/>
      <c r="W14" s="161"/>
      <c r="X14" s="161"/>
      <c r="Y14" s="161"/>
      <c r="Z14" s="161"/>
      <c r="AA14" s="161"/>
      <c r="AB14" s="161"/>
      <c r="AC14" s="161"/>
      <c r="AD14" s="161"/>
      <c r="AE14" s="161"/>
    </row>
    <row r="15" spans="1:32">
      <c r="A15" s="156" t="s">
        <v>89</v>
      </c>
      <c r="B15" s="156"/>
      <c r="C15" s="156" t="s">
        <v>124</v>
      </c>
      <c r="D15" s="156"/>
      <c r="E15" s="156"/>
    </row>
    <row r="16" spans="1:32">
      <c r="A16" s="156"/>
      <c r="B16" s="156"/>
      <c r="C16" s="156" t="s">
        <v>132</v>
      </c>
      <c r="D16" s="156"/>
      <c r="E16" s="156"/>
    </row>
    <row r="17" spans="1:32">
      <c r="A17" s="156" t="s">
        <v>90</v>
      </c>
      <c r="B17" s="156"/>
      <c r="C17" s="156" t="s">
        <v>91</v>
      </c>
      <c r="D17" s="156"/>
      <c r="E17" s="156"/>
    </row>
    <row r="18" spans="1:32">
      <c r="A18" s="156" t="s">
        <v>122</v>
      </c>
      <c r="B18" s="156"/>
      <c r="C18" s="156" t="s">
        <v>126</v>
      </c>
      <c r="D18" s="156"/>
      <c r="E18" s="156"/>
    </row>
    <row r="19" spans="1:32">
      <c r="B19" s="156"/>
      <c r="C19" s="156"/>
      <c r="D19" s="156"/>
      <c r="E19" s="156"/>
      <c r="F19" s="156"/>
    </row>
    <row r="20" spans="1:32">
      <c r="A20" s="164" t="s">
        <v>86</v>
      </c>
      <c r="B20" s="156"/>
      <c r="C20" s="156"/>
      <c r="D20" s="156"/>
      <c r="E20" s="156"/>
      <c r="F20" s="156"/>
    </row>
    <row r="21" spans="1:32">
      <c r="B21" s="156"/>
      <c r="C21" s="156"/>
      <c r="D21" s="156"/>
      <c r="E21" s="156"/>
      <c r="F21" s="156"/>
    </row>
    <row r="22" spans="1:32" ht="18.75">
      <c r="A22" s="246">
        <f>A1</f>
        <v>45778</v>
      </c>
      <c r="B22" s="246"/>
      <c r="C22" s="246"/>
      <c r="D22" s="246"/>
      <c r="E22" s="246"/>
      <c r="F22" s="246"/>
      <c r="G22" s="120" t="s">
        <v>69</v>
      </c>
      <c r="H22" s="151"/>
      <c r="J22" s="245" t="s">
        <v>135</v>
      </c>
      <c r="K22" s="245"/>
      <c r="L22" s="245"/>
      <c r="M22" s="245"/>
      <c r="N22" s="245"/>
      <c r="O22" s="245"/>
      <c r="P22" s="245"/>
      <c r="Q22" s="245"/>
      <c r="R22" s="245"/>
      <c r="S22" s="245"/>
      <c r="T22" s="245"/>
      <c r="U22" s="245"/>
      <c r="V22" s="245"/>
      <c r="W22" s="245"/>
      <c r="X22" s="245"/>
      <c r="Y22" s="245"/>
      <c r="Z22" s="245"/>
      <c r="AA22" s="245"/>
      <c r="AB22" s="245"/>
      <c r="AC22" s="245"/>
      <c r="AD22" s="245"/>
      <c r="AE22" s="245"/>
    </row>
    <row r="24" spans="1:32" ht="24" customHeight="1">
      <c r="A24" s="241" t="s">
        <v>88</v>
      </c>
      <c r="B24" s="242"/>
      <c r="C24" s="242"/>
      <c r="D24" s="242"/>
      <c r="E24" s="242"/>
      <c r="F24" s="160"/>
      <c r="G24" s="159"/>
      <c r="H24" s="289">
        <v>3000</v>
      </c>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1"/>
    </row>
    <row r="25" spans="1:32" ht="24" customHeight="1">
      <c r="A25" s="241" t="s">
        <v>87</v>
      </c>
      <c r="B25" s="242"/>
      <c r="C25" s="242"/>
      <c r="D25" s="242"/>
      <c r="E25" s="243"/>
      <c r="F25" s="153" t="s">
        <v>75</v>
      </c>
      <c r="G25" s="292" t="s">
        <v>103</v>
      </c>
      <c r="H25" s="292"/>
      <c r="I25" s="292"/>
      <c r="J25" s="292"/>
      <c r="K25" s="293"/>
      <c r="L25" s="281" t="s">
        <v>104</v>
      </c>
      <c r="M25" s="242"/>
      <c r="N25" s="242"/>
      <c r="O25" s="242"/>
      <c r="P25" s="242"/>
      <c r="Q25" s="242"/>
      <c r="R25" s="242"/>
      <c r="S25" s="242"/>
      <c r="T25" s="242"/>
      <c r="U25" s="242"/>
      <c r="V25" s="242"/>
      <c r="W25" s="242"/>
      <c r="X25" s="242"/>
      <c r="Y25" s="242"/>
      <c r="Z25" s="242"/>
      <c r="AA25" s="242"/>
      <c r="AB25" s="242"/>
      <c r="AC25" s="242"/>
      <c r="AD25" s="242"/>
      <c r="AE25" s="243"/>
    </row>
    <row r="26" spans="1:32" ht="24" customHeight="1">
      <c r="A26" s="241" t="s">
        <v>93</v>
      </c>
      <c r="B26" s="242"/>
      <c r="C26" s="242"/>
      <c r="D26" s="242"/>
      <c r="E26" s="242"/>
      <c r="F26" s="242"/>
      <c r="G26" s="242"/>
      <c r="H26" s="242"/>
      <c r="I26" s="242"/>
      <c r="J26" s="242" t="s">
        <v>102</v>
      </c>
      <c r="K26" s="242"/>
      <c r="L26" s="242"/>
      <c r="M26" s="280">
        <v>300</v>
      </c>
      <c r="N26" s="280"/>
      <c r="O26" s="280"/>
      <c r="P26" s="155" t="s">
        <v>97</v>
      </c>
      <c r="Q26" s="158" t="s">
        <v>98</v>
      </c>
      <c r="R26" s="242">
        <v>10</v>
      </c>
      <c r="S26" s="242"/>
      <c r="T26" s="242"/>
      <c r="U26" s="155" t="s">
        <v>99</v>
      </c>
      <c r="V26" s="155" t="s">
        <v>100</v>
      </c>
      <c r="W26" s="280">
        <v>3000</v>
      </c>
      <c r="X26" s="280"/>
      <c r="Y26" s="280"/>
      <c r="Z26" s="280"/>
      <c r="AA26" s="155" t="s">
        <v>97</v>
      </c>
      <c r="AB26" s="155"/>
      <c r="AC26" s="155"/>
      <c r="AD26" s="155"/>
      <c r="AE26" s="162"/>
    </row>
    <row r="27" spans="1:32" ht="24" customHeight="1">
      <c r="A27" s="258" t="s">
        <v>76</v>
      </c>
      <c r="B27" s="258"/>
      <c r="C27" s="258"/>
      <c r="D27" s="259" t="s">
        <v>77</v>
      </c>
      <c r="E27" s="260"/>
      <c r="F27" s="260"/>
      <c r="G27" s="260"/>
      <c r="H27" s="260"/>
      <c r="I27" s="260"/>
      <c r="J27" s="260"/>
      <c r="K27" s="260"/>
      <c r="L27" s="261"/>
      <c r="M27" s="259" t="s">
        <v>78</v>
      </c>
      <c r="N27" s="260"/>
      <c r="O27" s="260"/>
      <c r="P27" s="260"/>
      <c r="Q27" s="260"/>
      <c r="R27" s="260"/>
      <c r="S27" s="260"/>
      <c r="T27" s="260"/>
      <c r="U27" s="261"/>
      <c r="V27" s="238" t="s">
        <v>11</v>
      </c>
      <c r="W27" s="239"/>
      <c r="X27" s="239"/>
      <c r="Y27" s="239"/>
      <c r="Z27" s="239"/>
      <c r="AA27" s="239"/>
      <c r="AB27" s="239"/>
      <c r="AC27" s="239"/>
      <c r="AD27" s="239"/>
      <c r="AE27" s="240"/>
    </row>
    <row r="28" spans="1:32" ht="24" customHeight="1">
      <c r="A28" s="274" t="s">
        <v>105</v>
      </c>
      <c r="B28" s="274"/>
      <c r="C28" s="274"/>
      <c r="D28" s="274" t="s">
        <v>106</v>
      </c>
      <c r="E28" s="274"/>
      <c r="F28" s="274"/>
      <c r="G28" s="274"/>
      <c r="H28" s="163" t="s">
        <v>80</v>
      </c>
      <c r="I28" s="274" t="s">
        <v>107</v>
      </c>
      <c r="J28" s="274"/>
      <c r="K28" s="274"/>
      <c r="L28" s="274"/>
      <c r="M28" s="275">
        <v>44845</v>
      </c>
      <c r="N28" s="275"/>
      <c r="O28" s="275"/>
      <c r="P28" s="275"/>
      <c r="Q28" s="177" t="s">
        <v>81</v>
      </c>
      <c r="R28" s="275">
        <v>44721</v>
      </c>
      <c r="S28" s="275"/>
      <c r="T28" s="275"/>
      <c r="U28" s="275"/>
      <c r="V28" s="294"/>
      <c r="W28" s="294"/>
      <c r="X28" s="294"/>
      <c r="Y28" s="294"/>
      <c r="Z28" s="294"/>
      <c r="AA28" s="294"/>
      <c r="AB28" s="294"/>
      <c r="AC28" s="294"/>
      <c r="AD28" s="294"/>
      <c r="AE28" s="294"/>
    </row>
    <row r="29" spans="1:32" ht="24" customHeight="1">
      <c r="A29" s="274" t="s">
        <v>79</v>
      </c>
      <c r="B29" s="274"/>
      <c r="C29" s="274"/>
      <c r="D29" s="274"/>
      <c r="E29" s="274"/>
      <c r="F29" s="274"/>
      <c r="G29" s="274"/>
      <c r="H29" s="163" t="s">
        <v>81</v>
      </c>
      <c r="I29" s="274"/>
      <c r="J29" s="274"/>
      <c r="K29" s="274"/>
      <c r="L29" s="274"/>
      <c r="M29" s="274"/>
      <c r="N29" s="274"/>
      <c r="O29" s="274"/>
      <c r="P29" s="274"/>
      <c r="Q29" s="163" t="s">
        <v>82</v>
      </c>
      <c r="R29" s="274"/>
      <c r="S29" s="274"/>
      <c r="T29" s="274"/>
      <c r="U29" s="274"/>
      <c r="V29" s="294"/>
      <c r="W29" s="294"/>
      <c r="X29" s="294"/>
      <c r="Y29" s="294"/>
      <c r="Z29" s="294"/>
      <c r="AA29" s="294"/>
      <c r="AB29" s="294"/>
      <c r="AC29" s="294"/>
      <c r="AD29" s="294"/>
      <c r="AE29" s="294"/>
    </row>
    <row r="30" spans="1:32" ht="24" customHeight="1">
      <c r="A30" s="274" t="s">
        <v>79</v>
      </c>
      <c r="B30" s="274"/>
      <c r="C30" s="274"/>
      <c r="D30" s="274"/>
      <c r="E30" s="274"/>
      <c r="F30" s="274"/>
      <c r="G30" s="274"/>
      <c r="H30" s="163" t="s">
        <v>83</v>
      </c>
      <c r="I30" s="274"/>
      <c r="J30" s="274"/>
      <c r="K30" s="274"/>
      <c r="L30" s="274"/>
      <c r="M30" s="274"/>
      <c r="N30" s="274"/>
      <c r="O30" s="274"/>
      <c r="P30" s="274"/>
      <c r="Q30" s="163" t="s">
        <v>82</v>
      </c>
      <c r="R30" s="274"/>
      <c r="S30" s="274"/>
      <c r="T30" s="274"/>
      <c r="U30" s="274"/>
      <c r="V30" s="294"/>
      <c r="W30" s="294"/>
      <c r="X30" s="294"/>
      <c r="Y30" s="294"/>
      <c r="Z30" s="294"/>
      <c r="AA30" s="294"/>
      <c r="AB30" s="294"/>
      <c r="AC30" s="294"/>
      <c r="AD30" s="294"/>
      <c r="AE30" s="294"/>
    </row>
    <row r="31" spans="1:32" ht="24" customHeight="1">
      <c r="A31" s="274"/>
      <c r="B31" s="274"/>
      <c r="C31" s="274"/>
      <c r="D31" s="274"/>
      <c r="E31" s="274"/>
      <c r="F31" s="274"/>
      <c r="G31" s="274"/>
      <c r="H31" s="163" t="s">
        <v>84</v>
      </c>
      <c r="I31" s="274"/>
      <c r="J31" s="274"/>
      <c r="K31" s="274"/>
      <c r="L31" s="274"/>
      <c r="M31" s="274"/>
      <c r="N31" s="274"/>
      <c r="O31" s="274"/>
      <c r="P31" s="274"/>
      <c r="Q31" s="163" t="s">
        <v>84</v>
      </c>
      <c r="R31" s="274"/>
      <c r="S31" s="274"/>
      <c r="T31" s="274"/>
      <c r="U31" s="274"/>
      <c r="V31" s="294"/>
      <c r="W31" s="294"/>
      <c r="X31" s="294"/>
      <c r="Y31" s="294"/>
      <c r="Z31" s="294"/>
      <c r="AA31" s="294"/>
      <c r="AB31" s="294"/>
      <c r="AC31" s="294"/>
      <c r="AD31" s="294"/>
      <c r="AE31" s="294"/>
    </row>
    <row r="32" spans="1:32" ht="18" customHeight="1">
      <c r="A32" s="276"/>
      <c r="B32" s="276"/>
      <c r="C32" s="276"/>
      <c r="D32" s="276"/>
      <c r="E32" s="276"/>
      <c r="F32" s="276"/>
      <c r="G32" s="276"/>
      <c r="H32" s="276"/>
      <c r="I32" s="276"/>
      <c r="J32" s="276"/>
      <c r="K32" s="276"/>
      <c r="L32" s="276"/>
      <c r="M32" s="276"/>
      <c r="N32" s="276"/>
      <c r="O32" s="276"/>
      <c r="P32" s="276"/>
      <c r="Q32" s="276"/>
      <c r="R32" s="276"/>
      <c r="S32" s="157"/>
      <c r="T32" s="154"/>
      <c r="U32" s="154"/>
      <c r="V32" s="154"/>
      <c r="W32" s="154"/>
      <c r="X32" s="154"/>
      <c r="Y32" s="154"/>
      <c r="Z32" s="154"/>
      <c r="AA32" s="154"/>
      <c r="AB32" s="154"/>
      <c r="AC32" s="154"/>
      <c r="AD32" s="154"/>
      <c r="AE32" s="154"/>
      <c r="AF32" s="154"/>
    </row>
    <row r="33" spans="1:35" ht="24" customHeight="1">
      <c r="A33" s="284" t="s">
        <v>85</v>
      </c>
      <c r="B33" s="284"/>
      <c r="C33" s="284"/>
      <c r="D33" s="284"/>
      <c r="E33" s="282" t="s">
        <v>115</v>
      </c>
      <c r="F33" s="283"/>
      <c r="G33" s="283"/>
      <c r="H33" s="283"/>
      <c r="I33" s="283"/>
      <c r="J33" s="283"/>
      <c r="K33" s="283"/>
      <c r="L33" s="283"/>
      <c r="M33" s="283"/>
      <c r="N33" s="283"/>
      <c r="O33" s="283"/>
      <c r="P33" s="283"/>
      <c r="Q33" s="283"/>
      <c r="R33" s="271"/>
      <c r="S33" s="271"/>
      <c r="T33" s="272"/>
      <c r="U33" s="288"/>
      <c r="V33" s="276"/>
      <c r="W33" s="278"/>
      <c r="X33" s="278"/>
      <c r="Y33" s="278"/>
      <c r="Z33" s="241" t="s">
        <v>96</v>
      </c>
      <c r="AA33" s="242"/>
      <c r="AB33" s="243"/>
      <c r="AC33" s="241" t="s">
        <v>95</v>
      </c>
      <c r="AD33" s="242"/>
      <c r="AE33" s="243"/>
    </row>
    <row r="34" spans="1:35" ht="24" customHeight="1">
      <c r="A34" s="268" t="s">
        <v>101</v>
      </c>
      <c r="B34" s="268"/>
      <c r="C34" s="268"/>
      <c r="D34" s="268"/>
      <c r="E34" s="279" t="s">
        <v>127</v>
      </c>
      <c r="F34" s="279"/>
      <c r="G34" s="279"/>
      <c r="H34" s="279"/>
      <c r="I34" s="279"/>
      <c r="J34" s="279"/>
      <c r="K34" s="279"/>
      <c r="L34" s="279"/>
      <c r="M34" s="279"/>
      <c r="N34" s="279"/>
      <c r="O34" s="279"/>
      <c r="P34" s="279"/>
      <c r="Q34" s="241"/>
      <c r="R34" s="243" t="s">
        <v>108</v>
      </c>
      <c r="S34" s="279"/>
      <c r="T34" s="279"/>
      <c r="U34" s="288"/>
      <c r="V34" s="276"/>
      <c r="W34" s="278"/>
      <c r="X34" s="278"/>
      <c r="Y34" s="278"/>
      <c r="Z34" s="259"/>
      <c r="AA34" s="260"/>
      <c r="AB34" s="261"/>
      <c r="AC34" s="259"/>
      <c r="AD34" s="260"/>
      <c r="AE34" s="261"/>
    </row>
    <row r="35" spans="1:35" ht="24" customHeight="1">
      <c r="A35" s="268" t="s">
        <v>92</v>
      </c>
      <c r="B35" s="268"/>
      <c r="C35" s="268"/>
      <c r="D35" s="268"/>
      <c r="E35" s="279" t="s">
        <v>136</v>
      </c>
      <c r="F35" s="279"/>
      <c r="G35" s="279"/>
      <c r="H35" s="279"/>
      <c r="I35" s="279"/>
      <c r="J35" s="279"/>
      <c r="K35" s="279"/>
      <c r="L35" s="279"/>
      <c r="M35" s="279"/>
      <c r="N35" s="279"/>
      <c r="O35" s="279"/>
      <c r="P35" s="279"/>
      <c r="Q35" s="241"/>
      <c r="R35" s="266"/>
      <c r="S35" s="266"/>
      <c r="T35" s="267"/>
      <c r="U35" s="288"/>
      <c r="V35" s="276"/>
      <c r="W35" s="278"/>
      <c r="X35" s="278"/>
      <c r="Y35" s="278"/>
      <c r="Z35" s="285"/>
      <c r="AA35" s="286"/>
      <c r="AB35" s="287"/>
      <c r="AC35" s="285"/>
      <c r="AD35" s="286"/>
      <c r="AE35" s="287"/>
      <c r="AI35" s="165"/>
    </row>
    <row r="36" spans="1:35">
      <c r="A36" s="178"/>
      <c r="B36" s="178"/>
      <c r="C36" s="178"/>
      <c r="D36" s="178"/>
      <c r="E36" s="161"/>
      <c r="F36" s="161"/>
      <c r="G36" s="161"/>
      <c r="H36" s="161"/>
      <c r="I36" s="161"/>
      <c r="J36" s="161"/>
      <c r="K36" s="161"/>
      <c r="L36" s="161"/>
      <c r="M36" s="161"/>
      <c r="N36" s="161"/>
      <c r="O36" s="161"/>
      <c r="P36" s="161"/>
      <c r="Q36" s="161"/>
      <c r="R36" s="179"/>
      <c r="S36" s="179"/>
      <c r="T36" s="179"/>
      <c r="U36" s="175"/>
      <c r="V36" s="175"/>
      <c r="W36" s="161"/>
      <c r="X36" s="161"/>
      <c r="Y36" s="161"/>
      <c r="Z36" s="161"/>
      <c r="AA36" s="161"/>
      <c r="AB36" s="161"/>
      <c r="AC36" s="161"/>
      <c r="AD36" s="161"/>
      <c r="AE36" s="161"/>
      <c r="AI36" s="165"/>
    </row>
    <row r="37" spans="1:35">
      <c r="A37" s="156" t="s">
        <v>89</v>
      </c>
      <c r="B37" s="156"/>
      <c r="C37" s="156" t="s">
        <v>124</v>
      </c>
      <c r="D37" s="156"/>
      <c r="E37" s="156"/>
    </row>
    <row r="38" spans="1:35">
      <c r="A38" s="156"/>
      <c r="B38" s="156"/>
      <c r="C38" s="156" t="s">
        <v>123</v>
      </c>
      <c r="D38" s="156"/>
      <c r="E38" s="156"/>
    </row>
    <row r="39" spans="1:35">
      <c r="A39" s="156" t="s">
        <v>90</v>
      </c>
      <c r="B39" s="156"/>
      <c r="C39" s="156" t="s">
        <v>91</v>
      </c>
      <c r="D39" s="156"/>
      <c r="E39" s="156"/>
    </row>
    <row r="40" spans="1:35">
      <c r="A40" s="156" t="s">
        <v>122</v>
      </c>
      <c r="B40" s="156"/>
      <c r="C40" s="156" t="s">
        <v>126</v>
      </c>
      <c r="D40" s="156"/>
      <c r="E40" s="156"/>
    </row>
  </sheetData>
  <mergeCells count="100">
    <mergeCell ref="R34:T34"/>
    <mergeCell ref="A35:D35"/>
    <mergeCell ref="U33:V35"/>
    <mergeCell ref="H24:AE24"/>
    <mergeCell ref="Z34:AB35"/>
    <mergeCell ref="AC34:AE35"/>
    <mergeCell ref="G25:K25"/>
    <mergeCell ref="A33:D33"/>
    <mergeCell ref="A34:D34"/>
    <mergeCell ref="E34:Q34"/>
    <mergeCell ref="V27:AE27"/>
    <mergeCell ref="V28:AE31"/>
    <mergeCell ref="A32:R32"/>
    <mergeCell ref="W33:Y33"/>
    <mergeCell ref="Z33:AB33"/>
    <mergeCell ref="AC33:AE33"/>
    <mergeCell ref="Z11:AB11"/>
    <mergeCell ref="A11:D11"/>
    <mergeCell ref="AC11:AE11"/>
    <mergeCell ref="AC12:AE13"/>
    <mergeCell ref="A29:C29"/>
    <mergeCell ref="D29:G29"/>
    <mergeCell ref="I29:L29"/>
    <mergeCell ref="M29:P29"/>
    <mergeCell ref="R29:U29"/>
    <mergeCell ref="Z12:AB13"/>
    <mergeCell ref="E12:Q12"/>
    <mergeCell ref="R12:T12"/>
    <mergeCell ref="A13:D13"/>
    <mergeCell ref="J22:AE22"/>
    <mergeCell ref="A22:F22"/>
    <mergeCell ref="W26:Z26"/>
    <mergeCell ref="D30:G30"/>
    <mergeCell ref="I30:L30"/>
    <mergeCell ref="E33:Q33"/>
    <mergeCell ref="R33:T33"/>
    <mergeCell ref="A31:C31"/>
    <mergeCell ref="D31:G31"/>
    <mergeCell ref="I31:L31"/>
    <mergeCell ref="M31:P31"/>
    <mergeCell ref="R31:U31"/>
    <mergeCell ref="A27:C27"/>
    <mergeCell ref="J5:L5"/>
    <mergeCell ref="W34:Y35"/>
    <mergeCell ref="M30:P30"/>
    <mergeCell ref="R30:U30"/>
    <mergeCell ref="E35:Q35"/>
    <mergeCell ref="R35:T35"/>
    <mergeCell ref="W5:Z5"/>
    <mergeCell ref="J26:L26"/>
    <mergeCell ref="M26:O26"/>
    <mergeCell ref="R7:U7"/>
    <mergeCell ref="A24:E24"/>
    <mergeCell ref="A25:E25"/>
    <mergeCell ref="L25:AE25"/>
    <mergeCell ref="A26:I26"/>
    <mergeCell ref="A30:C30"/>
    <mergeCell ref="A28:C28"/>
    <mergeCell ref="D28:G28"/>
    <mergeCell ref="I28:L28"/>
    <mergeCell ref="M28:P28"/>
    <mergeCell ref="R28:U28"/>
    <mergeCell ref="I9:L9"/>
    <mergeCell ref="M9:P9"/>
    <mergeCell ref="R9:U9"/>
    <mergeCell ref="D27:L27"/>
    <mergeCell ref="M27:U27"/>
    <mergeCell ref="R26:T26"/>
    <mergeCell ref="D7:G7"/>
    <mergeCell ref="I7:L7"/>
    <mergeCell ref="M7:P7"/>
    <mergeCell ref="E13:Q13"/>
    <mergeCell ref="R13:T13"/>
    <mergeCell ref="A12:D12"/>
    <mergeCell ref="E11:Q11"/>
    <mergeCell ref="R11:T11"/>
    <mergeCell ref="A8:C8"/>
    <mergeCell ref="D8:G8"/>
    <mergeCell ref="I8:L8"/>
    <mergeCell ref="M8:P8"/>
    <mergeCell ref="R8:U8"/>
    <mergeCell ref="A9:C9"/>
    <mergeCell ref="D9:G9"/>
    <mergeCell ref="A10:R10"/>
    <mergeCell ref="V6:AE6"/>
    <mergeCell ref="A4:E4"/>
    <mergeCell ref="V7:AE9"/>
    <mergeCell ref="J1:AE1"/>
    <mergeCell ref="A1:F1"/>
    <mergeCell ref="L4:AE4"/>
    <mergeCell ref="A5:I5"/>
    <mergeCell ref="M5:O5"/>
    <mergeCell ref="R5:T5"/>
    <mergeCell ref="F3:AE3"/>
    <mergeCell ref="G4:K4"/>
    <mergeCell ref="A3:E3"/>
    <mergeCell ref="A6:C6"/>
    <mergeCell ref="D6:L6"/>
    <mergeCell ref="M6:U6"/>
    <mergeCell ref="A7:C7"/>
  </mergeCells>
  <phoneticPr fontId="2"/>
  <printOptions horizontalCentered="1"/>
  <pageMargins left="0.23622047244094491" right="0.23622047244094491" top="0.74803149606299213" bottom="0.74803149606299213" header="0.31496062992125984" footer="0.31496062992125984"/>
  <pageSetup paperSize="13"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I49"/>
  <sheetViews>
    <sheetView showGridLines="0" showZeros="0" topLeftCell="A13" zoomScale="80" zoomScaleNormal="80" workbookViewId="0">
      <selection activeCell="F23" sqref="F23:G23"/>
    </sheetView>
  </sheetViews>
  <sheetFormatPr defaultColWidth="9" defaultRowHeight="13.5"/>
  <cols>
    <col min="1" max="1" width="2.5" style="1" customWidth="1"/>
    <col min="2" max="2" width="1.25" style="1" customWidth="1"/>
    <col min="3" max="3" width="3.625" style="1" customWidth="1"/>
    <col min="4" max="4" width="4.25" style="1" customWidth="1"/>
    <col min="5" max="6" width="15" style="1" customWidth="1"/>
    <col min="7" max="7" width="1.875" style="1" customWidth="1"/>
    <col min="8" max="8" width="4.375" style="1" customWidth="1"/>
    <col min="9" max="9" width="3.875" style="1" customWidth="1"/>
    <col min="10" max="10" width="1.25" style="1" customWidth="1"/>
    <col min="11" max="11" width="3.625" style="1" customWidth="1"/>
    <col min="12" max="12" width="4.25" style="1" customWidth="1"/>
    <col min="13" max="14" width="14.625" style="1" customWidth="1"/>
    <col min="15" max="15" width="1.25" style="1" customWidth="1"/>
    <col min="16" max="17" width="3.875" style="1" customWidth="1"/>
    <col min="18" max="16384" width="9" style="1"/>
  </cols>
  <sheetData>
    <row r="2" spans="2:8" ht="29.25" customHeight="1">
      <c r="C2" s="315" t="s">
        <v>121</v>
      </c>
      <c r="D2" s="315"/>
      <c r="E2" s="315"/>
      <c r="F2" s="315"/>
    </row>
    <row r="3" spans="2:8" ht="1.5" customHeight="1">
      <c r="C3" s="3"/>
      <c r="D3" s="3"/>
      <c r="E3" s="3"/>
      <c r="F3" s="3"/>
    </row>
    <row r="4" spans="2:8" s="106" customFormat="1" ht="29.25" customHeight="1">
      <c r="C4" s="107"/>
      <c r="D4" s="107"/>
      <c r="E4" s="132">
        <f>'月次勤務表（標準フォーマット）'!U1</f>
        <v>45778</v>
      </c>
      <c r="F4" s="131" t="s">
        <v>68</v>
      </c>
    </row>
    <row r="5" spans="2:8" ht="23.25" customHeight="1">
      <c r="C5" s="6"/>
      <c r="D5" s="6"/>
      <c r="E5" s="4"/>
      <c r="F5" s="4"/>
    </row>
    <row r="6" spans="2:8" ht="29.25" customHeight="1">
      <c r="C6" s="9" t="s">
        <v>1</v>
      </c>
      <c r="D6" s="2"/>
      <c r="E6" s="2" t="str">
        <f>'月次勤務表（標準フォーマット）'!P4</f>
        <v>立正　太郎</v>
      </c>
      <c r="F6" s="10" t="s">
        <v>6</v>
      </c>
    </row>
    <row r="7" spans="2:8" ht="29.25" customHeight="1">
      <c r="C7" s="316"/>
      <c r="D7" s="316"/>
      <c r="E7" s="316"/>
      <c r="F7" s="316"/>
    </row>
    <row r="8" spans="2:8" ht="21" customHeight="1">
      <c r="B8" s="296" t="s">
        <v>3</v>
      </c>
      <c r="C8" s="296"/>
      <c r="D8" s="296"/>
      <c r="E8" s="297"/>
      <c r="F8" s="298" t="s">
        <v>7</v>
      </c>
      <c r="G8" s="296"/>
      <c r="H8" s="4"/>
    </row>
    <row r="9" spans="2:8" ht="22.5" customHeight="1">
      <c r="B9" s="299" t="s">
        <v>4</v>
      </c>
      <c r="C9" s="300"/>
      <c r="D9" s="301" t="s">
        <v>16</v>
      </c>
      <c r="E9" s="301"/>
      <c r="F9" s="324">
        <f>'月次勤務表（標準フォーマット）'!W32</f>
        <v>36225</v>
      </c>
      <c r="G9" s="325"/>
      <c r="H9" s="4"/>
    </row>
    <row r="10" spans="2:8" ht="22.5" customHeight="1">
      <c r="B10" s="299"/>
      <c r="C10" s="300"/>
      <c r="D10" s="311" t="s">
        <v>18</v>
      </c>
      <c r="E10" s="312"/>
      <c r="F10" s="326">
        <f>'月次勤務表（標準フォーマット）'!W33</f>
        <v>0</v>
      </c>
      <c r="G10" s="327"/>
      <c r="H10" s="4"/>
    </row>
    <row r="11" spans="2:8" ht="22.5" customHeight="1">
      <c r="B11" s="299"/>
      <c r="C11" s="300"/>
      <c r="D11" s="311" t="s">
        <v>19</v>
      </c>
      <c r="E11" s="312"/>
      <c r="F11" s="326">
        <f>アルバイト通勤費支給表!F3</f>
        <v>3000</v>
      </c>
      <c r="G11" s="327"/>
      <c r="H11" s="4"/>
    </row>
    <row r="12" spans="2:8" ht="22.5" customHeight="1">
      <c r="B12" s="299"/>
      <c r="C12" s="300"/>
      <c r="D12" s="302" t="s">
        <v>70</v>
      </c>
      <c r="E12" s="305"/>
      <c r="F12" s="326"/>
      <c r="G12" s="327"/>
      <c r="H12" s="4"/>
    </row>
    <row r="13" spans="2:8" ht="22.5" customHeight="1">
      <c r="B13" s="299"/>
      <c r="C13" s="300"/>
      <c r="D13" s="303"/>
      <c r="E13" s="306"/>
      <c r="F13" s="326"/>
      <c r="G13" s="327"/>
      <c r="H13" s="4"/>
    </row>
    <row r="14" spans="2:8" ht="22.5" customHeight="1">
      <c r="B14" s="299"/>
      <c r="C14" s="300"/>
      <c r="D14" s="303"/>
      <c r="E14" s="306"/>
      <c r="F14" s="326"/>
      <c r="G14" s="327"/>
      <c r="H14" s="4"/>
    </row>
    <row r="15" spans="2:8" ht="22.5" customHeight="1">
      <c r="B15" s="299"/>
      <c r="C15" s="300"/>
      <c r="D15" s="304"/>
      <c r="E15" s="307"/>
      <c r="F15" s="326"/>
      <c r="G15" s="327"/>
      <c r="H15" s="4"/>
    </row>
    <row r="16" spans="2:8" ht="22.5" customHeight="1">
      <c r="B16" s="299"/>
      <c r="C16" s="300"/>
      <c r="D16" s="308" t="s">
        <v>0</v>
      </c>
      <c r="E16" s="308"/>
      <c r="F16" s="328">
        <f>SUM(F9:G15)</f>
        <v>39225</v>
      </c>
      <c r="G16" s="329"/>
      <c r="H16" s="4"/>
    </row>
    <row r="17" spans="2:8" ht="22.5" customHeight="1">
      <c r="B17" s="299" t="s">
        <v>63</v>
      </c>
      <c r="C17" s="300"/>
      <c r="D17" s="317" t="s">
        <v>17</v>
      </c>
      <c r="E17" s="317"/>
      <c r="F17" s="318">
        <f>'月次勤務表（標準フォーマット）'!W36</f>
        <v>1109</v>
      </c>
      <c r="G17" s="319"/>
      <c r="H17" s="4"/>
    </row>
    <row r="18" spans="2:8" ht="22.5" customHeight="1">
      <c r="B18" s="299"/>
      <c r="C18" s="300"/>
      <c r="D18" s="317"/>
      <c r="E18" s="317"/>
      <c r="F18" s="318"/>
      <c r="G18" s="319"/>
      <c r="H18" s="4"/>
    </row>
    <row r="19" spans="2:8" ht="22.5" customHeight="1">
      <c r="B19" s="299"/>
      <c r="C19" s="300"/>
      <c r="D19" s="317"/>
      <c r="E19" s="317"/>
      <c r="F19" s="318"/>
      <c r="G19" s="319"/>
      <c r="H19" s="4"/>
    </row>
    <row r="20" spans="2:8" ht="22.5" customHeight="1">
      <c r="B20" s="299"/>
      <c r="C20" s="300"/>
      <c r="D20" s="317"/>
      <c r="E20" s="317"/>
      <c r="F20" s="318"/>
      <c r="G20" s="319"/>
      <c r="H20" s="4"/>
    </row>
    <row r="21" spans="2:8" ht="22.5" customHeight="1">
      <c r="B21" s="299"/>
      <c r="C21" s="300"/>
      <c r="D21" s="317"/>
      <c r="E21" s="317"/>
      <c r="F21" s="318"/>
      <c r="G21" s="319"/>
      <c r="H21" s="4"/>
    </row>
    <row r="22" spans="2:8" ht="22.5" customHeight="1">
      <c r="B22" s="299"/>
      <c r="C22" s="300"/>
      <c r="D22" s="308" t="s">
        <v>0</v>
      </c>
      <c r="E22" s="308"/>
      <c r="F22" s="320">
        <f>SUM(F17:G21)</f>
        <v>1109</v>
      </c>
      <c r="G22" s="321"/>
      <c r="H22" s="4"/>
    </row>
    <row r="23" spans="2:8" ht="22.5" customHeight="1">
      <c r="B23" s="296" t="s">
        <v>5</v>
      </c>
      <c r="C23" s="296"/>
      <c r="D23" s="296"/>
      <c r="E23" s="297"/>
      <c r="F23" s="322">
        <f>F16-F22</f>
        <v>38116</v>
      </c>
      <c r="G23" s="323"/>
      <c r="H23" s="4"/>
    </row>
    <row r="24" spans="2:8" ht="21" customHeight="1">
      <c r="E24" s="295" t="s">
        <v>2</v>
      </c>
      <c r="F24" s="295"/>
      <c r="G24" s="295"/>
      <c r="H24" s="5"/>
    </row>
    <row r="26" spans="2:8" ht="29.25" customHeight="1">
      <c r="C26" s="315" t="s">
        <v>73</v>
      </c>
      <c r="D26" s="315"/>
      <c r="E26" s="315"/>
      <c r="F26" s="315"/>
    </row>
    <row r="27" spans="2:8" ht="1.5" customHeight="1">
      <c r="C27" s="3"/>
      <c r="D27" s="3"/>
      <c r="E27" s="3"/>
      <c r="F27" s="3"/>
    </row>
    <row r="28" spans="2:8" s="106" customFormat="1" ht="29.25" customHeight="1">
      <c r="C28" s="107"/>
      <c r="D28" s="107"/>
      <c r="E28" s="132">
        <f>E4</f>
        <v>45778</v>
      </c>
      <c r="F28" s="133" t="s">
        <v>67</v>
      </c>
    </row>
    <row r="29" spans="2:8" ht="23.25" customHeight="1">
      <c r="C29" s="6"/>
      <c r="D29" s="6"/>
      <c r="E29" s="4"/>
      <c r="F29" s="4"/>
    </row>
    <row r="30" spans="2:8" ht="29.25" customHeight="1">
      <c r="C30" s="121" t="s">
        <v>1</v>
      </c>
      <c r="D30" s="2"/>
      <c r="E30" s="2" t="str">
        <f>E6</f>
        <v>立正　太郎</v>
      </c>
      <c r="F30" s="10" t="s">
        <v>6</v>
      </c>
    </row>
    <row r="31" spans="2:8" ht="29.25" customHeight="1">
      <c r="C31" s="316"/>
      <c r="D31" s="316"/>
      <c r="E31" s="316"/>
      <c r="F31" s="316"/>
    </row>
    <row r="32" spans="2:8" ht="21" customHeight="1">
      <c r="B32" s="296" t="s">
        <v>3</v>
      </c>
      <c r="C32" s="296"/>
      <c r="D32" s="296"/>
      <c r="E32" s="297"/>
      <c r="F32" s="298" t="s">
        <v>7</v>
      </c>
      <c r="G32" s="296"/>
      <c r="H32" s="4"/>
    </row>
    <row r="33" spans="2:8" ht="22.5" customHeight="1">
      <c r="B33" s="299" t="s">
        <v>4</v>
      </c>
      <c r="C33" s="300"/>
      <c r="D33" s="301" t="s">
        <v>16</v>
      </c>
      <c r="E33" s="301"/>
      <c r="F33" s="309">
        <f>F9</f>
        <v>36225</v>
      </c>
      <c r="G33" s="310"/>
      <c r="H33" s="4"/>
    </row>
    <row r="34" spans="2:8" ht="22.5" customHeight="1">
      <c r="B34" s="299"/>
      <c r="C34" s="300"/>
      <c r="D34" s="311" t="s">
        <v>18</v>
      </c>
      <c r="E34" s="312"/>
      <c r="F34" s="313">
        <f>F10</f>
        <v>0</v>
      </c>
      <c r="G34" s="314"/>
      <c r="H34" s="4"/>
    </row>
    <row r="35" spans="2:8" ht="22.5" customHeight="1">
      <c r="B35" s="299"/>
      <c r="C35" s="300"/>
      <c r="D35" s="311" t="s">
        <v>19</v>
      </c>
      <c r="E35" s="312"/>
      <c r="F35" s="313">
        <f>F11</f>
        <v>3000</v>
      </c>
      <c r="G35" s="314"/>
      <c r="H35" s="4"/>
    </row>
    <row r="36" spans="2:8" ht="22.5" customHeight="1">
      <c r="B36" s="299"/>
      <c r="C36" s="300"/>
      <c r="D36" s="302" t="s">
        <v>70</v>
      </c>
      <c r="E36" s="305"/>
      <c r="F36" s="313"/>
      <c r="G36" s="314"/>
      <c r="H36" s="4"/>
    </row>
    <row r="37" spans="2:8" ht="22.5" customHeight="1">
      <c r="B37" s="299"/>
      <c r="C37" s="300"/>
      <c r="D37" s="303"/>
      <c r="E37" s="306"/>
      <c r="F37" s="313"/>
      <c r="G37" s="314"/>
      <c r="H37" s="4"/>
    </row>
    <row r="38" spans="2:8" ht="22.5" customHeight="1">
      <c r="B38" s="299"/>
      <c r="C38" s="300"/>
      <c r="D38" s="303"/>
      <c r="E38" s="306"/>
      <c r="F38" s="313"/>
      <c r="G38" s="314"/>
      <c r="H38" s="4"/>
    </row>
    <row r="39" spans="2:8" ht="22.5" customHeight="1">
      <c r="B39" s="299"/>
      <c r="C39" s="300"/>
      <c r="D39" s="304"/>
      <c r="E39" s="307"/>
      <c r="F39" s="313"/>
      <c r="G39" s="314"/>
      <c r="H39" s="4"/>
    </row>
    <row r="40" spans="2:8" ht="22.5" customHeight="1">
      <c r="B40" s="299"/>
      <c r="C40" s="300"/>
      <c r="D40" s="308" t="s">
        <v>0</v>
      </c>
      <c r="E40" s="308"/>
      <c r="F40" s="334">
        <f>F16</f>
        <v>39225</v>
      </c>
      <c r="G40" s="335"/>
      <c r="H40" s="4"/>
    </row>
    <row r="41" spans="2:8" ht="22.5" customHeight="1">
      <c r="B41" s="299" t="s">
        <v>63</v>
      </c>
      <c r="C41" s="300"/>
      <c r="D41" s="317" t="s">
        <v>17</v>
      </c>
      <c r="E41" s="317"/>
      <c r="F41" s="330">
        <f>F17</f>
        <v>1109</v>
      </c>
      <c r="G41" s="331"/>
      <c r="H41" s="4"/>
    </row>
    <row r="42" spans="2:8" ht="22.5" customHeight="1">
      <c r="B42" s="299"/>
      <c r="C42" s="300"/>
      <c r="D42" s="317">
        <f>D18</f>
        <v>0</v>
      </c>
      <c r="E42" s="317"/>
      <c r="F42" s="330">
        <f>F18</f>
        <v>0</v>
      </c>
      <c r="G42" s="331"/>
      <c r="H42" s="4"/>
    </row>
    <row r="43" spans="2:8" ht="22.5" customHeight="1">
      <c r="B43" s="299"/>
      <c r="C43" s="300"/>
      <c r="D43" s="317"/>
      <c r="E43" s="317"/>
      <c r="F43" s="330"/>
      <c r="G43" s="331"/>
      <c r="H43" s="4"/>
    </row>
    <row r="44" spans="2:8" ht="22.5" customHeight="1">
      <c r="B44" s="299"/>
      <c r="C44" s="300"/>
      <c r="D44" s="317"/>
      <c r="E44" s="317"/>
      <c r="F44" s="330"/>
      <c r="G44" s="331"/>
      <c r="H44" s="4"/>
    </row>
    <row r="45" spans="2:8" ht="22.5" customHeight="1">
      <c r="B45" s="299"/>
      <c r="C45" s="300"/>
      <c r="D45" s="317"/>
      <c r="E45" s="317"/>
      <c r="F45" s="330"/>
      <c r="G45" s="331"/>
      <c r="H45" s="4"/>
    </row>
    <row r="46" spans="2:8" ht="22.5" customHeight="1">
      <c r="B46" s="299"/>
      <c r="C46" s="300"/>
      <c r="D46" s="308" t="s">
        <v>0</v>
      </c>
      <c r="E46" s="308"/>
      <c r="F46" s="332">
        <f>F16</f>
        <v>39225</v>
      </c>
      <c r="G46" s="333"/>
      <c r="H46" s="4"/>
    </row>
    <row r="47" spans="2:8" ht="22.5" customHeight="1">
      <c r="B47" s="296" t="s">
        <v>5</v>
      </c>
      <c r="C47" s="296"/>
      <c r="D47" s="296"/>
      <c r="E47" s="297"/>
      <c r="F47" s="322">
        <f>F23</f>
        <v>38116</v>
      </c>
      <c r="G47" s="323"/>
      <c r="H47" s="4"/>
    </row>
    <row r="48" spans="2:8" ht="21" customHeight="1">
      <c r="E48" s="295" t="s">
        <v>2</v>
      </c>
      <c r="F48" s="295"/>
      <c r="G48" s="295"/>
      <c r="H48" s="5"/>
    </row>
    <row r="49" spans="1:9">
      <c r="A49" s="8"/>
      <c r="I49" s="7"/>
    </row>
  </sheetData>
  <mergeCells count="70">
    <mergeCell ref="D35:E35"/>
    <mergeCell ref="D41:E41"/>
    <mergeCell ref="F41:G41"/>
    <mergeCell ref="F38:G38"/>
    <mergeCell ref="F39:G39"/>
    <mergeCell ref="F40:G40"/>
    <mergeCell ref="F47:G47"/>
    <mergeCell ref="D42:E42"/>
    <mergeCell ref="F42:G42"/>
    <mergeCell ref="D43:E43"/>
    <mergeCell ref="F44:G44"/>
    <mergeCell ref="D45:E45"/>
    <mergeCell ref="F45:G45"/>
    <mergeCell ref="D46:E46"/>
    <mergeCell ref="F46:G46"/>
    <mergeCell ref="F43:G43"/>
    <mergeCell ref="D44:E44"/>
    <mergeCell ref="C2:F2"/>
    <mergeCell ref="C7:F7"/>
    <mergeCell ref="D17:E17"/>
    <mergeCell ref="B8:E8"/>
    <mergeCell ref="F8:G8"/>
    <mergeCell ref="F9:G9"/>
    <mergeCell ref="F10:G10"/>
    <mergeCell ref="F11:G11"/>
    <mergeCell ref="F12:G12"/>
    <mergeCell ref="F13:G13"/>
    <mergeCell ref="F14:G14"/>
    <mergeCell ref="F15:G15"/>
    <mergeCell ref="F16:G16"/>
    <mergeCell ref="F17:G17"/>
    <mergeCell ref="D9:E9"/>
    <mergeCell ref="D16:E16"/>
    <mergeCell ref="B9:C16"/>
    <mergeCell ref="D18:E18"/>
    <mergeCell ref="D19:E19"/>
    <mergeCell ref="D10:E10"/>
    <mergeCell ref="D11:E11"/>
    <mergeCell ref="D12:D15"/>
    <mergeCell ref="E12:E15"/>
    <mergeCell ref="C26:F26"/>
    <mergeCell ref="C31:F31"/>
    <mergeCell ref="D22:E22"/>
    <mergeCell ref="B17:C22"/>
    <mergeCell ref="B23:E23"/>
    <mergeCell ref="D20:E20"/>
    <mergeCell ref="D21:E21"/>
    <mergeCell ref="F18:G18"/>
    <mergeCell ref="F19:G19"/>
    <mergeCell ref="F20:G20"/>
    <mergeCell ref="F21:G21"/>
    <mergeCell ref="F22:G22"/>
    <mergeCell ref="F23:G23"/>
    <mergeCell ref="E24:G24"/>
    <mergeCell ref="E48:G48"/>
    <mergeCell ref="B32:E32"/>
    <mergeCell ref="F32:G32"/>
    <mergeCell ref="B33:C40"/>
    <mergeCell ref="D33:E33"/>
    <mergeCell ref="D36:D39"/>
    <mergeCell ref="E36:E39"/>
    <mergeCell ref="D40:E40"/>
    <mergeCell ref="B41:C46"/>
    <mergeCell ref="B47:E47"/>
    <mergeCell ref="F33:G33"/>
    <mergeCell ref="D34:E34"/>
    <mergeCell ref="F34:G34"/>
    <mergeCell ref="F35:G35"/>
    <mergeCell ref="F36:G36"/>
    <mergeCell ref="F37:G37"/>
  </mergeCells>
  <phoneticPr fontId="2"/>
  <printOptions horizontalCentered="1"/>
  <pageMargins left="0.78740157480314965" right="0.78740157480314965" top="0.59055118110236227" bottom="0" header="0.51181102362204722" footer="0.51181102362204722"/>
  <pageSetup paperSize="13" fitToWidth="2" fitToHeight="0" orientation="portrait" horizontalDpi="300" verticalDpi="300" r:id="rId1"/>
  <headerFooter alignWithMargins="0"/>
  <rowBreaks count="1" manualBreakCount="1">
    <brk id="2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7"/>
  <sheetViews>
    <sheetView view="pageBreakPreview" zoomScaleNormal="100" zoomScaleSheetLayoutView="100" workbookViewId="0"/>
  </sheetViews>
  <sheetFormatPr defaultRowHeight="13.5"/>
  <cols>
    <col min="1" max="1" width="6" style="18" customWidth="1"/>
    <col min="2" max="3" width="10.375" style="18" customWidth="1"/>
    <col min="4" max="10" width="9.25" style="18" customWidth="1"/>
    <col min="11" max="11" width="9.625" style="18" customWidth="1"/>
    <col min="12" max="12" width="13.375" style="18" customWidth="1"/>
    <col min="13" max="256" width="9" style="18"/>
    <col min="257" max="257" width="6" style="18" customWidth="1"/>
    <col min="258" max="259" width="10.375" style="18" customWidth="1"/>
    <col min="260" max="266" width="9.25" style="18" customWidth="1"/>
    <col min="267" max="267" width="9.625" style="18" customWidth="1"/>
    <col min="268" max="268" width="13.375" style="18" customWidth="1"/>
    <col min="269" max="512" width="9" style="18"/>
    <col min="513" max="513" width="6" style="18" customWidth="1"/>
    <col min="514" max="515" width="10.375" style="18" customWidth="1"/>
    <col min="516" max="522" width="9.25" style="18" customWidth="1"/>
    <col min="523" max="523" width="9.625" style="18" customWidth="1"/>
    <col min="524" max="524" width="13.375" style="18" customWidth="1"/>
    <col min="525" max="768" width="9" style="18"/>
    <col min="769" max="769" width="6" style="18" customWidth="1"/>
    <col min="770" max="771" width="10.375" style="18" customWidth="1"/>
    <col min="772" max="778" width="9.25" style="18" customWidth="1"/>
    <col min="779" max="779" width="9.625" style="18" customWidth="1"/>
    <col min="780" max="780" width="13.375" style="18" customWidth="1"/>
    <col min="781" max="1024" width="9" style="18"/>
    <col min="1025" max="1025" width="6" style="18" customWidth="1"/>
    <col min="1026" max="1027" width="10.375" style="18" customWidth="1"/>
    <col min="1028" max="1034" width="9.25" style="18" customWidth="1"/>
    <col min="1035" max="1035" width="9.625" style="18" customWidth="1"/>
    <col min="1036" max="1036" width="13.375" style="18" customWidth="1"/>
    <col min="1037" max="1280" width="9" style="18"/>
    <col min="1281" max="1281" width="6" style="18" customWidth="1"/>
    <col min="1282" max="1283" width="10.375" style="18" customWidth="1"/>
    <col min="1284" max="1290" width="9.25" style="18" customWidth="1"/>
    <col min="1291" max="1291" width="9.625" style="18" customWidth="1"/>
    <col min="1292" max="1292" width="13.375" style="18" customWidth="1"/>
    <col min="1293" max="1536" width="9" style="18"/>
    <col min="1537" max="1537" width="6" style="18" customWidth="1"/>
    <col min="1538" max="1539" width="10.375" style="18" customWidth="1"/>
    <col min="1540" max="1546" width="9.25" style="18" customWidth="1"/>
    <col min="1547" max="1547" width="9.625" style="18" customWidth="1"/>
    <col min="1548" max="1548" width="13.375" style="18" customWidth="1"/>
    <col min="1549" max="1792" width="9" style="18"/>
    <col min="1793" max="1793" width="6" style="18" customWidth="1"/>
    <col min="1794" max="1795" width="10.375" style="18" customWidth="1"/>
    <col min="1796" max="1802" width="9.25" style="18" customWidth="1"/>
    <col min="1803" max="1803" width="9.625" style="18" customWidth="1"/>
    <col min="1804" max="1804" width="13.375" style="18" customWidth="1"/>
    <col min="1805" max="2048" width="9" style="18"/>
    <col min="2049" max="2049" width="6" style="18" customWidth="1"/>
    <col min="2050" max="2051" width="10.375" style="18" customWidth="1"/>
    <col min="2052" max="2058" width="9.25" style="18" customWidth="1"/>
    <col min="2059" max="2059" width="9.625" style="18" customWidth="1"/>
    <col min="2060" max="2060" width="13.375" style="18" customWidth="1"/>
    <col min="2061" max="2304" width="9" style="18"/>
    <col min="2305" max="2305" width="6" style="18" customWidth="1"/>
    <col min="2306" max="2307" width="10.375" style="18" customWidth="1"/>
    <col min="2308" max="2314" width="9.25" style="18" customWidth="1"/>
    <col min="2315" max="2315" width="9.625" style="18" customWidth="1"/>
    <col min="2316" max="2316" width="13.375" style="18" customWidth="1"/>
    <col min="2317" max="2560" width="9" style="18"/>
    <col min="2561" max="2561" width="6" style="18" customWidth="1"/>
    <col min="2562" max="2563" width="10.375" style="18" customWidth="1"/>
    <col min="2564" max="2570" width="9.25" style="18" customWidth="1"/>
    <col min="2571" max="2571" width="9.625" style="18" customWidth="1"/>
    <col min="2572" max="2572" width="13.375" style="18" customWidth="1"/>
    <col min="2573" max="2816" width="9" style="18"/>
    <col min="2817" max="2817" width="6" style="18" customWidth="1"/>
    <col min="2818" max="2819" width="10.375" style="18" customWidth="1"/>
    <col min="2820" max="2826" width="9.25" style="18" customWidth="1"/>
    <col min="2827" max="2827" width="9.625" style="18" customWidth="1"/>
    <col min="2828" max="2828" width="13.375" style="18" customWidth="1"/>
    <col min="2829" max="3072" width="9" style="18"/>
    <col min="3073" max="3073" width="6" style="18" customWidth="1"/>
    <col min="3074" max="3075" width="10.375" style="18" customWidth="1"/>
    <col min="3076" max="3082" width="9.25" style="18" customWidth="1"/>
    <col min="3083" max="3083" width="9.625" style="18" customWidth="1"/>
    <col min="3084" max="3084" width="13.375" style="18" customWidth="1"/>
    <col min="3085" max="3328" width="9" style="18"/>
    <col min="3329" max="3329" width="6" style="18" customWidth="1"/>
    <col min="3330" max="3331" width="10.375" style="18" customWidth="1"/>
    <col min="3332" max="3338" width="9.25" style="18" customWidth="1"/>
    <col min="3339" max="3339" width="9.625" style="18" customWidth="1"/>
    <col min="3340" max="3340" width="13.375" style="18" customWidth="1"/>
    <col min="3341" max="3584" width="9" style="18"/>
    <col min="3585" max="3585" width="6" style="18" customWidth="1"/>
    <col min="3586" max="3587" width="10.375" style="18" customWidth="1"/>
    <col min="3588" max="3594" width="9.25" style="18" customWidth="1"/>
    <col min="3595" max="3595" width="9.625" style="18" customWidth="1"/>
    <col min="3596" max="3596" width="13.375" style="18" customWidth="1"/>
    <col min="3597" max="3840" width="9" style="18"/>
    <col min="3841" max="3841" width="6" style="18" customWidth="1"/>
    <col min="3842" max="3843" width="10.375" style="18" customWidth="1"/>
    <col min="3844" max="3850" width="9.25" style="18" customWidth="1"/>
    <col min="3851" max="3851" width="9.625" style="18" customWidth="1"/>
    <col min="3852" max="3852" width="13.375" style="18" customWidth="1"/>
    <col min="3853" max="4096" width="9" style="18"/>
    <col min="4097" max="4097" width="6" style="18" customWidth="1"/>
    <col min="4098" max="4099" width="10.375" style="18" customWidth="1"/>
    <col min="4100" max="4106" width="9.25" style="18" customWidth="1"/>
    <col min="4107" max="4107" width="9.625" style="18" customWidth="1"/>
    <col min="4108" max="4108" width="13.375" style="18" customWidth="1"/>
    <col min="4109" max="4352" width="9" style="18"/>
    <col min="4353" max="4353" width="6" style="18" customWidth="1"/>
    <col min="4354" max="4355" width="10.375" style="18" customWidth="1"/>
    <col min="4356" max="4362" width="9.25" style="18" customWidth="1"/>
    <col min="4363" max="4363" width="9.625" style="18" customWidth="1"/>
    <col min="4364" max="4364" width="13.375" style="18" customWidth="1"/>
    <col min="4365" max="4608" width="9" style="18"/>
    <col min="4609" max="4609" width="6" style="18" customWidth="1"/>
    <col min="4610" max="4611" width="10.375" style="18" customWidth="1"/>
    <col min="4612" max="4618" width="9.25" style="18" customWidth="1"/>
    <col min="4619" max="4619" width="9.625" style="18" customWidth="1"/>
    <col min="4620" max="4620" width="13.375" style="18" customWidth="1"/>
    <col min="4621" max="4864" width="9" style="18"/>
    <col min="4865" max="4865" width="6" style="18" customWidth="1"/>
    <col min="4866" max="4867" width="10.375" style="18" customWidth="1"/>
    <col min="4868" max="4874" width="9.25" style="18" customWidth="1"/>
    <col min="4875" max="4875" width="9.625" style="18" customWidth="1"/>
    <col min="4876" max="4876" width="13.375" style="18" customWidth="1"/>
    <col min="4877" max="5120" width="9" style="18"/>
    <col min="5121" max="5121" width="6" style="18" customWidth="1"/>
    <col min="5122" max="5123" width="10.375" style="18" customWidth="1"/>
    <col min="5124" max="5130" width="9.25" style="18" customWidth="1"/>
    <col min="5131" max="5131" width="9.625" style="18" customWidth="1"/>
    <col min="5132" max="5132" width="13.375" style="18" customWidth="1"/>
    <col min="5133" max="5376" width="9" style="18"/>
    <col min="5377" max="5377" width="6" style="18" customWidth="1"/>
    <col min="5378" max="5379" width="10.375" style="18" customWidth="1"/>
    <col min="5380" max="5386" width="9.25" style="18" customWidth="1"/>
    <col min="5387" max="5387" width="9.625" style="18" customWidth="1"/>
    <col min="5388" max="5388" width="13.375" style="18" customWidth="1"/>
    <col min="5389" max="5632" width="9" style="18"/>
    <col min="5633" max="5633" width="6" style="18" customWidth="1"/>
    <col min="5634" max="5635" width="10.375" style="18" customWidth="1"/>
    <col min="5636" max="5642" width="9.25" style="18" customWidth="1"/>
    <col min="5643" max="5643" width="9.625" style="18" customWidth="1"/>
    <col min="5644" max="5644" width="13.375" style="18" customWidth="1"/>
    <col min="5645" max="5888" width="9" style="18"/>
    <col min="5889" max="5889" width="6" style="18" customWidth="1"/>
    <col min="5890" max="5891" width="10.375" style="18" customWidth="1"/>
    <col min="5892" max="5898" width="9.25" style="18" customWidth="1"/>
    <col min="5899" max="5899" width="9.625" style="18" customWidth="1"/>
    <col min="5900" max="5900" width="13.375" style="18" customWidth="1"/>
    <col min="5901" max="6144" width="9" style="18"/>
    <col min="6145" max="6145" width="6" style="18" customWidth="1"/>
    <col min="6146" max="6147" width="10.375" style="18" customWidth="1"/>
    <col min="6148" max="6154" width="9.25" style="18" customWidth="1"/>
    <col min="6155" max="6155" width="9.625" style="18" customWidth="1"/>
    <col min="6156" max="6156" width="13.375" style="18" customWidth="1"/>
    <col min="6157" max="6400" width="9" style="18"/>
    <col min="6401" max="6401" width="6" style="18" customWidth="1"/>
    <col min="6402" max="6403" width="10.375" style="18" customWidth="1"/>
    <col min="6404" max="6410" width="9.25" style="18" customWidth="1"/>
    <col min="6411" max="6411" width="9.625" style="18" customWidth="1"/>
    <col min="6412" max="6412" width="13.375" style="18" customWidth="1"/>
    <col min="6413" max="6656" width="9" style="18"/>
    <col min="6657" max="6657" width="6" style="18" customWidth="1"/>
    <col min="6658" max="6659" width="10.375" style="18" customWidth="1"/>
    <col min="6660" max="6666" width="9.25" style="18" customWidth="1"/>
    <col min="6667" max="6667" width="9.625" style="18" customWidth="1"/>
    <col min="6668" max="6668" width="13.375" style="18" customWidth="1"/>
    <col min="6669" max="6912" width="9" style="18"/>
    <col min="6913" max="6913" width="6" style="18" customWidth="1"/>
    <col min="6914" max="6915" width="10.375" style="18" customWidth="1"/>
    <col min="6916" max="6922" width="9.25" style="18" customWidth="1"/>
    <col min="6923" max="6923" width="9.625" style="18" customWidth="1"/>
    <col min="6924" max="6924" width="13.375" style="18" customWidth="1"/>
    <col min="6925" max="7168" width="9" style="18"/>
    <col min="7169" max="7169" width="6" style="18" customWidth="1"/>
    <col min="7170" max="7171" width="10.375" style="18" customWidth="1"/>
    <col min="7172" max="7178" width="9.25" style="18" customWidth="1"/>
    <col min="7179" max="7179" width="9.625" style="18" customWidth="1"/>
    <col min="7180" max="7180" width="13.375" style="18" customWidth="1"/>
    <col min="7181" max="7424" width="9" style="18"/>
    <col min="7425" max="7425" width="6" style="18" customWidth="1"/>
    <col min="7426" max="7427" width="10.375" style="18" customWidth="1"/>
    <col min="7428" max="7434" width="9.25" style="18" customWidth="1"/>
    <col min="7435" max="7435" width="9.625" style="18" customWidth="1"/>
    <col min="7436" max="7436" width="13.375" style="18" customWidth="1"/>
    <col min="7437" max="7680" width="9" style="18"/>
    <col min="7681" max="7681" width="6" style="18" customWidth="1"/>
    <col min="7682" max="7683" width="10.375" style="18" customWidth="1"/>
    <col min="7684" max="7690" width="9.25" style="18" customWidth="1"/>
    <col min="7691" max="7691" width="9.625" style="18" customWidth="1"/>
    <col min="7692" max="7692" width="13.375" style="18" customWidth="1"/>
    <col min="7693" max="7936" width="9" style="18"/>
    <col min="7937" max="7937" width="6" style="18" customWidth="1"/>
    <col min="7938" max="7939" width="10.375" style="18" customWidth="1"/>
    <col min="7940" max="7946" width="9.25" style="18" customWidth="1"/>
    <col min="7947" max="7947" width="9.625" style="18" customWidth="1"/>
    <col min="7948" max="7948" width="13.375" style="18" customWidth="1"/>
    <col min="7949" max="8192" width="9" style="18"/>
    <col min="8193" max="8193" width="6" style="18" customWidth="1"/>
    <col min="8194" max="8195" width="10.375" style="18" customWidth="1"/>
    <col min="8196" max="8202" width="9.25" style="18" customWidth="1"/>
    <col min="8203" max="8203" width="9.625" style="18" customWidth="1"/>
    <col min="8204" max="8204" width="13.375" style="18" customWidth="1"/>
    <col min="8205" max="8448" width="9" style="18"/>
    <col min="8449" max="8449" width="6" style="18" customWidth="1"/>
    <col min="8450" max="8451" width="10.375" style="18" customWidth="1"/>
    <col min="8452" max="8458" width="9.25" style="18" customWidth="1"/>
    <col min="8459" max="8459" width="9.625" style="18" customWidth="1"/>
    <col min="8460" max="8460" width="13.375" style="18" customWidth="1"/>
    <col min="8461" max="8704" width="9" style="18"/>
    <col min="8705" max="8705" width="6" style="18" customWidth="1"/>
    <col min="8706" max="8707" width="10.375" style="18" customWidth="1"/>
    <col min="8708" max="8714" width="9.25" style="18" customWidth="1"/>
    <col min="8715" max="8715" width="9.625" style="18" customWidth="1"/>
    <col min="8716" max="8716" width="13.375" style="18" customWidth="1"/>
    <col min="8717" max="8960" width="9" style="18"/>
    <col min="8961" max="8961" width="6" style="18" customWidth="1"/>
    <col min="8962" max="8963" width="10.375" style="18" customWidth="1"/>
    <col min="8964" max="8970" width="9.25" style="18" customWidth="1"/>
    <col min="8971" max="8971" width="9.625" style="18" customWidth="1"/>
    <col min="8972" max="8972" width="13.375" style="18" customWidth="1"/>
    <col min="8973" max="9216" width="9" style="18"/>
    <col min="9217" max="9217" width="6" style="18" customWidth="1"/>
    <col min="9218" max="9219" width="10.375" style="18" customWidth="1"/>
    <col min="9220" max="9226" width="9.25" style="18" customWidth="1"/>
    <col min="9227" max="9227" width="9.625" style="18" customWidth="1"/>
    <col min="9228" max="9228" width="13.375" style="18" customWidth="1"/>
    <col min="9229" max="9472" width="9" style="18"/>
    <col min="9473" max="9473" width="6" style="18" customWidth="1"/>
    <col min="9474" max="9475" width="10.375" style="18" customWidth="1"/>
    <col min="9476" max="9482" width="9.25" style="18" customWidth="1"/>
    <col min="9483" max="9483" width="9.625" style="18" customWidth="1"/>
    <col min="9484" max="9484" width="13.375" style="18" customWidth="1"/>
    <col min="9485" max="9728" width="9" style="18"/>
    <col min="9729" max="9729" width="6" style="18" customWidth="1"/>
    <col min="9730" max="9731" width="10.375" style="18" customWidth="1"/>
    <col min="9732" max="9738" width="9.25" style="18" customWidth="1"/>
    <col min="9739" max="9739" width="9.625" style="18" customWidth="1"/>
    <col min="9740" max="9740" width="13.375" style="18" customWidth="1"/>
    <col min="9741" max="9984" width="9" style="18"/>
    <col min="9985" max="9985" width="6" style="18" customWidth="1"/>
    <col min="9986" max="9987" width="10.375" style="18" customWidth="1"/>
    <col min="9988" max="9994" width="9.25" style="18" customWidth="1"/>
    <col min="9995" max="9995" width="9.625" style="18" customWidth="1"/>
    <col min="9996" max="9996" width="13.375" style="18" customWidth="1"/>
    <col min="9997" max="10240" width="9" style="18"/>
    <col min="10241" max="10241" width="6" style="18" customWidth="1"/>
    <col min="10242" max="10243" width="10.375" style="18" customWidth="1"/>
    <col min="10244" max="10250" width="9.25" style="18" customWidth="1"/>
    <col min="10251" max="10251" width="9.625" style="18" customWidth="1"/>
    <col min="10252" max="10252" width="13.375" style="18" customWidth="1"/>
    <col min="10253" max="10496" width="9" style="18"/>
    <col min="10497" max="10497" width="6" style="18" customWidth="1"/>
    <col min="10498" max="10499" width="10.375" style="18" customWidth="1"/>
    <col min="10500" max="10506" width="9.25" style="18" customWidth="1"/>
    <col min="10507" max="10507" width="9.625" style="18" customWidth="1"/>
    <col min="10508" max="10508" width="13.375" style="18" customWidth="1"/>
    <col min="10509" max="10752" width="9" style="18"/>
    <col min="10753" max="10753" width="6" style="18" customWidth="1"/>
    <col min="10754" max="10755" width="10.375" style="18" customWidth="1"/>
    <col min="10756" max="10762" width="9.25" style="18" customWidth="1"/>
    <col min="10763" max="10763" width="9.625" style="18" customWidth="1"/>
    <col min="10764" max="10764" width="13.375" style="18" customWidth="1"/>
    <col min="10765" max="11008" width="9" style="18"/>
    <col min="11009" max="11009" width="6" style="18" customWidth="1"/>
    <col min="11010" max="11011" width="10.375" style="18" customWidth="1"/>
    <col min="11012" max="11018" width="9.25" style="18" customWidth="1"/>
    <col min="11019" max="11019" width="9.625" style="18" customWidth="1"/>
    <col min="11020" max="11020" width="13.375" style="18" customWidth="1"/>
    <col min="11021" max="11264" width="9" style="18"/>
    <col min="11265" max="11265" width="6" style="18" customWidth="1"/>
    <col min="11266" max="11267" width="10.375" style="18" customWidth="1"/>
    <col min="11268" max="11274" width="9.25" style="18" customWidth="1"/>
    <col min="11275" max="11275" width="9.625" style="18" customWidth="1"/>
    <col min="11276" max="11276" width="13.375" style="18" customWidth="1"/>
    <col min="11277" max="11520" width="9" style="18"/>
    <col min="11521" max="11521" width="6" style="18" customWidth="1"/>
    <col min="11522" max="11523" width="10.375" style="18" customWidth="1"/>
    <col min="11524" max="11530" width="9.25" style="18" customWidth="1"/>
    <col min="11531" max="11531" width="9.625" style="18" customWidth="1"/>
    <col min="11532" max="11532" width="13.375" style="18" customWidth="1"/>
    <col min="11533" max="11776" width="9" style="18"/>
    <col min="11777" max="11777" width="6" style="18" customWidth="1"/>
    <col min="11778" max="11779" width="10.375" style="18" customWidth="1"/>
    <col min="11780" max="11786" width="9.25" style="18" customWidth="1"/>
    <col min="11787" max="11787" width="9.625" style="18" customWidth="1"/>
    <col min="11788" max="11788" width="13.375" style="18" customWidth="1"/>
    <col min="11789" max="12032" width="9" style="18"/>
    <col min="12033" max="12033" width="6" style="18" customWidth="1"/>
    <col min="12034" max="12035" width="10.375" style="18" customWidth="1"/>
    <col min="12036" max="12042" width="9.25" style="18" customWidth="1"/>
    <col min="12043" max="12043" width="9.625" style="18" customWidth="1"/>
    <col min="12044" max="12044" width="13.375" style="18" customWidth="1"/>
    <col min="12045" max="12288" width="9" style="18"/>
    <col min="12289" max="12289" width="6" style="18" customWidth="1"/>
    <col min="12290" max="12291" width="10.375" style="18" customWidth="1"/>
    <col min="12292" max="12298" width="9.25" style="18" customWidth="1"/>
    <col min="12299" max="12299" width="9.625" style="18" customWidth="1"/>
    <col min="12300" max="12300" width="13.375" style="18" customWidth="1"/>
    <col min="12301" max="12544" width="9" style="18"/>
    <col min="12545" max="12545" width="6" style="18" customWidth="1"/>
    <col min="12546" max="12547" width="10.375" style="18" customWidth="1"/>
    <col min="12548" max="12554" width="9.25" style="18" customWidth="1"/>
    <col min="12555" max="12555" width="9.625" style="18" customWidth="1"/>
    <col min="12556" max="12556" width="13.375" style="18" customWidth="1"/>
    <col min="12557" max="12800" width="9" style="18"/>
    <col min="12801" max="12801" width="6" style="18" customWidth="1"/>
    <col min="12802" max="12803" width="10.375" style="18" customWidth="1"/>
    <col min="12804" max="12810" width="9.25" style="18" customWidth="1"/>
    <col min="12811" max="12811" width="9.625" style="18" customWidth="1"/>
    <col min="12812" max="12812" width="13.375" style="18" customWidth="1"/>
    <col min="12813" max="13056" width="9" style="18"/>
    <col min="13057" max="13057" width="6" style="18" customWidth="1"/>
    <col min="13058" max="13059" width="10.375" style="18" customWidth="1"/>
    <col min="13060" max="13066" width="9.25" style="18" customWidth="1"/>
    <col min="13067" max="13067" width="9.625" style="18" customWidth="1"/>
    <col min="13068" max="13068" width="13.375" style="18" customWidth="1"/>
    <col min="13069" max="13312" width="9" style="18"/>
    <col min="13313" max="13313" width="6" style="18" customWidth="1"/>
    <col min="13314" max="13315" width="10.375" style="18" customWidth="1"/>
    <col min="13316" max="13322" width="9.25" style="18" customWidth="1"/>
    <col min="13323" max="13323" width="9.625" style="18" customWidth="1"/>
    <col min="13324" max="13324" width="13.375" style="18" customWidth="1"/>
    <col min="13325" max="13568" width="9" style="18"/>
    <col min="13569" max="13569" width="6" style="18" customWidth="1"/>
    <col min="13570" max="13571" width="10.375" style="18" customWidth="1"/>
    <col min="13572" max="13578" width="9.25" style="18" customWidth="1"/>
    <col min="13579" max="13579" width="9.625" style="18" customWidth="1"/>
    <col min="13580" max="13580" width="13.375" style="18" customWidth="1"/>
    <col min="13581" max="13824" width="9" style="18"/>
    <col min="13825" max="13825" width="6" style="18" customWidth="1"/>
    <col min="13826" max="13827" width="10.375" style="18" customWidth="1"/>
    <col min="13828" max="13834" width="9.25" style="18" customWidth="1"/>
    <col min="13835" max="13835" width="9.625" style="18" customWidth="1"/>
    <col min="13836" max="13836" width="13.375" style="18" customWidth="1"/>
    <col min="13837" max="14080" width="9" style="18"/>
    <col min="14081" max="14081" width="6" style="18" customWidth="1"/>
    <col min="14082" max="14083" width="10.375" style="18" customWidth="1"/>
    <col min="14084" max="14090" width="9.25" style="18" customWidth="1"/>
    <col min="14091" max="14091" width="9.625" style="18" customWidth="1"/>
    <col min="14092" max="14092" width="13.375" style="18" customWidth="1"/>
    <col min="14093" max="14336" width="9" style="18"/>
    <col min="14337" max="14337" width="6" style="18" customWidth="1"/>
    <col min="14338" max="14339" width="10.375" style="18" customWidth="1"/>
    <col min="14340" max="14346" width="9.25" style="18" customWidth="1"/>
    <col min="14347" max="14347" width="9.625" style="18" customWidth="1"/>
    <col min="14348" max="14348" width="13.375" style="18" customWidth="1"/>
    <col min="14349" max="14592" width="9" style="18"/>
    <col min="14593" max="14593" width="6" style="18" customWidth="1"/>
    <col min="14594" max="14595" width="10.375" style="18" customWidth="1"/>
    <col min="14596" max="14602" width="9.25" style="18" customWidth="1"/>
    <col min="14603" max="14603" width="9.625" style="18" customWidth="1"/>
    <col min="14604" max="14604" width="13.375" style="18" customWidth="1"/>
    <col min="14605" max="14848" width="9" style="18"/>
    <col min="14849" max="14849" width="6" style="18" customWidth="1"/>
    <col min="14850" max="14851" width="10.375" style="18" customWidth="1"/>
    <col min="14852" max="14858" width="9.25" style="18" customWidth="1"/>
    <col min="14859" max="14859" width="9.625" style="18" customWidth="1"/>
    <col min="14860" max="14860" width="13.375" style="18" customWidth="1"/>
    <col min="14861" max="15104" width="9" style="18"/>
    <col min="15105" max="15105" width="6" style="18" customWidth="1"/>
    <col min="15106" max="15107" width="10.375" style="18" customWidth="1"/>
    <col min="15108" max="15114" width="9.25" style="18" customWidth="1"/>
    <col min="15115" max="15115" width="9.625" style="18" customWidth="1"/>
    <col min="15116" max="15116" width="13.375" style="18" customWidth="1"/>
    <col min="15117" max="15360" width="9" style="18"/>
    <col min="15361" max="15361" width="6" style="18" customWidth="1"/>
    <col min="15362" max="15363" width="10.375" style="18" customWidth="1"/>
    <col min="15364" max="15370" width="9.25" style="18" customWidth="1"/>
    <col min="15371" max="15371" width="9.625" style="18" customWidth="1"/>
    <col min="15372" max="15372" width="13.375" style="18" customWidth="1"/>
    <col min="15373" max="15616" width="9" style="18"/>
    <col min="15617" max="15617" width="6" style="18" customWidth="1"/>
    <col min="15618" max="15619" width="10.375" style="18" customWidth="1"/>
    <col min="15620" max="15626" width="9.25" style="18" customWidth="1"/>
    <col min="15627" max="15627" width="9.625" style="18" customWidth="1"/>
    <col min="15628" max="15628" width="13.375" style="18" customWidth="1"/>
    <col min="15629" max="15872" width="9" style="18"/>
    <col min="15873" max="15873" width="6" style="18" customWidth="1"/>
    <col min="15874" max="15875" width="10.375" style="18" customWidth="1"/>
    <col min="15876" max="15882" width="9.25" style="18" customWidth="1"/>
    <col min="15883" max="15883" width="9.625" style="18" customWidth="1"/>
    <col min="15884" max="15884" width="13.375" style="18" customWidth="1"/>
    <col min="15885" max="16128" width="9" style="18"/>
    <col min="16129" max="16129" width="6" style="18" customWidth="1"/>
    <col min="16130" max="16131" width="10.375" style="18" customWidth="1"/>
    <col min="16132" max="16138" width="9.25" style="18" customWidth="1"/>
    <col min="16139" max="16139" width="9.625" style="18" customWidth="1"/>
    <col min="16140" max="16140" width="13.375" style="18" customWidth="1"/>
    <col min="16141" max="16384" width="9" style="18"/>
  </cols>
  <sheetData>
    <row r="1" spans="1:13" ht="30" customHeight="1">
      <c r="B1" s="339" t="s">
        <v>142</v>
      </c>
      <c r="C1" s="339"/>
      <c r="D1" s="339"/>
      <c r="E1" s="339"/>
      <c r="F1" s="339"/>
      <c r="G1" s="339"/>
      <c r="H1" s="339"/>
      <c r="I1" s="339"/>
      <c r="J1" s="339"/>
      <c r="K1" s="339"/>
      <c r="L1" s="339"/>
      <c r="M1" s="19"/>
    </row>
    <row r="2" spans="1:13" ht="30" customHeight="1" thickBot="1">
      <c r="B2" s="340" t="s">
        <v>143</v>
      </c>
      <c r="C2" s="340"/>
      <c r="D2" s="340"/>
      <c r="E2" s="340"/>
      <c r="F2" s="340"/>
      <c r="G2" s="340"/>
      <c r="H2" s="340"/>
      <c r="I2" s="340"/>
      <c r="J2" s="340"/>
      <c r="K2" s="340"/>
      <c r="L2" s="340"/>
    </row>
    <row r="3" spans="1:13" s="20" customFormat="1" ht="22.5" customHeight="1">
      <c r="B3" s="21" t="s">
        <v>20</v>
      </c>
      <c r="C3" s="22"/>
      <c r="D3" s="23" t="s">
        <v>21</v>
      </c>
      <c r="E3" s="24"/>
      <c r="F3" s="24"/>
      <c r="G3" s="24"/>
      <c r="H3" s="24"/>
      <c r="I3" s="24"/>
      <c r="J3" s="24"/>
      <c r="K3" s="24"/>
      <c r="L3" s="25" t="s">
        <v>22</v>
      </c>
    </row>
    <row r="4" spans="1:13" s="20" customFormat="1" ht="22.5" customHeight="1">
      <c r="B4" s="26" t="s">
        <v>23</v>
      </c>
      <c r="C4" s="27"/>
      <c r="D4" s="28" t="s">
        <v>24</v>
      </c>
      <c r="E4" s="29"/>
      <c r="F4" s="29"/>
      <c r="G4" s="29"/>
      <c r="H4" s="29"/>
      <c r="I4" s="29"/>
      <c r="J4" s="29"/>
      <c r="K4" s="29"/>
      <c r="L4" s="30" t="s">
        <v>25</v>
      </c>
    </row>
    <row r="5" spans="1:13" s="20" customFormat="1" ht="22.5" customHeight="1">
      <c r="B5" s="31" t="s">
        <v>26</v>
      </c>
      <c r="C5" s="32"/>
      <c r="D5" s="33" t="s">
        <v>27</v>
      </c>
      <c r="E5" s="33" t="s">
        <v>28</v>
      </c>
      <c r="F5" s="33" t="s">
        <v>29</v>
      </c>
      <c r="G5" s="33" t="s">
        <v>30</v>
      </c>
      <c r="H5" s="33" t="s">
        <v>31</v>
      </c>
      <c r="I5" s="33" t="s">
        <v>32</v>
      </c>
      <c r="J5" s="33" t="s">
        <v>33</v>
      </c>
      <c r="K5" s="33" t="s">
        <v>34</v>
      </c>
      <c r="L5" s="34"/>
    </row>
    <row r="6" spans="1:13" s="20" customFormat="1" ht="22.5" customHeight="1">
      <c r="B6" s="35" t="s">
        <v>35</v>
      </c>
      <c r="C6" s="33" t="s">
        <v>36</v>
      </c>
      <c r="D6" s="36" t="s">
        <v>37</v>
      </c>
      <c r="E6" s="36"/>
      <c r="F6" s="36"/>
      <c r="G6" s="36"/>
      <c r="H6" s="36"/>
      <c r="I6" s="36"/>
      <c r="J6" s="36"/>
      <c r="K6" s="36"/>
      <c r="L6" s="37" t="s">
        <v>38</v>
      </c>
    </row>
    <row r="7" spans="1:13" s="20" customFormat="1">
      <c r="B7" s="38" t="s">
        <v>39</v>
      </c>
      <c r="C7" s="39" t="s">
        <v>39</v>
      </c>
      <c r="D7" s="39" t="s">
        <v>39</v>
      </c>
      <c r="E7" s="39" t="s">
        <v>39</v>
      </c>
      <c r="F7" s="39" t="s">
        <v>39</v>
      </c>
      <c r="G7" s="39" t="s">
        <v>39</v>
      </c>
      <c r="H7" s="39" t="s">
        <v>39</v>
      </c>
      <c r="I7" s="39" t="s">
        <v>39</v>
      </c>
      <c r="J7" s="39" t="s">
        <v>39</v>
      </c>
      <c r="K7" s="39" t="s">
        <v>39</v>
      </c>
      <c r="L7" s="40" t="s">
        <v>39</v>
      </c>
    </row>
    <row r="8" spans="1:13" s="20" customFormat="1" ht="65.25" customHeight="1">
      <c r="B8" s="41">
        <v>88000</v>
      </c>
      <c r="C8" s="42" t="s">
        <v>40</v>
      </c>
      <c r="D8" s="42">
        <v>0</v>
      </c>
      <c r="E8" s="42">
        <v>0</v>
      </c>
      <c r="F8" s="42">
        <v>0</v>
      </c>
      <c r="G8" s="42">
        <v>0</v>
      </c>
      <c r="H8" s="42">
        <v>0</v>
      </c>
      <c r="I8" s="42">
        <v>0</v>
      </c>
      <c r="J8" s="42">
        <v>0</v>
      </c>
      <c r="K8" s="42">
        <v>0</v>
      </c>
      <c r="L8" s="43" t="s">
        <v>144</v>
      </c>
    </row>
    <row r="9" spans="1:13" s="20" customFormat="1" ht="13.5" customHeight="1">
      <c r="B9" s="41"/>
      <c r="C9" s="42"/>
      <c r="D9" s="42"/>
      <c r="E9" s="42"/>
      <c r="F9" s="42"/>
      <c r="G9" s="42"/>
      <c r="H9" s="42"/>
      <c r="I9" s="42"/>
      <c r="J9" s="42"/>
      <c r="K9" s="42"/>
      <c r="L9" s="43"/>
    </row>
    <row r="10" spans="1:13">
      <c r="A10" s="44">
        <v>1</v>
      </c>
      <c r="B10" s="45">
        <v>88000</v>
      </c>
      <c r="C10" s="46">
        <v>89000</v>
      </c>
      <c r="D10" s="46">
        <v>130</v>
      </c>
      <c r="E10" s="46">
        <v>0</v>
      </c>
      <c r="F10" s="46">
        <v>0</v>
      </c>
      <c r="G10" s="46">
        <v>0</v>
      </c>
      <c r="H10" s="46">
        <v>0</v>
      </c>
      <c r="I10" s="46">
        <v>0</v>
      </c>
      <c r="J10" s="46">
        <v>0</v>
      </c>
      <c r="K10" s="46">
        <v>0</v>
      </c>
      <c r="L10" s="47">
        <v>3200</v>
      </c>
    </row>
    <row r="11" spans="1:13">
      <c r="A11" s="44">
        <v>2</v>
      </c>
      <c r="B11" s="45">
        <v>89000</v>
      </c>
      <c r="C11" s="46">
        <v>90000</v>
      </c>
      <c r="D11" s="46">
        <v>180</v>
      </c>
      <c r="E11" s="46">
        <v>0</v>
      </c>
      <c r="F11" s="46">
        <v>0</v>
      </c>
      <c r="G11" s="46">
        <v>0</v>
      </c>
      <c r="H11" s="46">
        <v>0</v>
      </c>
      <c r="I11" s="46">
        <v>0</v>
      </c>
      <c r="J11" s="46">
        <v>0</v>
      </c>
      <c r="K11" s="46">
        <v>0</v>
      </c>
      <c r="L11" s="47">
        <v>3200</v>
      </c>
    </row>
    <row r="12" spans="1:13">
      <c r="A12" s="44">
        <v>3</v>
      </c>
      <c r="B12" s="45">
        <v>90000</v>
      </c>
      <c r="C12" s="46">
        <v>91000</v>
      </c>
      <c r="D12" s="46">
        <v>230</v>
      </c>
      <c r="E12" s="46">
        <v>0</v>
      </c>
      <c r="F12" s="46">
        <v>0</v>
      </c>
      <c r="G12" s="46">
        <v>0</v>
      </c>
      <c r="H12" s="46">
        <v>0</v>
      </c>
      <c r="I12" s="46">
        <v>0</v>
      </c>
      <c r="J12" s="46">
        <v>0</v>
      </c>
      <c r="K12" s="46">
        <v>0</v>
      </c>
      <c r="L12" s="47">
        <v>3200</v>
      </c>
    </row>
    <row r="13" spans="1:13">
      <c r="A13" s="44">
        <v>4</v>
      </c>
      <c r="B13" s="45">
        <v>91000</v>
      </c>
      <c r="C13" s="46">
        <v>92000</v>
      </c>
      <c r="D13" s="46">
        <v>290</v>
      </c>
      <c r="E13" s="46">
        <v>0</v>
      </c>
      <c r="F13" s="46">
        <v>0</v>
      </c>
      <c r="G13" s="46">
        <v>0</v>
      </c>
      <c r="H13" s="46">
        <v>0</v>
      </c>
      <c r="I13" s="46">
        <v>0</v>
      </c>
      <c r="J13" s="46">
        <v>0</v>
      </c>
      <c r="K13" s="46">
        <v>0</v>
      </c>
      <c r="L13" s="47">
        <v>3200</v>
      </c>
    </row>
    <row r="14" spans="1:13">
      <c r="A14" s="44">
        <v>5</v>
      </c>
      <c r="B14" s="45">
        <v>92000</v>
      </c>
      <c r="C14" s="46">
        <v>93000</v>
      </c>
      <c r="D14" s="46">
        <v>340</v>
      </c>
      <c r="E14" s="46">
        <v>0</v>
      </c>
      <c r="F14" s="46">
        <v>0</v>
      </c>
      <c r="G14" s="46">
        <v>0</v>
      </c>
      <c r="H14" s="46">
        <v>0</v>
      </c>
      <c r="I14" s="46">
        <v>0</v>
      </c>
      <c r="J14" s="46">
        <v>0</v>
      </c>
      <c r="K14" s="46">
        <v>0</v>
      </c>
      <c r="L14" s="47">
        <v>3300</v>
      </c>
    </row>
    <row r="15" spans="1:13">
      <c r="A15" s="44"/>
      <c r="B15" s="45"/>
      <c r="C15" s="46"/>
      <c r="D15" s="46"/>
      <c r="E15" s="46"/>
      <c r="F15" s="46"/>
      <c r="G15" s="46"/>
      <c r="H15" s="46"/>
      <c r="I15" s="46"/>
      <c r="J15" s="46"/>
      <c r="K15" s="46"/>
      <c r="L15" s="47"/>
    </row>
    <row r="16" spans="1:13">
      <c r="A16" s="44">
        <v>6</v>
      </c>
      <c r="B16" s="45">
        <v>93000</v>
      </c>
      <c r="C16" s="46">
        <v>94000</v>
      </c>
      <c r="D16" s="46">
        <v>390</v>
      </c>
      <c r="E16" s="46">
        <v>0</v>
      </c>
      <c r="F16" s="46">
        <v>0</v>
      </c>
      <c r="G16" s="46">
        <v>0</v>
      </c>
      <c r="H16" s="46">
        <v>0</v>
      </c>
      <c r="I16" s="46">
        <v>0</v>
      </c>
      <c r="J16" s="46">
        <v>0</v>
      </c>
      <c r="K16" s="46">
        <v>0</v>
      </c>
      <c r="L16" s="47">
        <v>3300</v>
      </c>
    </row>
    <row r="17" spans="1:12">
      <c r="A17" s="44">
        <v>7</v>
      </c>
      <c r="B17" s="45">
        <v>94000</v>
      </c>
      <c r="C17" s="46">
        <v>95000</v>
      </c>
      <c r="D17" s="46">
        <v>440</v>
      </c>
      <c r="E17" s="46">
        <v>0</v>
      </c>
      <c r="F17" s="46">
        <v>0</v>
      </c>
      <c r="G17" s="46">
        <v>0</v>
      </c>
      <c r="H17" s="46">
        <v>0</v>
      </c>
      <c r="I17" s="46">
        <v>0</v>
      </c>
      <c r="J17" s="46">
        <v>0</v>
      </c>
      <c r="K17" s="46">
        <v>0</v>
      </c>
      <c r="L17" s="47">
        <v>3300</v>
      </c>
    </row>
    <row r="18" spans="1:12">
      <c r="A18" s="44">
        <v>8</v>
      </c>
      <c r="B18" s="45">
        <v>95000</v>
      </c>
      <c r="C18" s="46">
        <v>96000</v>
      </c>
      <c r="D18" s="46">
        <v>490</v>
      </c>
      <c r="E18" s="46">
        <v>0</v>
      </c>
      <c r="F18" s="46">
        <v>0</v>
      </c>
      <c r="G18" s="46">
        <v>0</v>
      </c>
      <c r="H18" s="46">
        <v>0</v>
      </c>
      <c r="I18" s="46">
        <v>0</v>
      </c>
      <c r="J18" s="46">
        <v>0</v>
      </c>
      <c r="K18" s="46">
        <v>0</v>
      </c>
      <c r="L18" s="47">
        <v>3400</v>
      </c>
    </row>
    <row r="19" spans="1:12">
      <c r="A19" s="44">
        <v>9</v>
      </c>
      <c r="B19" s="45">
        <v>96000</v>
      </c>
      <c r="C19" s="46">
        <v>97000</v>
      </c>
      <c r="D19" s="46">
        <v>540</v>
      </c>
      <c r="E19" s="46">
        <v>0</v>
      </c>
      <c r="F19" s="46">
        <v>0</v>
      </c>
      <c r="G19" s="46">
        <v>0</v>
      </c>
      <c r="H19" s="46">
        <v>0</v>
      </c>
      <c r="I19" s="46">
        <v>0</v>
      </c>
      <c r="J19" s="46">
        <v>0</v>
      </c>
      <c r="K19" s="46">
        <v>0</v>
      </c>
      <c r="L19" s="47">
        <v>3400</v>
      </c>
    </row>
    <row r="20" spans="1:12">
      <c r="A20" s="44">
        <v>10</v>
      </c>
      <c r="B20" s="45">
        <v>97000</v>
      </c>
      <c r="C20" s="46">
        <v>98000</v>
      </c>
      <c r="D20" s="46">
        <v>590</v>
      </c>
      <c r="E20" s="46">
        <v>0</v>
      </c>
      <c r="F20" s="46">
        <v>0</v>
      </c>
      <c r="G20" s="46">
        <v>0</v>
      </c>
      <c r="H20" s="46">
        <v>0</v>
      </c>
      <c r="I20" s="46">
        <v>0</v>
      </c>
      <c r="J20" s="46">
        <v>0</v>
      </c>
      <c r="K20" s="46">
        <v>0</v>
      </c>
      <c r="L20" s="47">
        <v>3500</v>
      </c>
    </row>
    <row r="21" spans="1:12">
      <c r="A21" s="44"/>
      <c r="B21" s="45"/>
      <c r="C21" s="46"/>
      <c r="D21" s="46"/>
      <c r="E21" s="46"/>
      <c r="F21" s="46"/>
      <c r="G21" s="46"/>
      <c r="H21" s="46"/>
      <c r="I21" s="46"/>
      <c r="J21" s="46"/>
      <c r="K21" s="46"/>
      <c r="L21" s="47"/>
    </row>
    <row r="22" spans="1:12">
      <c r="A22" s="44">
        <v>11</v>
      </c>
      <c r="B22" s="45">
        <v>98000</v>
      </c>
      <c r="C22" s="46">
        <v>99000</v>
      </c>
      <c r="D22" s="46">
        <v>640</v>
      </c>
      <c r="E22" s="46">
        <v>0</v>
      </c>
      <c r="F22" s="46">
        <v>0</v>
      </c>
      <c r="G22" s="46">
        <v>0</v>
      </c>
      <c r="H22" s="46">
        <v>0</v>
      </c>
      <c r="I22" s="46">
        <v>0</v>
      </c>
      <c r="J22" s="46">
        <v>0</v>
      </c>
      <c r="K22" s="46">
        <v>0</v>
      </c>
      <c r="L22" s="47">
        <v>3500</v>
      </c>
    </row>
    <row r="23" spans="1:12">
      <c r="A23" s="44">
        <v>12</v>
      </c>
      <c r="B23" s="45">
        <v>99000</v>
      </c>
      <c r="C23" s="46">
        <v>101000</v>
      </c>
      <c r="D23" s="46">
        <v>720</v>
      </c>
      <c r="E23" s="46">
        <v>0</v>
      </c>
      <c r="F23" s="46">
        <v>0</v>
      </c>
      <c r="G23" s="46">
        <v>0</v>
      </c>
      <c r="H23" s="46">
        <v>0</v>
      </c>
      <c r="I23" s="46">
        <v>0</v>
      </c>
      <c r="J23" s="46">
        <v>0</v>
      </c>
      <c r="K23" s="46">
        <v>0</v>
      </c>
      <c r="L23" s="47">
        <v>3600</v>
      </c>
    </row>
    <row r="24" spans="1:12">
      <c r="A24" s="44">
        <v>13</v>
      </c>
      <c r="B24" s="45">
        <v>101000</v>
      </c>
      <c r="C24" s="46">
        <v>103000</v>
      </c>
      <c r="D24" s="46">
        <v>830</v>
      </c>
      <c r="E24" s="46">
        <v>0</v>
      </c>
      <c r="F24" s="46">
        <v>0</v>
      </c>
      <c r="G24" s="46">
        <v>0</v>
      </c>
      <c r="H24" s="46">
        <v>0</v>
      </c>
      <c r="I24" s="46">
        <v>0</v>
      </c>
      <c r="J24" s="46">
        <v>0</v>
      </c>
      <c r="K24" s="46">
        <v>0</v>
      </c>
      <c r="L24" s="47">
        <v>3600</v>
      </c>
    </row>
    <row r="25" spans="1:12">
      <c r="A25" s="44">
        <v>14</v>
      </c>
      <c r="B25" s="45">
        <v>103000</v>
      </c>
      <c r="C25" s="46">
        <v>105000</v>
      </c>
      <c r="D25" s="46">
        <v>930</v>
      </c>
      <c r="E25" s="46">
        <v>0</v>
      </c>
      <c r="F25" s="46">
        <v>0</v>
      </c>
      <c r="G25" s="46">
        <v>0</v>
      </c>
      <c r="H25" s="46">
        <v>0</v>
      </c>
      <c r="I25" s="46">
        <v>0</v>
      </c>
      <c r="J25" s="46">
        <v>0</v>
      </c>
      <c r="K25" s="46">
        <v>0</v>
      </c>
      <c r="L25" s="47">
        <v>3700</v>
      </c>
    </row>
    <row r="26" spans="1:12">
      <c r="A26" s="44">
        <v>15</v>
      </c>
      <c r="B26" s="45">
        <v>105000</v>
      </c>
      <c r="C26" s="46">
        <v>107000</v>
      </c>
      <c r="D26" s="46">
        <v>1030</v>
      </c>
      <c r="E26" s="46">
        <v>0</v>
      </c>
      <c r="F26" s="46">
        <v>0</v>
      </c>
      <c r="G26" s="46">
        <v>0</v>
      </c>
      <c r="H26" s="46">
        <v>0</v>
      </c>
      <c r="I26" s="46">
        <v>0</v>
      </c>
      <c r="J26" s="46">
        <v>0</v>
      </c>
      <c r="K26" s="46">
        <v>0</v>
      </c>
      <c r="L26" s="47">
        <v>3800</v>
      </c>
    </row>
    <row r="27" spans="1:12">
      <c r="A27" s="44"/>
      <c r="B27" s="45"/>
      <c r="C27" s="46"/>
      <c r="D27" s="46"/>
      <c r="E27" s="46"/>
      <c r="F27" s="46"/>
      <c r="G27" s="46"/>
      <c r="H27" s="46"/>
      <c r="I27" s="46"/>
      <c r="J27" s="46"/>
      <c r="K27" s="46"/>
      <c r="L27" s="47"/>
    </row>
    <row r="28" spans="1:12">
      <c r="A28" s="44">
        <v>16</v>
      </c>
      <c r="B28" s="45">
        <v>107000</v>
      </c>
      <c r="C28" s="46">
        <v>109000</v>
      </c>
      <c r="D28" s="46">
        <v>1130</v>
      </c>
      <c r="E28" s="46">
        <v>0</v>
      </c>
      <c r="F28" s="46">
        <v>0</v>
      </c>
      <c r="G28" s="46">
        <v>0</v>
      </c>
      <c r="H28" s="46">
        <v>0</v>
      </c>
      <c r="I28" s="46">
        <v>0</v>
      </c>
      <c r="J28" s="46">
        <v>0</v>
      </c>
      <c r="K28" s="46">
        <v>0</v>
      </c>
      <c r="L28" s="47">
        <v>3800</v>
      </c>
    </row>
    <row r="29" spans="1:12">
      <c r="A29" s="44">
        <v>17</v>
      </c>
      <c r="B29" s="45">
        <v>109000</v>
      </c>
      <c r="C29" s="46">
        <v>111000</v>
      </c>
      <c r="D29" s="46">
        <v>1240</v>
      </c>
      <c r="E29" s="46">
        <v>0</v>
      </c>
      <c r="F29" s="46">
        <v>0</v>
      </c>
      <c r="G29" s="46">
        <v>0</v>
      </c>
      <c r="H29" s="46">
        <v>0</v>
      </c>
      <c r="I29" s="46">
        <v>0</v>
      </c>
      <c r="J29" s="46">
        <v>0</v>
      </c>
      <c r="K29" s="46">
        <v>0</v>
      </c>
      <c r="L29" s="47">
        <v>3900</v>
      </c>
    </row>
    <row r="30" spans="1:12">
      <c r="A30" s="44">
        <v>18</v>
      </c>
      <c r="B30" s="45">
        <v>111000</v>
      </c>
      <c r="C30" s="46">
        <v>113000</v>
      </c>
      <c r="D30" s="46">
        <v>1340</v>
      </c>
      <c r="E30" s="46">
        <v>0</v>
      </c>
      <c r="F30" s="46">
        <v>0</v>
      </c>
      <c r="G30" s="46">
        <v>0</v>
      </c>
      <c r="H30" s="46">
        <v>0</v>
      </c>
      <c r="I30" s="46">
        <v>0</v>
      </c>
      <c r="J30" s="46">
        <v>0</v>
      </c>
      <c r="K30" s="46">
        <v>0</v>
      </c>
      <c r="L30" s="47">
        <v>4000</v>
      </c>
    </row>
    <row r="31" spans="1:12">
      <c r="A31" s="44">
        <v>19</v>
      </c>
      <c r="B31" s="45">
        <v>113000</v>
      </c>
      <c r="C31" s="46">
        <v>115000</v>
      </c>
      <c r="D31" s="46">
        <v>1440</v>
      </c>
      <c r="E31" s="46">
        <v>0</v>
      </c>
      <c r="F31" s="46">
        <v>0</v>
      </c>
      <c r="G31" s="46">
        <v>0</v>
      </c>
      <c r="H31" s="46">
        <v>0</v>
      </c>
      <c r="I31" s="46">
        <v>0</v>
      </c>
      <c r="J31" s="46">
        <v>0</v>
      </c>
      <c r="K31" s="46">
        <v>0</v>
      </c>
      <c r="L31" s="47">
        <v>4100</v>
      </c>
    </row>
    <row r="32" spans="1:12">
      <c r="A32" s="44">
        <v>20</v>
      </c>
      <c r="B32" s="45">
        <v>115000</v>
      </c>
      <c r="C32" s="46">
        <v>117000</v>
      </c>
      <c r="D32" s="46">
        <v>1540</v>
      </c>
      <c r="E32" s="46">
        <v>0</v>
      </c>
      <c r="F32" s="46">
        <v>0</v>
      </c>
      <c r="G32" s="46">
        <v>0</v>
      </c>
      <c r="H32" s="46">
        <v>0</v>
      </c>
      <c r="I32" s="46">
        <v>0</v>
      </c>
      <c r="J32" s="46">
        <v>0</v>
      </c>
      <c r="K32" s="46">
        <v>0</v>
      </c>
      <c r="L32" s="47">
        <v>4100</v>
      </c>
    </row>
    <row r="33" spans="1:12">
      <c r="A33" s="44"/>
      <c r="B33" s="45"/>
      <c r="C33" s="46"/>
      <c r="D33" s="46"/>
      <c r="E33" s="46"/>
      <c r="F33" s="46"/>
      <c r="G33" s="46"/>
      <c r="H33" s="46"/>
      <c r="I33" s="46"/>
      <c r="J33" s="46"/>
      <c r="K33" s="46"/>
      <c r="L33" s="47"/>
    </row>
    <row r="34" spans="1:12">
      <c r="A34" s="44">
        <v>21</v>
      </c>
      <c r="B34" s="45">
        <v>117000</v>
      </c>
      <c r="C34" s="46">
        <v>119000</v>
      </c>
      <c r="D34" s="46">
        <v>1640</v>
      </c>
      <c r="E34" s="46">
        <v>0</v>
      </c>
      <c r="F34" s="46">
        <v>0</v>
      </c>
      <c r="G34" s="46">
        <v>0</v>
      </c>
      <c r="H34" s="46">
        <v>0</v>
      </c>
      <c r="I34" s="46">
        <v>0</v>
      </c>
      <c r="J34" s="46">
        <v>0</v>
      </c>
      <c r="K34" s="46">
        <v>0</v>
      </c>
      <c r="L34" s="47">
        <v>4200</v>
      </c>
    </row>
    <row r="35" spans="1:12">
      <c r="A35" s="44">
        <v>22</v>
      </c>
      <c r="B35" s="45">
        <v>119000</v>
      </c>
      <c r="C35" s="46">
        <v>121000</v>
      </c>
      <c r="D35" s="46">
        <v>1750</v>
      </c>
      <c r="E35" s="46">
        <v>120</v>
      </c>
      <c r="F35" s="46">
        <v>0</v>
      </c>
      <c r="G35" s="46">
        <v>0</v>
      </c>
      <c r="H35" s="46">
        <v>0</v>
      </c>
      <c r="I35" s="46">
        <v>0</v>
      </c>
      <c r="J35" s="46">
        <v>0</v>
      </c>
      <c r="K35" s="46">
        <v>0</v>
      </c>
      <c r="L35" s="47">
        <v>4300</v>
      </c>
    </row>
    <row r="36" spans="1:12">
      <c r="A36" s="44">
        <v>23</v>
      </c>
      <c r="B36" s="45">
        <v>121000</v>
      </c>
      <c r="C36" s="46">
        <v>123000</v>
      </c>
      <c r="D36" s="46">
        <v>1850</v>
      </c>
      <c r="E36" s="46">
        <v>220</v>
      </c>
      <c r="F36" s="46">
        <v>0</v>
      </c>
      <c r="G36" s="46">
        <v>0</v>
      </c>
      <c r="H36" s="46">
        <v>0</v>
      </c>
      <c r="I36" s="46">
        <v>0</v>
      </c>
      <c r="J36" s="46">
        <v>0</v>
      </c>
      <c r="K36" s="46">
        <v>0</v>
      </c>
      <c r="L36" s="47">
        <v>4500</v>
      </c>
    </row>
    <row r="37" spans="1:12">
      <c r="A37" s="44">
        <v>24</v>
      </c>
      <c r="B37" s="45">
        <v>123000</v>
      </c>
      <c r="C37" s="46">
        <v>125000</v>
      </c>
      <c r="D37" s="46">
        <v>1950</v>
      </c>
      <c r="E37" s="46">
        <v>330</v>
      </c>
      <c r="F37" s="46">
        <v>0</v>
      </c>
      <c r="G37" s="46">
        <v>0</v>
      </c>
      <c r="H37" s="46">
        <v>0</v>
      </c>
      <c r="I37" s="46">
        <v>0</v>
      </c>
      <c r="J37" s="46">
        <v>0</v>
      </c>
      <c r="K37" s="46">
        <v>0</v>
      </c>
      <c r="L37" s="47">
        <v>4800</v>
      </c>
    </row>
    <row r="38" spans="1:12">
      <c r="A38" s="44">
        <v>25</v>
      </c>
      <c r="B38" s="45">
        <v>125000</v>
      </c>
      <c r="C38" s="46">
        <v>127000</v>
      </c>
      <c r="D38" s="46">
        <v>2050</v>
      </c>
      <c r="E38" s="46">
        <v>430</v>
      </c>
      <c r="F38" s="46">
        <v>0</v>
      </c>
      <c r="G38" s="46">
        <v>0</v>
      </c>
      <c r="H38" s="46">
        <v>0</v>
      </c>
      <c r="I38" s="46">
        <v>0</v>
      </c>
      <c r="J38" s="46">
        <v>0</v>
      </c>
      <c r="K38" s="46">
        <v>0</v>
      </c>
      <c r="L38" s="47">
        <v>5100</v>
      </c>
    </row>
    <row r="39" spans="1:12">
      <c r="A39" s="44"/>
      <c r="B39" s="45"/>
      <c r="C39" s="46"/>
      <c r="D39" s="46"/>
      <c r="E39" s="46"/>
      <c r="F39" s="46"/>
      <c r="G39" s="46"/>
      <c r="H39" s="46"/>
      <c r="I39" s="46"/>
      <c r="J39" s="46"/>
      <c r="K39" s="46"/>
      <c r="L39" s="47"/>
    </row>
    <row r="40" spans="1:12">
      <c r="A40" s="44">
        <v>26</v>
      </c>
      <c r="B40" s="45">
        <v>127000</v>
      </c>
      <c r="C40" s="46">
        <v>129000</v>
      </c>
      <c r="D40" s="46">
        <v>2150</v>
      </c>
      <c r="E40" s="46">
        <v>530</v>
      </c>
      <c r="F40" s="46">
        <v>0</v>
      </c>
      <c r="G40" s="46">
        <v>0</v>
      </c>
      <c r="H40" s="46">
        <v>0</v>
      </c>
      <c r="I40" s="46">
        <v>0</v>
      </c>
      <c r="J40" s="46">
        <v>0</v>
      </c>
      <c r="K40" s="46">
        <v>0</v>
      </c>
      <c r="L40" s="47">
        <v>5400</v>
      </c>
    </row>
    <row r="41" spans="1:12">
      <c r="A41" s="44">
        <v>27</v>
      </c>
      <c r="B41" s="45">
        <v>129000</v>
      </c>
      <c r="C41" s="46">
        <v>131000</v>
      </c>
      <c r="D41" s="46">
        <v>2260</v>
      </c>
      <c r="E41" s="46">
        <v>630</v>
      </c>
      <c r="F41" s="46">
        <v>0</v>
      </c>
      <c r="G41" s="46">
        <v>0</v>
      </c>
      <c r="H41" s="46">
        <v>0</v>
      </c>
      <c r="I41" s="46">
        <v>0</v>
      </c>
      <c r="J41" s="46">
        <v>0</v>
      </c>
      <c r="K41" s="46">
        <v>0</v>
      </c>
      <c r="L41" s="47">
        <v>5700</v>
      </c>
    </row>
    <row r="42" spans="1:12">
      <c r="A42" s="44">
        <v>28</v>
      </c>
      <c r="B42" s="45">
        <v>131000</v>
      </c>
      <c r="C42" s="46">
        <v>133000</v>
      </c>
      <c r="D42" s="46">
        <v>2360</v>
      </c>
      <c r="E42" s="46">
        <v>740</v>
      </c>
      <c r="F42" s="46">
        <v>0</v>
      </c>
      <c r="G42" s="46">
        <v>0</v>
      </c>
      <c r="H42" s="46">
        <v>0</v>
      </c>
      <c r="I42" s="46">
        <v>0</v>
      </c>
      <c r="J42" s="46">
        <v>0</v>
      </c>
      <c r="K42" s="46">
        <v>0</v>
      </c>
      <c r="L42" s="47">
        <v>6000</v>
      </c>
    </row>
    <row r="43" spans="1:12">
      <c r="A43" s="44">
        <v>29</v>
      </c>
      <c r="B43" s="45">
        <v>133000</v>
      </c>
      <c r="C43" s="46">
        <v>135000</v>
      </c>
      <c r="D43" s="46">
        <v>2460</v>
      </c>
      <c r="E43" s="46">
        <v>840</v>
      </c>
      <c r="F43" s="46">
        <v>0</v>
      </c>
      <c r="G43" s="46">
        <v>0</v>
      </c>
      <c r="H43" s="46">
        <v>0</v>
      </c>
      <c r="I43" s="46">
        <v>0</v>
      </c>
      <c r="J43" s="46">
        <v>0</v>
      </c>
      <c r="K43" s="46">
        <v>0</v>
      </c>
      <c r="L43" s="47">
        <v>6300</v>
      </c>
    </row>
    <row r="44" spans="1:12">
      <c r="A44" s="44">
        <v>30</v>
      </c>
      <c r="B44" s="45">
        <v>135000</v>
      </c>
      <c r="C44" s="46">
        <v>137000</v>
      </c>
      <c r="D44" s="46">
        <v>2550</v>
      </c>
      <c r="E44" s="46">
        <v>930</v>
      </c>
      <c r="F44" s="46">
        <v>0</v>
      </c>
      <c r="G44" s="46">
        <v>0</v>
      </c>
      <c r="H44" s="46">
        <v>0</v>
      </c>
      <c r="I44" s="46">
        <v>0</v>
      </c>
      <c r="J44" s="46">
        <v>0</v>
      </c>
      <c r="K44" s="46">
        <v>0</v>
      </c>
      <c r="L44" s="47">
        <v>6600</v>
      </c>
    </row>
    <row r="45" spans="1:12">
      <c r="A45" s="44"/>
      <c r="B45" s="45"/>
      <c r="C45" s="46"/>
      <c r="D45" s="46"/>
      <c r="E45" s="46"/>
      <c r="F45" s="46"/>
      <c r="G45" s="46"/>
      <c r="H45" s="46"/>
      <c r="I45" s="46"/>
      <c r="J45" s="46"/>
      <c r="K45" s="46"/>
      <c r="L45" s="47"/>
    </row>
    <row r="46" spans="1:12">
      <c r="A46" s="44">
        <v>31</v>
      </c>
      <c r="B46" s="45">
        <v>137000</v>
      </c>
      <c r="C46" s="46">
        <v>139000</v>
      </c>
      <c r="D46" s="46">
        <v>2610</v>
      </c>
      <c r="E46" s="46">
        <v>990</v>
      </c>
      <c r="F46" s="46">
        <v>0</v>
      </c>
      <c r="G46" s="46">
        <v>0</v>
      </c>
      <c r="H46" s="46">
        <v>0</v>
      </c>
      <c r="I46" s="46">
        <v>0</v>
      </c>
      <c r="J46" s="46">
        <v>0</v>
      </c>
      <c r="K46" s="46">
        <v>0</v>
      </c>
      <c r="L46" s="47">
        <v>6800</v>
      </c>
    </row>
    <row r="47" spans="1:12">
      <c r="A47" s="44">
        <v>32</v>
      </c>
      <c r="B47" s="45">
        <v>139000</v>
      </c>
      <c r="C47" s="46">
        <v>141000</v>
      </c>
      <c r="D47" s="46">
        <v>2680</v>
      </c>
      <c r="E47" s="46">
        <v>1050</v>
      </c>
      <c r="F47" s="46">
        <v>0</v>
      </c>
      <c r="G47" s="46">
        <v>0</v>
      </c>
      <c r="H47" s="46">
        <v>0</v>
      </c>
      <c r="I47" s="46">
        <v>0</v>
      </c>
      <c r="J47" s="46">
        <v>0</v>
      </c>
      <c r="K47" s="46">
        <v>0</v>
      </c>
      <c r="L47" s="47">
        <v>7100</v>
      </c>
    </row>
    <row r="48" spans="1:12">
      <c r="A48" s="44">
        <v>33</v>
      </c>
      <c r="B48" s="45">
        <v>141000</v>
      </c>
      <c r="C48" s="46">
        <v>143000</v>
      </c>
      <c r="D48" s="46">
        <v>2740</v>
      </c>
      <c r="E48" s="46">
        <v>1110</v>
      </c>
      <c r="F48" s="46">
        <v>0</v>
      </c>
      <c r="G48" s="46">
        <v>0</v>
      </c>
      <c r="H48" s="46">
        <v>0</v>
      </c>
      <c r="I48" s="46">
        <v>0</v>
      </c>
      <c r="J48" s="46">
        <v>0</v>
      </c>
      <c r="K48" s="46">
        <v>0</v>
      </c>
      <c r="L48" s="47">
        <v>7500</v>
      </c>
    </row>
    <row r="49" spans="1:12">
      <c r="A49" s="44">
        <v>34</v>
      </c>
      <c r="B49" s="45">
        <v>143000</v>
      </c>
      <c r="C49" s="46">
        <v>145000</v>
      </c>
      <c r="D49" s="46">
        <v>2800</v>
      </c>
      <c r="E49" s="46">
        <v>1170</v>
      </c>
      <c r="F49" s="46">
        <v>0</v>
      </c>
      <c r="G49" s="46">
        <v>0</v>
      </c>
      <c r="H49" s="46">
        <v>0</v>
      </c>
      <c r="I49" s="46">
        <v>0</v>
      </c>
      <c r="J49" s="46">
        <v>0</v>
      </c>
      <c r="K49" s="46">
        <v>0</v>
      </c>
      <c r="L49" s="47">
        <v>7800</v>
      </c>
    </row>
    <row r="50" spans="1:12">
      <c r="A50" s="44">
        <v>35</v>
      </c>
      <c r="B50" s="45">
        <v>145000</v>
      </c>
      <c r="C50" s="46">
        <v>147000</v>
      </c>
      <c r="D50" s="46">
        <v>2860</v>
      </c>
      <c r="E50" s="46">
        <v>1240</v>
      </c>
      <c r="F50" s="46">
        <v>0</v>
      </c>
      <c r="G50" s="46">
        <v>0</v>
      </c>
      <c r="H50" s="46">
        <v>0</v>
      </c>
      <c r="I50" s="46">
        <v>0</v>
      </c>
      <c r="J50" s="46">
        <v>0</v>
      </c>
      <c r="K50" s="46">
        <v>0</v>
      </c>
      <c r="L50" s="47">
        <v>8100</v>
      </c>
    </row>
    <row r="51" spans="1:12">
      <c r="A51" s="44"/>
      <c r="B51" s="45"/>
      <c r="C51" s="46"/>
      <c r="D51" s="46"/>
      <c r="E51" s="46"/>
      <c r="F51" s="46"/>
      <c r="G51" s="46"/>
      <c r="H51" s="46"/>
      <c r="I51" s="46"/>
      <c r="J51" s="46"/>
      <c r="K51" s="46"/>
      <c r="L51" s="47"/>
    </row>
    <row r="52" spans="1:12">
      <c r="A52" s="44">
        <v>36</v>
      </c>
      <c r="B52" s="45">
        <v>147000</v>
      </c>
      <c r="C52" s="46">
        <v>149000</v>
      </c>
      <c r="D52" s="46">
        <v>2920</v>
      </c>
      <c r="E52" s="46">
        <v>1300</v>
      </c>
      <c r="F52" s="46">
        <v>0</v>
      </c>
      <c r="G52" s="46">
        <v>0</v>
      </c>
      <c r="H52" s="46">
        <v>0</v>
      </c>
      <c r="I52" s="46">
        <v>0</v>
      </c>
      <c r="J52" s="46">
        <v>0</v>
      </c>
      <c r="K52" s="46">
        <v>0</v>
      </c>
      <c r="L52" s="47">
        <v>8400</v>
      </c>
    </row>
    <row r="53" spans="1:12">
      <c r="A53" s="44">
        <v>37</v>
      </c>
      <c r="B53" s="45">
        <v>149000</v>
      </c>
      <c r="C53" s="46">
        <v>151000</v>
      </c>
      <c r="D53" s="46">
        <v>2980</v>
      </c>
      <c r="E53" s="46">
        <v>1360</v>
      </c>
      <c r="F53" s="46">
        <v>0</v>
      </c>
      <c r="G53" s="46">
        <v>0</v>
      </c>
      <c r="H53" s="46">
        <v>0</v>
      </c>
      <c r="I53" s="46">
        <v>0</v>
      </c>
      <c r="J53" s="46">
        <v>0</v>
      </c>
      <c r="K53" s="46">
        <v>0</v>
      </c>
      <c r="L53" s="47">
        <v>8700</v>
      </c>
    </row>
    <row r="54" spans="1:12">
      <c r="A54" s="44">
        <v>38</v>
      </c>
      <c r="B54" s="45">
        <v>151000</v>
      </c>
      <c r="C54" s="46">
        <v>153000</v>
      </c>
      <c r="D54" s="46">
        <v>3050</v>
      </c>
      <c r="E54" s="46">
        <v>1430</v>
      </c>
      <c r="F54" s="46">
        <v>0</v>
      </c>
      <c r="G54" s="46">
        <v>0</v>
      </c>
      <c r="H54" s="46">
        <v>0</v>
      </c>
      <c r="I54" s="46">
        <v>0</v>
      </c>
      <c r="J54" s="46">
        <v>0</v>
      </c>
      <c r="K54" s="46">
        <v>0</v>
      </c>
      <c r="L54" s="47">
        <v>9000</v>
      </c>
    </row>
    <row r="55" spans="1:12">
      <c r="A55" s="44">
        <v>39</v>
      </c>
      <c r="B55" s="45">
        <v>153000</v>
      </c>
      <c r="C55" s="46">
        <v>155000</v>
      </c>
      <c r="D55" s="46">
        <v>3120</v>
      </c>
      <c r="E55" s="46">
        <v>1500</v>
      </c>
      <c r="F55" s="46">
        <v>0</v>
      </c>
      <c r="G55" s="46">
        <v>0</v>
      </c>
      <c r="H55" s="46">
        <v>0</v>
      </c>
      <c r="I55" s="46">
        <v>0</v>
      </c>
      <c r="J55" s="46">
        <v>0</v>
      </c>
      <c r="K55" s="46">
        <v>0</v>
      </c>
      <c r="L55" s="47">
        <v>9300</v>
      </c>
    </row>
    <row r="56" spans="1:12">
      <c r="A56" s="44">
        <v>40</v>
      </c>
      <c r="B56" s="45">
        <v>155000</v>
      </c>
      <c r="C56" s="46">
        <v>157000</v>
      </c>
      <c r="D56" s="46">
        <v>3200</v>
      </c>
      <c r="E56" s="46">
        <v>1570</v>
      </c>
      <c r="F56" s="46">
        <v>0</v>
      </c>
      <c r="G56" s="46">
        <v>0</v>
      </c>
      <c r="H56" s="46">
        <v>0</v>
      </c>
      <c r="I56" s="46">
        <v>0</v>
      </c>
      <c r="J56" s="46">
        <v>0</v>
      </c>
      <c r="K56" s="46">
        <v>0</v>
      </c>
      <c r="L56" s="47">
        <v>9600</v>
      </c>
    </row>
    <row r="57" spans="1:12">
      <c r="A57" s="44"/>
      <c r="B57" s="45"/>
      <c r="C57" s="46"/>
      <c r="D57" s="46"/>
      <c r="E57" s="46"/>
      <c r="F57" s="46"/>
      <c r="G57" s="46"/>
      <c r="H57" s="46"/>
      <c r="I57" s="46"/>
      <c r="J57" s="46"/>
      <c r="K57" s="46"/>
      <c r="L57" s="47"/>
    </row>
    <row r="58" spans="1:12">
      <c r="A58" s="44">
        <v>41</v>
      </c>
      <c r="B58" s="45">
        <v>157000</v>
      </c>
      <c r="C58" s="46">
        <v>159000</v>
      </c>
      <c r="D58" s="46">
        <v>3270</v>
      </c>
      <c r="E58" s="46">
        <v>1640</v>
      </c>
      <c r="F58" s="46">
        <v>0</v>
      </c>
      <c r="G58" s="46">
        <v>0</v>
      </c>
      <c r="H58" s="46">
        <v>0</v>
      </c>
      <c r="I58" s="46">
        <v>0</v>
      </c>
      <c r="J58" s="46">
        <v>0</v>
      </c>
      <c r="K58" s="46">
        <v>0</v>
      </c>
      <c r="L58" s="47">
        <v>9900</v>
      </c>
    </row>
    <row r="59" spans="1:12">
      <c r="A59" s="44">
        <v>42</v>
      </c>
      <c r="B59" s="45">
        <v>159000</v>
      </c>
      <c r="C59" s="46">
        <v>161000</v>
      </c>
      <c r="D59" s="46">
        <v>3340</v>
      </c>
      <c r="E59" s="46">
        <v>1720</v>
      </c>
      <c r="F59" s="46">
        <v>100</v>
      </c>
      <c r="G59" s="46">
        <v>0</v>
      </c>
      <c r="H59" s="46">
        <v>0</v>
      </c>
      <c r="I59" s="46">
        <v>0</v>
      </c>
      <c r="J59" s="46">
        <v>0</v>
      </c>
      <c r="K59" s="46">
        <v>0</v>
      </c>
      <c r="L59" s="47">
        <v>10200</v>
      </c>
    </row>
    <row r="60" spans="1:12">
      <c r="A60" s="44">
        <v>43</v>
      </c>
      <c r="B60" s="45">
        <v>161000</v>
      </c>
      <c r="C60" s="46">
        <v>163000</v>
      </c>
      <c r="D60" s="46">
        <v>3410</v>
      </c>
      <c r="E60" s="46">
        <v>1790</v>
      </c>
      <c r="F60" s="46">
        <v>170</v>
      </c>
      <c r="G60" s="46">
        <v>0</v>
      </c>
      <c r="H60" s="46">
        <v>0</v>
      </c>
      <c r="I60" s="46">
        <v>0</v>
      </c>
      <c r="J60" s="46">
        <v>0</v>
      </c>
      <c r="K60" s="46">
        <v>0</v>
      </c>
      <c r="L60" s="47">
        <v>10500</v>
      </c>
    </row>
    <row r="61" spans="1:12">
      <c r="A61" s="44">
        <v>44</v>
      </c>
      <c r="B61" s="45">
        <v>163000</v>
      </c>
      <c r="C61" s="46">
        <v>165000</v>
      </c>
      <c r="D61" s="46">
        <v>3480</v>
      </c>
      <c r="E61" s="46">
        <v>1860</v>
      </c>
      <c r="F61" s="46">
        <v>250</v>
      </c>
      <c r="G61" s="46">
        <v>0</v>
      </c>
      <c r="H61" s="46">
        <v>0</v>
      </c>
      <c r="I61" s="46">
        <v>0</v>
      </c>
      <c r="J61" s="46">
        <v>0</v>
      </c>
      <c r="K61" s="46">
        <v>0</v>
      </c>
      <c r="L61" s="47">
        <v>10800</v>
      </c>
    </row>
    <row r="62" spans="1:12">
      <c r="A62" s="44">
        <v>45</v>
      </c>
      <c r="B62" s="45">
        <v>165000</v>
      </c>
      <c r="C62" s="46">
        <v>167000</v>
      </c>
      <c r="D62" s="46">
        <v>3550</v>
      </c>
      <c r="E62" s="46">
        <v>1930</v>
      </c>
      <c r="F62" s="46">
        <v>320</v>
      </c>
      <c r="G62" s="46">
        <v>0</v>
      </c>
      <c r="H62" s="46">
        <v>0</v>
      </c>
      <c r="I62" s="46">
        <v>0</v>
      </c>
      <c r="J62" s="46">
        <v>0</v>
      </c>
      <c r="K62" s="46">
        <v>0</v>
      </c>
      <c r="L62" s="47">
        <v>11100</v>
      </c>
    </row>
    <row r="63" spans="1:12" ht="14.25" thickBot="1">
      <c r="A63" s="44"/>
      <c r="B63" s="48"/>
      <c r="C63" s="49"/>
      <c r="D63" s="49"/>
      <c r="E63" s="49"/>
      <c r="F63" s="49"/>
      <c r="G63" s="49"/>
      <c r="H63" s="49"/>
      <c r="I63" s="49"/>
      <c r="J63" s="49"/>
      <c r="K63" s="49"/>
      <c r="L63" s="50"/>
    </row>
    <row r="64" spans="1:12">
      <c r="A64" s="44">
        <v>46</v>
      </c>
      <c r="B64" s="45">
        <v>167000</v>
      </c>
      <c r="C64" s="46">
        <v>169000</v>
      </c>
      <c r="D64" s="46">
        <v>3620</v>
      </c>
      <c r="E64" s="46">
        <v>2000</v>
      </c>
      <c r="F64" s="46">
        <v>390</v>
      </c>
      <c r="G64" s="46">
        <v>0</v>
      </c>
      <c r="H64" s="46">
        <v>0</v>
      </c>
      <c r="I64" s="46">
        <v>0</v>
      </c>
      <c r="J64" s="46">
        <v>0</v>
      </c>
      <c r="K64" s="46">
        <v>0</v>
      </c>
      <c r="L64" s="47">
        <v>11400</v>
      </c>
    </row>
    <row r="65" spans="1:12">
      <c r="A65" s="44">
        <v>47</v>
      </c>
      <c r="B65" s="45">
        <v>169000</v>
      </c>
      <c r="C65" s="46">
        <v>171000</v>
      </c>
      <c r="D65" s="46">
        <v>3700</v>
      </c>
      <c r="E65" s="46">
        <v>2070</v>
      </c>
      <c r="F65" s="46">
        <v>460</v>
      </c>
      <c r="G65" s="46">
        <v>0</v>
      </c>
      <c r="H65" s="46">
        <v>0</v>
      </c>
      <c r="I65" s="46">
        <v>0</v>
      </c>
      <c r="J65" s="46">
        <v>0</v>
      </c>
      <c r="K65" s="46">
        <v>0</v>
      </c>
      <c r="L65" s="47">
        <v>11700</v>
      </c>
    </row>
    <row r="66" spans="1:12">
      <c r="A66" s="44">
        <v>48</v>
      </c>
      <c r="B66" s="45">
        <v>171000</v>
      </c>
      <c r="C66" s="46">
        <v>173000</v>
      </c>
      <c r="D66" s="46">
        <v>3770</v>
      </c>
      <c r="E66" s="46">
        <v>2140</v>
      </c>
      <c r="F66" s="46">
        <v>530</v>
      </c>
      <c r="G66" s="46">
        <v>0</v>
      </c>
      <c r="H66" s="46">
        <v>0</v>
      </c>
      <c r="I66" s="46">
        <v>0</v>
      </c>
      <c r="J66" s="46">
        <v>0</v>
      </c>
      <c r="K66" s="46">
        <v>0</v>
      </c>
      <c r="L66" s="47">
        <v>12000</v>
      </c>
    </row>
    <row r="67" spans="1:12">
      <c r="A67" s="44">
        <v>49</v>
      </c>
      <c r="B67" s="45">
        <v>173000</v>
      </c>
      <c r="C67" s="46">
        <v>175000</v>
      </c>
      <c r="D67" s="46">
        <v>3840</v>
      </c>
      <c r="E67" s="46">
        <v>2220</v>
      </c>
      <c r="F67" s="46">
        <v>600</v>
      </c>
      <c r="G67" s="46">
        <v>0</v>
      </c>
      <c r="H67" s="46">
        <v>0</v>
      </c>
      <c r="I67" s="46">
        <v>0</v>
      </c>
      <c r="J67" s="46">
        <v>0</v>
      </c>
      <c r="K67" s="46">
        <v>0</v>
      </c>
      <c r="L67" s="47">
        <v>12400</v>
      </c>
    </row>
    <row r="68" spans="1:12">
      <c r="A68" s="44">
        <v>50</v>
      </c>
      <c r="B68" s="45">
        <v>175000</v>
      </c>
      <c r="C68" s="46">
        <v>177000</v>
      </c>
      <c r="D68" s="46">
        <v>3910</v>
      </c>
      <c r="E68" s="46">
        <v>2290</v>
      </c>
      <c r="F68" s="46">
        <v>670</v>
      </c>
      <c r="G68" s="46">
        <v>0</v>
      </c>
      <c r="H68" s="46">
        <v>0</v>
      </c>
      <c r="I68" s="46">
        <v>0</v>
      </c>
      <c r="J68" s="46">
        <v>0</v>
      </c>
      <c r="K68" s="46">
        <v>0</v>
      </c>
      <c r="L68" s="47">
        <v>12700</v>
      </c>
    </row>
    <row r="69" spans="1:12">
      <c r="A69" s="44"/>
      <c r="B69" s="45"/>
      <c r="C69" s="46"/>
      <c r="D69" s="46"/>
      <c r="E69" s="46"/>
      <c r="F69" s="46"/>
      <c r="G69" s="46"/>
      <c r="H69" s="46"/>
      <c r="I69" s="46"/>
      <c r="J69" s="46"/>
      <c r="K69" s="46"/>
      <c r="L69" s="47"/>
    </row>
    <row r="70" spans="1:12">
      <c r="A70" s="44">
        <v>51</v>
      </c>
      <c r="B70" s="45">
        <v>177000</v>
      </c>
      <c r="C70" s="46">
        <v>179000</v>
      </c>
      <c r="D70" s="46">
        <v>3980</v>
      </c>
      <c r="E70" s="46">
        <v>2360</v>
      </c>
      <c r="F70" s="46">
        <v>750</v>
      </c>
      <c r="G70" s="46">
        <v>0</v>
      </c>
      <c r="H70" s="46">
        <v>0</v>
      </c>
      <c r="I70" s="46">
        <v>0</v>
      </c>
      <c r="J70" s="46">
        <v>0</v>
      </c>
      <c r="K70" s="46">
        <v>0</v>
      </c>
      <c r="L70" s="47">
        <v>13200</v>
      </c>
    </row>
    <row r="71" spans="1:12">
      <c r="A71" s="44">
        <v>52</v>
      </c>
      <c r="B71" s="45">
        <v>179000</v>
      </c>
      <c r="C71" s="46">
        <v>181000</v>
      </c>
      <c r="D71" s="46">
        <v>4050</v>
      </c>
      <c r="E71" s="46">
        <v>2430</v>
      </c>
      <c r="F71" s="46">
        <v>820</v>
      </c>
      <c r="G71" s="46">
        <v>0</v>
      </c>
      <c r="H71" s="46">
        <v>0</v>
      </c>
      <c r="I71" s="46">
        <v>0</v>
      </c>
      <c r="J71" s="46">
        <v>0</v>
      </c>
      <c r="K71" s="46">
        <v>0</v>
      </c>
      <c r="L71" s="47">
        <v>13900</v>
      </c>
    </row>
    <row r="72" spans="1:12">
      <c r="A72" s="44">
        <v>53</v>
      </c>
      <c r="B72" s="45">
        <v>181000</v>
      </c>
      <c r="C72" s="46">
        <v>183000</v>
      </c>
      <c r="D72" s="46">
        <v>4120</v>
      </c>
      <c r="E72" s="46">
        <v>2500</v>
      </c>
      <c r="F72" s="46">
        <v>890</v>
      </c>
      <c r="G72" s="46">
        <v>0</v>
      </c>
      <c r="H72" s="46">
        <v>0</v>
      </c>
      <c r="I72" s="46">
        <v>0</v>
      </c>
      <c r="J72" s="46">
        <v>0</v>
      </c>
      <c r="K72" s="46">
        <v>0</v>
      </c>
      <c r="L72" s="47">
        <v>14600</v>
      </c>
    </row>
    <row r="73" spans="1:12">
      <c r="A73" s="44">
        <v>54</v>
      </c>
      <c r="B73" s="45">
        <v>183000</v>
      </c>
      <c r="C73" s="46">
        <v>185000</v>
      </c>
      <c r="D73" s="46">
        <v>4200</v>
      </c>
      <c r="E73" s="46">
        <v>2570</v>
      </c>
      <c r="F73" s="46">
        <v>960</v>
      </c>
      <c r="G73" s="46">
        <v>0</v>
      </c>
      <c r="H73" s="46">
        <v>0</v>
      </c>
      <c r="I73" s="46">
        <v>0</v>
      </c>
      <c r="J73" s="46">
        <v>0</v>
      </c>
      <c r="K73" s="46">
        <v>0</v>
      </c>
      <c r="L73" s="47">
        <v>15300</v>
      </c>
    </row>
    <row r="74" spans="1:12">
      <c r="A74" s="44">
        <v>55</v>
      </c>
      <c r="B74" s="45">
        <v>185000</v>
      </c>
      <c r="C74" s="46">
        <v>187000</v>
      </c>
      <c r="D74" s="46">
        <v>4270</v>
      </c>
      <c r="E74" s="46">
        <v>2640</v>
      </c>
      <c r="F74" s="46">
        <v>1030</v>
      </c>
      <c r="G74" s="46">
        <v>0</v>
      </c>
      <c r="H74" s="46">
        <v>0</v>
      </c>
      <c r="I74" s="46">
        <v>0</v>
      </c>
      <c r="J74" s="46">
        <v>0</v>
      </c>
      <c r="K74" s="46">
        <v>0</v>
      </c>
      <c r="L74" s="47">
        <v>16000</v>
      </c>
    </row>
    <row r="75" spans="1:12">
      <c r="A75" s="44"/>
      <c r="B75" s="45"/>
      <c r="C75" s="46"/>
      <c r="D75" s="46"/>
      <c r="E75" s="46"/>
      <c r="F75" s="46"/>
      <c r="G75" s="46"/>
      <c r="H75" s="46"/>
      <c r="I75" s="46"/>
      <c r="J75" s="46"/>
      <c r="K75" s="46"/>
      <c r="L75" s="47"/>
    </row>
    <row r="76" spans="1:12">
      <c r="A76" s="44">
        <v>56</v>
      </c>
      <c r="B76" s="45">
        <v>187000</v>
      </c>
      <c r="C76" s="46">
        <v>189000</v>
      </c>
      <c r="D76" s="46">
        <v>4340</v>
      </c>
      <c r="E76" s="46">
        <v>2720</v>
      </c>
      <c r="F76" s="46">
        <v>1100</v>
      </c>
      <c r="G76" s="46">
        <v>0</v>
      </c>
      <c r="H76" s="46">
        <v>0</v>
      </c>
      <c r="I76" s="46">
        <v>0</v>
      </c>
      <c r="J76" s="46">
        <v>0</v>
      </c>
      <c r="K76" s="46">
        <v>0</v>
      </c>
      <c r="L76" s="47">
        <v>16700</v>
      </c>
    </row>
    <row r="77" spans="1:12">
      <c r="A77" s="44">
        <v>57</v>
      </c>
      <c r="B77" s="45">
        <v>189000</v>
      </c>
      <c r="C77" s="46">
        <v>191000</v>
      </c>
      <c r="D77" s="46">
        <v>4410</v>
      </c>
      <c r="E77" s="46">
        <v>2790</v>
      </c>
      <c r="F77" s="46">
        <v>1170</v>
      </c>
      <c r="G77" s="46">
        <v>0</v>
      </c>
      <c r="H77" s="46">
        <v>0</v>
      </c>
      <c r="I77" s="46">
        <v>0</v>
      </c>
      <c r="J77" s="46">
        <v>0</v>
      </c>
      <c r="K77" s="46">
        <v>0</v>
      </c>
      <c r="L77" s="47">
        <v>17500</v>
      </c>
    </row>
    <row r="78" spans="1:12">
      <c r="A78" s="44">
        <v>58</v>
      </c>
      <c r="B78" s="45">
        <v>191000</v>
      </c>
      <c r="C78" s="46">
        <v>193000</v>
      </c>
      <c r="D78" s="46">
        <v>4480</v>
      </c>
      <c r="E78" s="46">
        <v>2860</v>
      </c>
      <c r="F78" s="46">
        <v>1250</v>
      </c>
      <c r="G78" s="46">
        <v>0</v>
      </c>
      <c r="H78" s="46">
        <v>0</v>
      </c>
      <c r="I78" s="46">
        <v>0</v>
      </c>
      <c r="J78" s="46">
        <v>0</v>
      </c>
      <c r="K78" s="46">
        <v>0</v>
      </c>
      <c r="L78" s="47">
        <v>18100</v>
      </c>
    </row>
    <row r="79" spans="1:12">
      <c r="A79" s="44">
        <v>59</v>
      </c>
      <c r="B79" s="45">
        <v>193000</v>
      </c>
      <c r="C79" s="46">
        <v>195000</v>
      </c>
      <c r="D79" s="46">
        <v>4550</v>
      </c>
      <c r="E79" s="46">
        <v>2930</v>
      </c>
      <c r="F79" s="46">
        <v>1320</v>
      </c>
      <c r="G79" s="46">
        <v>0</v>
      </c>
      <c r="H79" s="46">
        <v>0</v>
      </c>
      <c r="I79" s="46">
        <v>0</v>
      </c>
      <c r="J79" s="46">
        <v>0</v>
      </c>
      <c r="K79" s="46">
        <v>0</v>
      </c>
      <c r="L79" s="47">
        <v>18800</v>
      </c>
    </row>
    <row r="80" spans="1:12">
      <c r="A80" s="44">
        <v>60</v>
      </c>
      <c r="B80" s="45">
        <v>195000</v>
      </c>
      <c r="C80" s="46">
        <v>197000</v>
      </c>
      <c r="D80" s="46">
        <v>4630</v>
      </c>
      <c r="E80" s="46">
        <v>3000</v>
      </c>
      <c r="F80" s="46">
        <v>1390</v>
      </c>
      <c r="G80" s="46">
        <v>0</v>
      </c>
      <c r="H80" s="46">
        <v>0</v>
      </c>
      <c r="I80" s="46">
        <v>0</v>
      </c>
      <c r="J80" s="46">
        <v>0</v>
      </c>
      <c r="K80" s="46">
        <v>0</v>
      </c>
      <c r="L80" s="47">
        <v>19500</v>
      </c>
    </row>
    <row r="81" spans="1:12">
      <c r="A81" s="44"/>
      <c r="B81" s="45"/>
      <c r="C81" s="46"/>
      <c r="D81" s="46"/>
      <c r="E81" s="46"/>
      <c r="F81" s="46"/>
      <c r="G81" s="46"/>
      <c r="H81" s="46"/>
      <c r="I81" s="46"/>
      <c r="J81" s="46"/>
      <c r="K81" s="46"/>
      <c r="L81" s="47"/>
    </row>
    <row r="82" spans="1:12">
      <c r="A82" s="44">
        <v>61</v>
      </c>
      <c r="B82" s="45">
        <v>197000</v>
      </c>
      <c r="C82" s="46">
        <v>199000</v>
      </c>
      <c r="D82" s="46">
        <v>4700</v>
      </c>
      <c r="E82" s="46">
        <v>3070</v>
      </c>
      <c r="F82" s="46">
        <v>1460</v>
      </c>
      <c r="G82" s="46">
        <v>0</v>
      </c>
      <c r="H82" s="46">
        <v>0</v>
      </c>
      <c r="I82" s="46">
        <v>0</v>
      </c>
      <c r="J82" s="46">
        <v>0</v>
      </c>
      <c r="K82" s="46">
        <v>0</v>
      </c>
      <c r="L82" s="47">
        <v>20200</v>
      </c>
    </row>
    <row r="83" spans="1:12">
      <c r="A83" s="44">
        <v>62</v>
      </c>
      <c r="B83" s="45">
        <v>199000</v>
      </c>
      <c r="C83" s="46">
        <v>201000</v>
      </c>
      <c r="D83" s="46">
        <v>4770</v>
      </c>
      <c r="E83" s="46">
        <v>3140</v>
      </c>
      <c r="F83" s="46">
        <v>1530</v>
      </c>
      <c r="G83" s="46">
        <v>0</v>
      </c>
      <c r="H83" s="46">
        <v>0</v>
      </c>
      <c r="I83" s="46">
        <v>0</v>
      </c>
      <c r="J83" s="46">
        <v>0</v>
      </c>
      <c r="K83" s="46">
        <v>0</v>
      </c>
      <c r="L83" s="47">
        <v>20900</v>
      </c>
    </row>
    <row r="84" spans="1:12">
      <c r="A84" s="44">
        <v>63</v>
      </c>
      <c r="B84" s="45">
        <v>201000</v>
      </c>
      <c r="C84" s="46">
        <v>203000</v>
      </c>
      <c r="D84" s="46">
        <v>4840</v>
      </c>
      <c r="E84" s="46">
        <v>3220</v>
      </c>
      <c r="F84" s="46">
        <v>1600</v>
      </c>
      <c r="G84" s="46">
        <v>0</v>
      </c>
      <c r="H84" s="46">
        <v>0</v>
      </c>
      <c r="I84" s="46">
        <v>0</v>
      </c>
      <c r="J84" s="46">
        <v>0</v>
      </c>
      <c r="K84" s="46">
        <v>0</v>
      </c>
      <c r="L84" s="47">
        <v>21500</v>
      </c>
    </row>
    <row r="85" spans="1:12">
      <c r="A85" s="44">
        <v>64</v>
      </c>
      <c r="B85" s="45">
        <v>203000</v>
      </c>
      <c r="C85" s="46">
        <v>205000</v>
      </c>
      <c r="D85" s="46">
        <v>4910</v>
      </c>
      <c r="E85" s="46">
        <v>3290</v>
      </c>
      <c r="F85" s="46">
        <v>1670</v>
      </c>
      <c r="G85" s="46">
        <v>0</v>
      </c>
      <c r="H85" s="46">
        <v>0</v>
      </c>
      <c r="I85" s="46">
        <v>0</v>
      </c>
      <c r="J85" s="46">
        <v>0</v>
      </c>
      <c r="K85" s="46">
        <v>0</v>
      </c>
      <c r="L85" s="47">
        <v>22200</v>
      </c>
    </row>
    <row r="86" spans="1:12">
      <c r="A86" s="44">
        <v>65</v>
      </c>
      <c r="B86" s="45">
        <v>205000</v>
      </c>
      <c r="C86" s="46">
        <v>207000</v>
      </c>
      <c r="D86" s="46">
        <v>4980</v>
      </c>
      <c r="E86" s="46">
        <v>3360</v>
      </c>
      <c r="F86" s="46">
        <v>1750</v>
      </c>
      <c r="G86" s="46">
        <v>130</v>
      </c>
      <c r="H86" s="46">
        <v>0</v>
      </c>
      <c r="I86" s="46">
        <v>0</v>
      </c>
      <c r="J86" s="46">
        <v>0</v>
      </c>
      <c r="K86" s="46">
        <v>0</v>
      </c>
      <c r="L86" s="47">
        <v>22700</v>
      </c>
    </row>
    <row r="87" spans="1:12">
      <c r="A87" s="44"/>
      <c r="B87" s="45"/>
      <c r="C87" s="46"/>
      <c r="D87" s="46"/>
      <c r="E87" s="46"/>
      <c r="F87" s="46"/>
      <c r="G87" s="46"/>
      <c r="H87" s="46"/>
      <c r="I87" s="46"/>
      <c r="J87" s="46"/>
      <c r="K87" s="46"/>
      <c r="L87" s="47"/>
    </row>
    <row r="88" spans="1:12">
      <c r="A88" s="44">
        <v>66</v>
      </c>
      <c r="B88" s="45">
        <v>207000</v>
      </c>
      <c r="C88" s="46">
        <v>209000</v>
      </c>
      <c r="D88" s="46">
        <v>5050</v>
      </c>
      <c r="E88" s="46">
        <v>3430</v>
      </c>
      <c r="F88" s="46">
        <v>1820</v>
      </c>
      <c r="G88" s="46">
        <v>200</v>
      </c>
      <c r="H88" s="46">
        <v>0</v>
      </c>
      <c r="I88" s="46">
        <v>0</v>
      </c>
      <c r="J88" s="46">
        <v>0</v>
      </c>
      <c r="K88" s="46">
        <v>0</v>
      </c>
      <c r="L88" s="47">
        <v>23300</v>
      </c>
    </row>
    <row r="89" spans="1:12">
      <c r="A89" s="44">
        <v>67</v>
      </c>
      <c r="B89" s="45">
        <v>209000</v>
      </c>
      <c r="C89" s="46">
        <v>211000</v>
      </c>
      <c r="D89" s="46">
        <v>5130</v>
      </c>
      <c r="E89" s="46">
        <v>3500</v>
      </c>
      <c r="F89" s="46">
        <v>1890</v>
      </c>
      <c r="G89" s="46">
        <v>280</v>
      </c>
      <c r="H89" s="46">
        <v>0</v>
      </c>
      <c r="I89" s="46">
        <v>0</v>
      </c>
      <c r="J89" s="46">
        <v>0</v>
      </c>
      <c r="K89" s="46">
        <v>0</v>
      </c>
      <c r="L89" s="47">
        <v>23900</v>
      </c>
    </row>
    <row r="90" spans="1:12">
      <c r="A90" s="44">
        <v>68</v>
      </c>
      <c r="B90" s="45">
        <v>211000</v>
      </c>
      <c r="C90" s="46">
        <v>213000</v>
      </c>
      <c r="D90" s="46">
        <v>5200</v>
      </c>
      <c r="E90" s="46">
        <v>3570</v>
      </c>
      <c r="F90" s="46">
        <v>1960</v>
      </c>
      <c r="G90" s="46">
        <v>350</v>
      </c>
      <c r="H90" s="46">
        <v>0</v>
      </c>
      <c r="I90" s="46">
        <v>0</v>
      </c>
      <c r="J90" s="46">
        <v>0</v>
      </c>
      <c r="K90" s="46">
        <v>0</v>
      </c>
      <c r="L90" s="47">
        <v>24400</v>
      </c>
    </row>
    <row r="91" spans="1:12">
      <c r="A91" s="44">
        <v>69</v>
      </c>
      <c r="B91" s="45">
        <v>213000</v>
      </c>
      <c r="C91" s="46">
        <v>215000</v>
      </c>
      <c r="D91" s="46">
        <v>5270</v>
      </c>
      <c r="E91" s="46">
        <v>3640</v>
      </c>
      <c r="F91" s="46">
        <v>2030</v>
      </c>
      <c r="G91" s="46">
        <v>420</v>
      </c>
      <c r="H91" s="46">
        <v>0</v>
      </c>
      <c r="I91" s="46">
        <v>0</v>
      </c>
      <c r="J91" s="46">
        <v>0</v>
      </c>
      <c r="K91" s="46">
        <v>0</v>
      </c>
      <c r="L91" s="47">
        <v>25000</v>
      </c>
    </row>
    <row r="92" spans="1:12">
      <c r="A92" s="44">
        <v>70</v>
      </c>
      <c r="B92" s="45">
        <v>215000</v>
      </c>
      <c r="C92" s="46">
        <v>217000</v>
      </c>
      <c r="D92" s="46">
        <v>5340</v>
      </c>
      <c r="E92" s="46">
        <v>3720</v>
      </c>
      <c r="F92" s="46">
        <v>2100</v>
      </c>
      <c r="G92" s="46">
        <v>490</v>
      </c>
      <c r="H92" s="46">
        <v>0</v>
      </c>
      <c r="I92" s="46">
        <v>0</v>
      </c>
      <c r="J92" s="46">
        <v>0</v>
      </c>
      <c r="K92" s="46">
        <v>0</v>
      </c>
      <c r="L92" s="47">
        <v>25500</v>
      </c>
    </row>
    <row r="93" spans="1:12">
      <c r="A93" s="44"/>
      <c r="B93" s="45"/>
      <c r="C93" s="46"/>
      <c r="D93" s="46"/>
      <c r="E93" s="46"/>
      <c r="F93" s="46"/>
      <c r="G93" s="46"/>
      <c r="H93" s="46"/>
      <c r="I93" s="46"/>
      <c r="J93" s="46"/>
      <c r="K93" s="46"/>
      <c r="L93" s="47"/>
    </row>
    <row r="94" spans="1:12">
      <c r="A94" s="44">
        <v>71</v>
      </c>
      <c r="B94" s="45">
        <v>217000</v>
      </c>
      <c r="C94" s="46">
        <v>219000</v>
      </c>
      <c r="D94" s="46">
        <v>5410</v>
      </c>
      <c r="E94" s="46">
        <v>3790</v>
      </c>
      <c r="F94" s="46">
        <v>2170</v>
      </c>
      <c r="G94" s="46">
        <v>560</v>
      </c>
      <c r="H94" s="46">
        <v>0</v>
      </c>
      <c r="I94" s="46">
        <v>0</v>
      </c>
      <c r="J94" s="46">
        <v>0</v>
      </c>
      <c r="K94" s="46">
        <v>0</v>
      </c>
      <c r="L94" s="47">
        <v>26100</v>
      </c>
    </row>
    <row r="95" spans="1:12">
      <c r="A95" s="44">
        <v>72</v>
      </c>
      <c r="B95" s="45">
        <v>219000</v>
      </c>
      <c r="C95" s="46">
        <v>221000</v>
      </c>
      <c r="D95" s="46">
        <v>5480</v>
      </c>
      <c r="E95" s="46">
        <v>3860</v>
      </c>
      <c r="F95" s="46">
        <v>2250</v>
      </c>
      <c r="G95" s="46">
        <v>630</v>
      </c>
      <c r="H95" s="46">
        <v>0</v>
      </c>
      <c r="I95" s="46">
        <v>0</v>
      </c>
      <c r="J95" s="46">
        <v>0</v>
      </c>
      <c r="K95" s="46">
        <v>0</v>
      </c>
      <c r="L95" s="47">
        <v>26800</v>
      </c>
    </row>
    <row r="96" spans="1:12">
      <c r="A96" s="44">
        <v>73</v>
      </c>
      <c r="B96" s="45">
        <v>221000</v>
      </c>
      <c r="C96" s="46">
        <v>224000</v>
      </c>
      <c r="D96" s="46">
        <v>5560</v>
      </c>
      <c r="E96" s="46">
        <v>3950</v>
      </c>
      <c r="F96" s="46">
        <v>2340</v>
      </c>
      <c r="G96" s="46">
        <v>710</v>
      </c>
      <c r="H96" s="46">
        <v>0</v>
      </c>
      <c r="I96" s="46">
        <v>0</v>
      </c>
      <c r="J96" s="46">
        <v>0</v>
      </c>
      <c r="K96" s="46">
        <v>0</v>
      </c>
      <c r="L96" s="47">
        <v>27400</v>
      </c>
    </row>
    <row r="97" spans="1:12">
      <c r="A97" s="44">
        <v>74</v>
      </c>
      <c r="B97" s="45">
        <v>224000</v>
      </c>
      <c r="C97" s="46">
        <v>227000</v>
      </c>
      <c r="D97" s="46">
        <v>5680</v>
      </c>
      <c r="E97" s="46">
        <v>4060</v>
      </c>
      <c r="F97" s="46">
        <v>2440</v>
      </c>
      <c r="G97" s="46">
        <v>830</v>
      </c>
      <c r="H97" s="46">
        <v>0</v>
      </c>
      <c r="I97" s="46">
        <v>0</v>
      </c>
      <c r="J97" s="46">
        <v>0</v>
      </c>
      <c r="K97" s="46">
        <v>0</v>
      </c>
      <c r="L97" s="47">
        <v>28400</v>
      </c>
    </row>
    <row r="98" spans="1:12">
      <c r="A98" s="44">
        <v>75</v>
      </c>
      <c r="B98" s="45">
        <v>227000</v>
      </c>
      <c r="C98" s="46">
        <v>230000</v>
      </c>
      <c r="D98" s="46">
        <v>5780</v>
      </c>
      <c r="E98" s="46">
        <v>4170</v>
      </c>
      <c r="F98" s="46">
        <v>2550</v>
      </c>
      <c r="G98" s="46">
        <v>930</v>
      </c>
      <c r="H98" s="46">
        <v>0</v>
      </c>
      <c r="I98" s="46">
        <v>0</v>
      </c>
      <c r="J98" s="46">
        <v>0</v>
      </c>
      <c r="K98" s="46">
        <v>0</v>
      </c>
      <c r="L98" s="47">
        <v>29300</v>
      </c>
    </row>
    <row r="99" spans="1:12">
      <c r="A99" s="44"/>
      <c r="B99" s="45"/>
      <c r="C99" s="46"/>
      <c r="D99" s="46"/>
      <c r="E99" s="46"/>
      <c r="F99" s="46"/>
      <c r="G99" s="46"/>
      <c r="H99" s="46"/>
      <c r="I99" s="46"/>
      <c r="J99" s="46"/>
      <c r="K99" s="46"/>
      <c r="L99" s="47"/>
    </row>
    <row r="100" spans="1:12">
      <c r="A100" s="44">
        <v>76</v>
      </c>
      <c r="B100" s="45">
        <v>230000</v>
      </c>
      <c r="C100" s="46">
        <v>233000</v>
      </c>
      <c r="D100" s="46">
        <v>5890</v>
      </c>
      <c r="E100" s="46">
        <v>4280</v>
      </c>
      <c r="F100" s="46">
        <v>2650</v>
      </c>
      <c r="G100" s="46">
        <v>1040</v>
      </c>
      <c r="H100" s="46">
        <v>0</v>
      </c>
      <c r="I100" s="46">
        <v>0</v>
      </c>
      <c r="J100" s="46">
        <v>0</v>
      </c>
      <c r="K100" s="46">
        <v>0</v>
      </c>
      <c r="L100" s="47">
        <v>30300</v>
      </c>
    </row>
    <row r="101" spans="1:12">
      <c r="A101" s="44">
        <v>77</v>
      </c>
      <c r="B101" s="45">
        <v>233000</v>
      </c>
      <c r="C101" s="46">
        <v>236000</v>
      </c>
      <c r="D101" s="46">
        <v>5990</v>
      </c>
      <c r="E101" s="46">
        <v>4380</v>
      </c>
      <c r="F101" s="46">
        <v>2770</v>
      </c>
      <c r="G101" s="46">
        <v>1140</v>
      </c>
      <c r="H101" s="46">
        <v>0</v>
      </c>
      <c r="I101" s="46">
        <v>0</v>
      </c>
      <c r="J101" s="46">
        <v>0</v>
      </c>
      <c r="K101" s="46">
        <v>0</v>
      </c>
      <c r="L101" s="47">
        <v>31300</v>
      </c>
    </row>
    <row r="102" spans="1:12">
      <c r="A102" s="44">
        <v>78</v>
      </c>
      <c r="B102" s="45">
        <v>236000</v>
      </c>
      <c r="C102" s="46">
        <v>239000</v>
      </c>
      <c r="D102" s="46">
        <v>6110</v>
      </c>
      <c r="E102" s="46">
        <v>4490</v>
      </c>
      <c r="F102" s="46">
        <v>2870</v>
      </c>
      <c r="G102" s="46">
        <v>1260</v>
      </c>
      <c r="H102" s="46">
        <v>0</v>
      </c>
      <c r="I102" s="46">
        <v>0</v>
      </c>
      <c r="J102" s="46">
        <v>0</v>
      </c>
      <c r="K102" s="46">
        <v>0</v>
      </c>
      <c r="L102" s="47">
        <v>32400</v>
      </c>
    </row>
    <row r="103" spans="1:12">
      <c r="A103" s="44">
        <v>79</v>
      </c>
      <c r="B103" s="45">
        <v>239000</v>
      </c>
      <c r="C103" s="46">
        <v>242000</v>
      </c>
      <c r="D103" s="46">
        <v>6210</v>
      </c>
      <c r="E103" s="46">
        <v>4590</v>
      </c>
      <c r="F103" s="46">
        <v>2980</v>
      </c>
      <c r="G103" s="46">
        <v>1360</v>
      </c>
      <c r="H103" s="46">
        <v>0</v>
      </c>
      <c r="I103" s="46">
        <v>0</v>
      </c>
      <c r="J103" s="46">
        <v>0</v>
      </c>
      <c r="K103" s="46">
        <v>0</v>
      </c>
      <c r="L103" s="47">
        <v>33400</v>
      </c>
    </row>
    <row r="104" spans="1:12">
      <c r="A104" s="44">
        <v>80</v>
      </c>
      <c r="B104" s="45">
        <v>242000</v>
      </c>
      <c r="C104" s="46">
        <v>245000</v>
      </c>
      <c r="D104" s="46">
        <v>6320</v>
      </c>
      <c r="E104" s="46">
        <v>4710</v>
      </c>
      <c r="F104" s="46">
        <v>3080</v>
      </c>
      <c r="G104" s="46">
        <v>1470</v>
      </c>
      <c r="H104" s="46">
        <v>0</v>
      </c>
      <c r="I104" s="46">
        <v>0</v>
      </c>
      <c r="J104" s="46">
        <v>0</v>
      </c>
      <c r="K104" s="46">
        <v>0</v>
      </c>
      <c r="L104" s="47">
        <v>34400</v>
      </c>
    </row>
    <row r="105" spans="1:12">
      <c r="A105" s="44"/>
      <c r="B105" s="45"/>
      <c r="C105" s="46"/>
      <c r="D105" s="46"/>
      <c r="E105" s="46"/>
      <c r="F105" s="46"/>
      <c r="G105" s="46"/>
      <c r="H105" s="46"/>
      <c r="I105" s="46"/>
      <c r="J105" s="46"/>
      <c r="K105" s="46"/>
      <c r="L105" s="47"/>
    </row>
    <row r="106" spans="1:12">
      <c r="A106" s="44">
        <v>81</v>
      </c>
      <c r="B106" s="45">
        <v>245000</v>
      </c>
      <c r="C106" s="46">
        <v>248000</v>
      </c>
      <c r="D106" s="46">
        <v>6420</v>
      </c>
      <c r="E106" s="46">
        <v>4810</v>
      </c>
      <c r="F106" s="46">
        <v>3200</v>
      </c>
      <c r="G106" s="46">
        <v>1570</v>
      </c>
      <c r="H106" s="46">
        <v>0</v>
      </c>
      <c r="I106" s="46">
        <v>0</v>
      </c>
      <c r="J106" s="46">
        <v>0</v>
      </c>
      <c r="K106" s="46">
        <v>0</v>
      </c>
      <c r="L106" s="47">
        <v>35400</v>
      </c>
    </row>
    <row r="107" spans="1:12">
      <c r="A107" s="44">
        <v>82</v>
      </c>
      <c r="B107" s="45">
        <v>248000</v>
      </c>
      <c r="C107" s="46">
        <v>251000</v>
      </c>
      <c r="D107" s="46">
        <v>6530</v>
      </c>
      <c r="E107" s="46">
        <v>4920</v>
      </c>
      <c r="F107" s="46">
        <v>3300</v>
      </c>
      <c r="G107" s="46">
        <v>1680</v>
      </c>
      <c r="H107" s="46">
        <v>0</v>
      </c>
      <c r="I107" s="46">
        <v>0</v>
      </c>
      <c r="J107" s="46">
        <v>0</v>
      </c>
      <c r="K107" s="46">
        <v>0</v>
      </c>
      <c r="L107" s="47">
        <v>36400</v>
      </c>
    </row>
    <row r="108" spans="1:12">
      <c r="A108" s="44">
        <v>83</v>
      </c>
      <c r="B108" s="45">
        <v>251000</v>
      </c>
      <c r="C108" s="46">
        <v>254000</v>
      </c>
      <c r="D108" s="46">
        <v>6640</v>
      </c>
      <c r="E108" s="46">
        <v>5020</v>
      </c>
      <c r="F108" s="46">
        <v>3410</v>
      </c>
      <c r="G108" s="46">
        <v>1790</v>
      </c>
      <c r="H108" s="46">
        <v>170</v>
      </c>
      <c r="I108" s="46">
        <v>0</v>
      </c>
      <c r="J108" s="46">
        <v>0</v>
      </c>
      <c r="K108" s="46">
        <v>0</v>
      </c>
      <c r="L108" s="47">
        <v>37500</v>
      </c>
    </row>
    <row r="109" spans="1:12">
      <c r="A109" s="44">
        <v>84</v>
      </c>
      <c r="B109" s="45">
        <v>254000</v>
      </c>
      <c r="C109" s="46">
        <v>257000</v>
      </c>
      <c r="D109" s="46">
        <v>6750</v>
      </c>
      <c r="E109" s="46">
        <v>5140</v>
      </c>
      <c r="F109" s="46">
        <v>3510</v>
      </c>
      <c r="G109" s="46">
        <v>1900</v>
      </c>
      <c r="H109" s="46">
        <v>290</v>
      </c>
      <c r="I109" s="46">
        <v>0</v>
      </c>
      <c r="J109" s="46">
        <v>0</v>
      </c>
      <c r="K109" s="46">
        <v>0</v>
      </c>
      <c r="L109" s="47">
        <v>38500</v>
      </c>
    </row>
    <row r="110" spans="1:12">
      <c r="A110" s="44">
        <v>85</v>
      </c>
      <c r="B110" s="45">
        <v>257000</v>
      </c>
      <c r="C110" s="46">
        <v>260000</v>
      </c>
      <c r="D110" s="46">
        <v>6850</v>
      </c>
      <c r="E110" s="46">
        <v>5240</v>
      </c>
      <c r="F110" s="46">
        <v>3620</v>
      </c>
      <c r="G110" s="46">
        <v>2000</v>
      </c>
      <c r="H110" s="46">
        <v>390</v>
      </c>
      <c r="I110" s="46">
        <v>0</v>
      </c>
      <c r="J110" s="46">
        <v>0</v>
      </c>
      <c r="K110" s="46">
        <v>0</v>
      </c>
      <c r="L110" s="47">
        <v>39400</v>
      </c>
    </row>
    <row r="111" spans="1:12">
      <c r="A111" s="44"/>
      <c r="B111" s="45"/>
      <c r="C111" s="46"/>
      <c r="D111" s="46"/>
      <c r="E111" s="46"/>
      <c r="F111" s="46"/>
      <c r="G111" s="46"/>
      <c r="H111" s="46"/>
      <c r="I111" s="46"/>
      <c r="J111" s="46"/>
      <c r="K111" s="46"/>
      <c r="L111" s="47"/>
    </row>
    <row r="112" spans="1:12">
      <c r="A112" s="44">
        <v>86</v>
      </c>
      <c r="B112" s="45">
        <v>260000</v>
      </c>
      <c r="C112" s="46">
        <v>263000</v>
      </c>
      <c r="D112" s="46">
        <v>6960</v>
      </c>
      <c r="E112" s="46">
        <v>5350</v>
      </c>
      <c r="F112" s="46">
        <v>3730</v>
      </c>
      <c r="G112" s="46">
        <v>2110</v>
      </c>
      <c r="H112" s="46">
        <v>500</v>
      </c>
      <c r="I112" s="46">
        <v>0</v>
      </c>
      <c r="J112" s="46">
        <v>0</v>
      </c>
      <c r="K112" s="46">
        <v>0</v>
      </c>
      <c r="L112" s="47">
        <v>40400</v>
      </c>
    </row>
    <row r="113" spans="1:12">
      <c r="A113" s="44">
        <v>87</v>
      </c>
      <c r="B113" s="45">
        <v>263000</v>
      </c>
      <c r="C113" s="46">
        <v>266000</v>
      </c>
      <c r="D113" s="46">
        <v>7070</v>
      </c>
      <c r="E113" s="46">
        <v>5450</v>
      </c>
      <c r="F113" s="46">
        <v>3840</v>
      </c>
      <c r="G113" s="46">
        <v>2220</v>
      </c>
      <c r="H113" s="46">
        <v>600</v>
      </c>
      <c r="I113" s="46">
        <v>0</v>
      </c>
      <c r="J113" s="46">
        <v>0</v>
      </c>
      <c r="K113" s="46">
        <v>0</v>
      </c>
      <c r="L113" s="47">
        <v>41500</v>
      </c>
    </row>
    <row r="114" spans="1:12">
      <c r="A114" s="44">
        <v>88</v>
      </c>
      <c r="B114" s="45">
        <v>266000</v>
      </c>
      <c r="C114" s="46">
        <v>269000</v>
      </c>
      <c r="D114" s="46">
        <v>7180</v>
      </c>
      <c r="E114" s="46">
        <v>5560</v>
      </c>
      <c r="F114" s="46">
        <v>3940</v>
      </c>
      <c r="G114" s="46">
        <v>2330</v>
      </c>
      <c r="H114" s="46">
        <v>710</v>
      </c>
      <c r="I114" s="46">
        <v>0</v>
      </c>
      <c r="J114" s="46">
        <v>0</v>
      </c>
      <c r="K114" s="46">
        <v>0</v>
      </c>
      <c r="L114" s="47">
        <v>42500</v>
      </c>
    </row>
    <row r="115" spans="1:12">
      <c r="A115" s="44">
        <v>89</v>
      </c>
      <c r="B115" s="45">
        <v>269000</v>
      </c>
      <c r="C115" s="46">
        <v>272000</v>
      </c>
      <c r="D115" s="46">
        <v>7280</v>
      </c>
      <c r="E115" s="46">
        <v>5670</v>
      </c>
      <c r="F115" s="46">
        <v>4050</v>
      </c>
      <c r="G115" s="46">
        <v>2430</v>
      </c>
      <c r="H115" s="46">
        <v>820</v>
      </c>
      <c r="I115" s="46">
        <v>0</v>
      </c>
      <c r="J115" s="46">
        <v>0</v>
      </c>
      <c r="K115" s="46">
        <v>0</v>
      </c>
      <c r="L115" s="47">
        <v>43500</v>
      </c>
    </row>
    <row r="116" spans="1:12">
      <c r="A116" s="44">
        <v>90</v>
      </c>
      <c r="B116" s="45">
        <v>272000</v>
      </c>
      <c r="C116" s="46">
        <v>275000</v>
      </c>
      <c r="D116" s="46">
        <v>7390</v>
      </c>
      <c r="E116" s="46">
        <v>5780</v>
      </c>
      <c r="F116" s="46">
        <v>4160</v>
      </c>
      <c r="G116" s="46">
        <v>2540</v>
      </c>
      <c r="H116" s="46">
        <v>930</v>
      </c>
      <c r="I116" s="46">
        <v>0</v>
      </c>
      <c r="J116" s="46">
        <v>0</v>
      </c>
      <c r="K116" s="46">
        <v>0</v>
      </c>
      <c r="L116" s="47">
        <v>44500</v>
      </c>
    </row>
    <row r="117" spans="1:12">
      <c r="A117" s="44"/>
      <c r="B117" s="45"/>
      <c r="C117" s="46"/>
      <c r="D117" s="46"/>
      <c r="E117" s="46"/>
      <c r="F117" s="46"/>
      <c r="G117" s="46"/>
      <c r="H117" s="46"/>
      <c r="I117" s="46"/>
      <c r="J117" s="46"/>
      <c r="K117" s="46"/>
      <c r="L117" s="47"/>
    </row>
    <row r="118" spans="1:12">
      <c r="A118" s="44">
        <v>91</v>
      </c>
      <c r="B118" s="45">
        <v>275000</v>
      </c>
      <c r="C118" s="46">
        <v>278000</v>
      </c>
      <c r="D118" s="46">
        <v>7490</v>
      </c>
      <c r="E118" s="46">
        <v>5880</v>
      </c>
      <c r="F118" s="46">
        <v>4270</v>
      </c>
      <c r="G118" s="46">
        <v>2640</v>
      </c>
      <c r="H118" s="46">
        <v>1030</v>
      </c>
      <c r="I118" s="46">
        <v>0</v>
      </c>
      <c r="J118" s="46">
        <v>0</v>
      </c>
      <c r="K118" s="46">
        <v>0</v>
      </c>
      <c r="L118" s="47">
        <v>45500</v>
      </c>
    </row>
    <row r="119" spans="1:12">
      <c r="A119" s="44">
        <v>92</v>
      </c>
      <c r="B119" s="45">
        <v>278000</v>
      </c>
      <c r="C119" s="46">
        <v>281000</v>
      </c>
      <c r="D119" s="46">
        <v>7610</v>
      </c>
      <c r="E119" s="46">
        <v>5990</v>
      </c>
      <c r="F119" s="46">
        <v>4370</v>
      </c>
      <c r="G119" s="46">
        <v>2760</v>
      </c>
      <c r="H119" s="46">
        <v>1140</v>
      </c>
      <c r="I119" s="46">
        <v>0</v>
      </c>
      <c r="J119" s="46">
        <v>0</v>
      </c>
      <c r="K119" s="46">
        <v>0</v>
      </c>
      <c r="L119" s="47">
        <v>46600</v>
      </c>
    </row>
    <row r="120" spans="1:12">
      <c r="A120" s="44">
        <v>93</v>
      </c>
      <c r="B120" s="45">
        <v>281000</v>
      </c>
      <c r="C120" s="46">
        <v>284000</v>
      </c>
      <c r="D120" s="46">
        <v>7710</v>
      </c>
      <c r="E120" s="46">
        <v>6100</v>
      </c>
      <c r="F120" s="46">
        <v>4480</v>
      </c>
      <c r="G120" s="46">
        <v>2860</v>
      </c>
      <c r="H120" s="46">
        <v>1250</v>
      </c>
      <c r="I120" s="46">
        <v>0</v>
      </c>
      <c r="J120" s="46">
        <v>0</v>
      </c>
      <c r="K120" s="46">
        <v>0</v>
      </c>
      <c r="L120" s="47">
        <v>47600</v>
      </c>
    </row>
    <row r="121" spans="1:12">
      <c r="A121" s="44">
        <v>94</v>
      </c>
      <c r="B121" s="45">
        <v>284000</v>
      </c>
      <c r="C121" s="46">
        <v>287000</v>
      </c>
      <c r="D121" s="46">
        <v>7820</v>
      </c>
      <c r="E121" s="46">
        <v>6210</v>
      </c>
      <c r="F121" s="46">
        <v>4580</v>
      </c>
      <c r="G121" s="46">
        <v>2970</v>
      </c>
      <c r="H121" s="46">
        <v>1360</v>
      </c>
      <c r="I121" s="46">
        <v>0</v>
      </c>
      <c r="J121" s="46">
        <v>0</v>
      </c>
      <c r="K121" s="46">
        <v>0</v>
      </c>
      <c r="L121" s="47">
        <v>48600</v>
      </c>
    </row>
    <row r="122" spans="1:12">
      <c r="A122" s="44">
        <v>95</v>
      </c>
      <c r="B122" s="45">
        <v>287000</v>
      </c>
      <c r="C122" s="46">
        <v>290000</v>
      </c>
      <c r="D122" s="46">
        <v>7920</v>
      </c>
      <c r="E122" s="46">
        <v>6310</v>
      </c>
      <c r="F122" s="46">
        <v>4700</v>
      </c>
      <c r="G122" s="46">
        <v>3070</v>
      </c>
      <c r="H122" s="46">
        <v>1460</v>
      </c>
      <c r="I122" s="46">
        <v>0</v>
      </c>
      <c r="J122" s="46">
        <v>0</v>
      </c>
      <c r="K122" s="46">
        <v>0</v>
      </c>
      <c r="L122" s="47">
        <v>49700</v>
      </c>
    </row>
    <row r="123" spans="1:12" ht="14.25" thickBot="1">
      <c r="A123" s="44"/>
      <c r="B123" s="48"/>
      <c r="C123" s="49"/>
      <c r="D123" s="49"/>
      <c r="E123" s="49"/>
      <c r="F123" s="49"/>
      <c r="G123" s="49"/>
      <c r="H123" s="49"/>
      <c r="I123" s="49"/>
      <c r="J123" s="49"/>
      <c r="K123" s="49"/>
      <c r="L123" s="50"/>
    </row>
    <row r="124" spans="1:12">
      <c r="A124" s="44">
        <v>96</v>
      </c>
      <c r="B124" s="45">
        <v>290000</v>
      </c>
      <c r="C124" s="46">
        <v>293000</v>
      </c>
      <c r="D124" s="46">
        <v>8040</v>
      </c>
      <c r="E124" s="46">
        <v>6420</v>
      </c>
      <c r="F124" s="46">
        <v>4800</v>
      </c>
      <c r="G124" s="46">
        <v>3190</v>
      </c>
      <c r="H124" s="46">
        <v>1570</v>
      </c>
      <c r="I124" s="46">
        <v>0</v>
      </c>
      <c r="J124" s="46">
        <v>0</v>
      </c>
      <c r="K124" s="46">
        <v>0</v>
      </c>
      <c r="L124" s="47">
        <v>50900</v>
      </c>
    </row>
    <row r="125" spans="1:12">
      <c r="A125" s="44">
        <v>97</v>
      </c>
      <c r="B125" s="45">
        <v>293000</v>
      </c>
      <c r="C125" s="46">
        <v>296000</v>
      </c>
      <c r="D125" s="46">
        <v>8140</v>
      </c>
      <c r="E125" s="46">
        <v>6520</v>
      </c>
      <c r="F125" s="46">
        <v>4910</v>
      </c>
      <c r="G125" s="46">
        <v>3290</v>
      </c>
      <c r="H125" s="46">
        <v>1670</v>
      </c>
      <c r="I125" s="46">
        <v>0</v>
      </c>
      <c r="J125" s="46">
        <v>0</v>
      </c>
      <c r="K125" s="46">
        <v>0</v>
      </c>
      <c r="L125" s="47">
        <v>52100</v>
      </c>
    </row>
    <row r="126" spans="1:12">
      <c r="A126" s="44">
        <v>98</v>
      </c>
      <c r="B126" s="45">
        <v>296000</v>
      </c>
      <c r="C126" s="46">
        <v>299000</v>
      </c>
      <c r="D126" s="46">
        <v>8250</v>
      </c>
      <c r="E126" s="46">
        <v>6640</v>
      </c>
      <c r="F126" s="46">
        <v>5010</v>
      </c>
      <c r="G126" s="46">
        <v>3400</v>
      </c>
      <c r="H126" s="46">
        <v>1790</v>
      </c>
      <c r="I126" s="46">
        <v>160</v>
      </c>
      <c r="J126" s="46">
        <v>0</v>
      </c>
      <c r="K126" s="46">
        <v>0</v>
      </c>
      <c r="L126" s="47">
        <v>52900</v>
      </c>
    </row>
    <row r="127" spans="1:12">
      <c r="A127" s="44">
        <v>99</v>
      </c>
      <c r="B127" s="45">
        <v>299000</v>
      </c>
      <c r="C127" s="46">
        <v>302000</v>
      </c>
      <c r="D127" s="46">
        <v>8420</v>
      </c>
      <c r="E127" s="46">
        <v>6740</v>
      </c>
      <c r="F127" s="46">
        <v>5130</v>
      </c>
      <c r="G127" s="46">
        <v>3510</v>
      </c>
      <c r="H127" s="46">
        <v>1890</v>
      </c>
      <c r="I127" s="46">
        <v>280</v>
      </c>
      <c r="J127" s="46">
        <v>0</v>
      </c>
      <c r="K127" s="46">
        <v>0</v>
      </c>
      <c r="L127" s="47">
        <v>53700</v>
      </c>
    </row>
    <row r="128" spans="1:12">
      <c r="A128" s="44">
        <v>100</v>
      </c>
      <c r="B128" s="45">
        <v>302000</v>
      </c>
      <c r="C128" s="46">
        <v>305000</v>
      </c>
      <c r="D128" s="46">
        <v>8670</v>
      </c>
      <c r="E128" s="46">
        <v>6860</v>
      </c>
      <c r="F128" s="46">
        <v>5250</v>
      </c>
      <c r="G128" s="46">
        <v>3630</v>
      </c>
      <c r="H128" s="46">
        <v>2010</v>
      </c>
      <c r="I128" s="46">
        <v>400</v>
      </c>
      <c r="J128" s="46">
        <v>0</v>
      </c>
      <c r="K128" s="46">
        <v>0</v>
      </c>
      <c r="L128" s="47">
        <v>54500</v>
      </c>
    </row>
    <row r="129" spans="1:12">
      <c r="A129" s="44"/>
      <c r="B129" s="45"/>
      <c r="C129" s="46"/>
      <c r="D129" s="46"/>
      <c r="E129" s="46"/>
      <c r="F129" s="46"/>
      <c r="G129" s="46"/>
      <c r="H129" s="46"/>
      <c r="I129" s="46"/>
      <c r="J129" s="46"/>
      <c r="K129" s="46"/>
      <c r="L129" s="47"/>
    </row>
    <row r="130" spans="1:12">
      <c r="A130" s="44">
        <v>101</v>
      </c>
      <c r="B130" s="45">
        <v>305000</v>
      </c>
      <c r="C130" s="46">
        <v>308000</v>
      </c>
      <c r="D130" s="46">
        <v>8910</v>
      </c>
      <c r="E130" s="46">
        <v>6980</v>
      </c>
      <c r="F130" s="46">
        <v>5370</v>
      </c>
      <c r="G130" s="46">
        <v>3760</v>
      </c>
      <c r="H130" s="46">
        <v>2130</v>
      </c>
      <c r="I130" s="46">
        <v>520</v>
      </c>
      <c r="J130" s="46">
        <v>0</v>
      </c>
      <c r="K130" s="46">
        <v>0</v>
      </c>
      <c r="L130" s="47">
        <v>55200</v>
      </c>
    </row>
    <row r="131" spans="1:12">
      <c r="A131" s="44">
        <v>102</v>
      </c>
      <c r="B131" s="45">
        <v>308000</v>
      </c>
      <c r="C131" s="46">
        <v>311000</v>
      </c>
      <c r="D131" s="46">
        <v>9160</v>
      </c>
      <c r="E131" s="46">
        <v>7110</v>
      </c>
      <c r="F131" s="46">
        <v>5490</v>
      </c>
      <c r="G131" s="46">
        <v>3880</v>
      </c>
      <c r="H131" s="46">
        <v>2260</v>
      </c>
      <c r="I131" s="46">
        <v>640</v>
      </c>
      <c r="J131" s="46">
        <v>0</v>
      </c>
      <c r="K131" s="46">
        <v>0</v>
      </c>
      <c r="L131" s="47">
        <v>56100</v>
      </c>
    </row>
    <row r="132" spans="1:12">
      <c r="A132" s="44">
        <v>103</v>
      </c>
      <c r="B132" s="45">
        <v>311000</v>
      </c>
      <c r="C132" s="46">
        <v>314000</v>
      </c>
      <c r="D132" s="46">
        <v>9400</v>
      </c>
      <c r="E132" s="46">
        <v>7230</v>
      </c>
      <c r="F132" s="46">
        <v>5620</v>
      </c>
      <c r="G132" s="46">
        <v>4000</v>
      </c>
      <c r="H132" s="46">
        <v>2380</v>
      </c>
      <c r="I132" s="46">
        <v>770</v>
      </c>
      <c r="J132" s="46">
        <v>0</v>
      </c>
      <c r="K132" s="46">
        <v>0</v>
      </c>
      <c r="L132" s="47">
        <v>56900</v>
      </c>
    </row>
    <row r="133" spans="1:12">
      <c r="A133" s="44">
        <v>104</v>
      </c>
      <c r="B133" s="45">
        <v>314000</v>
      </c>
      <c r="C133" s="46">
        <v>317000</v>
      </c>
      <c r="D133" s="46">
        <v>9650</v>
      </c>
      <c r="E133" s="46">
        <v>7350</v>
      </c>
      <c r="F133" s="46">
        <v>5740</v>
      </c>
      <c r="G133" s="46">
        <v>4120</v>
      </c>
      <c r="H133" s="46">
        <v>2500</v>
      </c>
      <c r="I133" s="46">
        <v>890</v>
      </c>
      <c r="J133" s="46">
        <v>0</v>
      </c>
      <c r="K133" s="46">
        <v>0</v>
      </c>
      <c r="L133" s="47">
        <v>57800</v>
      </c>
    </row>
    <row r="134" spans="1:12">
      <c r="A134" s="44">
        <v>105</v>
      </c>
      <c r="B134" s="45">
        <v>317000</v>
      </c>
      <c r="C134" s="46">
        <v>320000</v>
      </c>
      <c r="D134" s="46">
        <v>9890</v>
      </c>
      <c r="E134" s="46">
        <v>7470</v>
      </c>
      <c r="F134" s="46">
        <v>5860</v>
      </c>
      <c r="G134" s="46">
        <v>4250</v>
      </c>
      <c r="H134" s="46">
        <v>2620</v>
      </c>
      <c r="I134" s="46">
        <v>1010</v>
      </c>
      <c r="J134" s="46">
        <v>0</v>
      </c>
      <c r="K134" s="46">
        <v>0</v>
      </c>
      <c r="L134" s="47">
        <v>58800</v>
      </c>
    </row>
    <row r="135" spans="1:12">
      <c r="A135" s="44"/>
      <c r="B135" s="45"/>
      <c r="C135" s="46"/>
      <c r="D135" s="46"/>
      <c r="E135" s="46"/>
      <c r="F135" s="46"/>
      <c r="G135" s="46"/>
      <c r="H135" s="46"/>
      <c r="I135" s="46"/>
      <c r="J135" s="46"/>
      <c r="K135" s="46"/>
      <c r="L135" s="47"/>
    </row>
    <row r="136" spans="1:12">
      <c r="A136" s="44">
        <v>106</v>
      </c>
      <c r="B136" s="45">
        <v>320000</v>
      </c>
      <c r="C136" s="46">
        <v>323000</v>
      </c>
      <c r="D136" s="46">
        <v>10140</v>
      </c>
      <c r="E136" s="46">
        <v>7600</v>
      </c>
      <c r="F136" s="46">
        <v>5980</v>
      </c>
      <c r="G136" s="46">
        <v>4370</v>
      </c>
      <c r="H136" s="46">
        <v>2750</v>
      </c>
      <c r="I136" s="46">
        <v>1130</v>
      </c>
      <c r="J136" s="46">
        <v>0</v>
      </c>
      <c r="K136" s="46">
        <v>0</v>
      </c>
      <c r="L136" s="47">
        <v>59800</v>
      </c>
    </row>
    <row r="137" spans="1:12">
      <c r="A137" s="44">
        <v>107</v>
      </c>
      <c r="B137" s="45">
        <v>323000</v>
      </c>
      <c r="C137" s="46">
        <v>326000</v>
      </c>
      <c r="D137" s="46">
        <v>10380</v>
      </c>
      <c r="E137" s="46">
        <v>7720</v>
      </c>
      <c r="F137" s="46">
        <v>6110</v>
      </c>
      <c r="G137" s="46">
        <v>4490</v>
      </c>
      <c r="H137" s="46">
        <v>2870</v>
      </c>
      <c r="I137" s="46">
        <v>1260</v>
      </c>
      <c r="J137" s="46">
        <v>0</v>
      </c>
      <c r="K137" s="46">
        <v>0</v>
      </c>
      <c r="L137" s="47">
        <v>60900</v>
      </c>
    </row>
    <row r="138" spans="1:12">
      <c r="A138" s="44">
        <v>108</v>
      </c>
      <c r="B138" s="45">
        <v>326000</v>
      </c>
      <c r="C138" s="46">
        <v>329000</v>
      </c>
      <c r="D138" s="46">
        <v>10630</v>
      </c>
      <c r="E138" s="46">
        <v>7840</v>
      </c>
      <c r="F138" s="46">
        <v>6230</v>
      </c>
      <c r="G138" s="46">
        <v>4610</v>
      </c>
      <c r="H138" s="46">
        <v>2990</v>
      </c>
      <c r="I138" s="46">
        <v>1380</v>
      </c>
      <c r="J138" s="46">
        <v>0</v>
      </c>
      <c r="K138" s="46">
        <v>0</v>
      </c>
      <c r="L138" s="47">
        <v>61900</v>
      </c>
    </row>
    <row r="139" spans="1:12">
      <c r="A139" s="44">
        <v>109</v>
      </c>
      <c r="B139" s="51">
        <v>329000</v>
      </c>
      <c r="C139" s="52">
        <v>332000</v>
      </c>
      <c r="D139" s="52">
        <v>10870</v>
      </c>
      <c r="E139" s="52">
        <v>7960</v>
      </c>
      <c r="F139" s="52">
        <v>6350</v>
      </c>
      <c r="G139" s="52">
        <v>4740</v>
      </c>
      <c r="H139" s="52">
        <v>3110</v>
      </c>
      <c r="I139" s="52">
        <v>1500</v>
      </c>
      <c r="J139" s="52">
        <v>0</v>
      </c>
      <c r="K139" s="52">
        <v>0</v>
      </c>
      <c r="L139" s="53">
        <v>62900</v>
      </c>
    </row>
    <row r="140" spans="1:12">
      <c r="A140" s="44">
        <v>110</v>
      </c>
      <c r="B140" s="51">
        <v>332000</v>
      </c>
      <c r="C140" s="52">
        <v>335000</v>
      </c>
      <c r="D140" s="52">
        <v>11120</v>
      </c>
      <c r="E140" s="52">
        <v>8090</v>
      </c>
      <c r="F140" s="52">
        <v>6470</v>
      </c>
      <c r="G140" s="52">
        <v>4860</v>
      </c>
      <c r="H140" s="52">
        <v>3240</v>
      </c>
      <c r="I140" s="52">
        <v>1620</v>
      </c>
      <c r="J140" s="52">
        <v>0</v>
      </c>
      <c r="K140" s="52">
        <v>0</v>
      </c>
      <c r="L140" s="53">
        <v>63900</v>
      </c>
    </row>
    <row r="141" spans="1:12">
      <c r="A141" s="44"/>
      <c r="B141" s="51"/>
      <c r="C141" s="52"/>
      <c r="D141" s="52"/>
      <c r="E141" s="52"/>
      <c r="F141" s="52"/>
      <c r="G141" s="52"/>
      <c r="H141" s="52"/>
      <c r="I141" s="52"/>
      <c r="J141" s="52"/>
      <c r="K141" s="52"/>
      <c r="L141" s="53"/>
    </row>
    <row r="142" spans="1:12">
      <c r="A142" s="44">
        <v>111</v>
      </c>
      <c r="B142" s="51">
        <v>335000</v>
      </c>
      <c r="C142" s="52">
        <v>338000</v>
      </c>
      <c r="D142" s="52">
        <v>11360</v>
      </c>
      <c r="E142" s="52">
        <v>8210</v>
      </c>
      <c r="F142" s="52">
        <v>6600</v>
      </c>
      <c r="G142" s="52">
        <v>4980</v>
      </c>
      <c r="H142" s="52">
        <v>3360</v>
      </c>
      <c r="I142" s="52">
        <v>1750</v>
      </c>
      <c r="J142" s="52">
        <v>130</v>
      </c>
      <c r="K142" s="52">
        <v>0</v>
      </c>
      <c r="L142" s="53">
        <v>64900</v>
      </c>
    </row>
    <row r="143" spans="1:12">
      <c r="A143" s="44">
        <v>112</v>
      </c>
      <c r="B143" s="51">
        <v>338000</v>
      </c>
      <c r="C143" s="52">
        <v>341000</v>
      </c>
      <c r="D143" s="52">
        <v>11610</v>
      </c>
      <c r="E143" s="52">
        <v>8370</v>
      </c>
      <c r="F143" s="52">
        <v>6720</v>
      </c>
      <c r="G143" s="52">
        <v>5110</v>
      </c>
      <c r="H143" s="52">
        <v>3480</v>
      </c>
      <c r="I143" s="52">
        <v>1870</v>
      </c>
      <c r="J143" s="52">
        <v>260</v>
      </c>
      <c r="K143" s="52">
        <v>0</v>
      </c>
      <c r="L143" s="53">
        <v>66000</v>
      </c>
    </row>
    <row r="144" spans="1:12">
      <c r="A144" s="44">
        <v>113</v>
      </c>
      <c r="B144" s="51">
        <v>341000</v>
      </c>
      <c r="C144" s="52">
        <v>344000</v>
      </c>
      <c r="D144" s="52">
        <v>11850</v>
      </c>
      <c r="E144" s="52">
        <v>8620</v>
      </c>
      <c r="F144" s="52">
        <v>6840</v>
      </c>
      <c r="G144" s="52">
        <v>5230</v>
      </c>
      <c r="H144" s="52">
        <v>3600</v>
      </c>
      <c r="I144" s="52">
        <v>1990</v>
      </c>
      <c r="J144" s="52">
        <v>380</v>
      </c>
      <c r="K144" s="52">
        <v>0</v>
      </c>
      <c r="L144" s="53">
        <v>67000</v>
      </c>
    </row>
    <row r="145" spans="1:12">
      <c r="A145" s="44">
        <v>114</v>
      </c>
      <c r="B145" s="51">
        <v>344000</v>
      </c>
      <c r="C145" s="52">
        <v>347000</v>
      </c>
      <c r="D145" s="52">
        <v>12100</v>
      </c>
      <c r="E145" s="52">
        <v>8860</v>
      </c>
      <c r="F145" s="52">
        <v>6960</v>
      </c>
      <c r="G145" s="52">
        <v>5350</v>
      </c>
      <c r="H145" s="52">
        <v>3730</v>
      </c>
      <c r="I145" s="52">
        <v>2110</v>
      </c>
      <c r="J145" s="52">
        <v>500</v>
      </c>
      <c r="K145" s="52">
        <v>0</v>
      </c>
      <c r="L145" s="53">
        <v>68000</v>
      </c>
    </row>
    <row r="146" spans="1:12">
      <c r="A146" s="44">
        <v>115</v>
      </c>
      <c r="B146" s="51">
        <v>347000</v>
      </c>
      <c r="C146" s="52">
        <v>350000</v>
      </c>
      <c r="D146" s="52">
        <v>12340</v>
      </c>
      <c r="E146" s="52">
        <v>9110</v>
      </c>
      <c r="F146" s="52">
        <v>7090</v>
      </c>
      <c r="G146" s="52">
        <v>5470</v>
      </c>
      <c r="H146" s="52">
        <v>3850</v>
      </c>
      <c r="I146" s="52">
        <v>2240</v>
      </c>
      <c r="J146" s="52">
        <v>620</v>
      </c>
      <c r="K146" s="52">
        <v>0</v>
      </c>
      <c r="L146" s="53">
        <v>69000</v>
      </c>
    </row>
    <row r="147" spans="1:12">
      <c r="A147" s="44"/>
      <c r="B147" s="51"/>
      <c r="C147" s="52"/>
      <c r="D147" s="52"/>
      <c r="E147" s="52"/>
      <c r="F147" s="52"/>
      <c r="G147" s="52"/>
      <c r="H147" s="52"/>
      <c r="I147" s="52"/>
      <c r="J147" s="52"/>
      <c r="K147" s="52"/>
      <c r="L147" s="53"/>
    </row>
    <row r="148" spans="1:12">
      <c r="A148" s="44">
        <v>116</v>
      </c>
      <c r="B148" s="51">
        <v>350000</v>
      </c>
      <c r="C148" s="52">
        <v>353000</v>
      </c>
      <c r="D148" s="52">
        <v>12590</v>
      </c>
      <c r="E148" s="52">
        <v>9350</v>
      </c>
      <c r="F148" s="52">
        <v>7210</v>
      </c>
      <c r="G148" s="52">
        <v>5600</v>
      </c>
      <c r="H148" s="52">
        <v>3970</v>
      </c>
      <c r="I148" s="52">
        <v>2360</v>
      </c>
      <c r="J148" s="52">
        <v>750</v>
      </c>
      <c r="K148" s="52">
        <v>0</v>
      </c>
      <c r="L148" s="53">
        <v>70000</v>
      </c>
    </row>
    <row r="149" spans="1:12">
      <c r="A149" s="44">
        <v>117</v>
      </c>
      <c r="B149" s="51">
        <v>353000</v>
      </c>
      <c r="C149" s="52">
        <v>356000</v>
      </c>
      <c r="D149" s="52">
        <v>12830</v>
      </c>
      <c r="E149" s="52">
        <v>9600</v>
      </c>
      <c r="F149" s="52">
        <v>7330</v>
      </c>
      <c r="G149" s="52">
        <v>5720</v>
      </c>
      <c r="H149" s="52">
        <v>4090</v>
      </c>
      <c r="I149" s="52">
        <v>2480</v>
      </c>
      <c r="J149" s="52">
        <v>870</v>
      </c>
      <c r="K149" s="52">
        <v>0</v>
      </c>
      <c r="L149" s="53">
        <v>71100</v>
      </c>
    </row>
    <row r="150" spans="1:12">
      <c r="A150" s="44">
        <v>118</v>
      </c>
      <c r="B150" s="51">
        <v>356000</v>
      </c>
      <c r="C150" s="52">
        <v>359000</v>
      </c>
      <c r="D150" s="52">
        <v>13080</v>
      </c>
      <c r="E150" s="52">
        <v>9840</v>
      </c>
      <c r="F150" s="52">
        <v>7450</v>
      </c>
      <c r="G150" s="52">
        <v>5840</v>
      </c>
      <c r="H150" s="52">
        <v>4220</v>
      </c>
      <c r="I150" s="52">
        <v>2600</v>
      </c>
      <c r="J150" s="52">
        <v>990</v>
      </c>
      <c r="K150" s="52">
        <v>0</v>
      </c>
      <c r="L150" s="53">
        <v>72100</v>
      </c>
    </row>
    <row r="151" spans="1:12">
      <c r="A151" s="44">
        <v>119</v>
      </c>
      <c r="B151" s="51">
        <v>359000</v>
      </c>
      <c r="C151" s="52">
        <v>362000</v>
      </c>
      <c r="D151" s="52">
        <v>13320</v>
      </c>
      <c r="E151" s="52">
        <v>10090</v>
      </c>
      <c r="F151" s="52">
        <v>7580</v>
      </c>
      <c r="G151" s="52">
        <v>5960</v>
      </c>
      <c r="H151" s="52">
        <v>4340</v>
      </c>
      <c r="I151" s="52">
        <v>2730</v>
      </c>
      <c r="J151" s="52">
        <v>1110</v>
      </c>
      <c r="K151" s="52">
        <v>0</v>
      </c>
      <c r="L151" s="53">
        <v>73100</v>
      </c>
    </row>
    <row r="152" spans="1:12">
      <c r="A152" s="44">
        <v>120</v>
      </c>
      <c r="B152" s="51">
        <v>362000</v>
      </c>
      <c r="C152" s="52">
        <v>365000</v>
      </c>
      <c r="D152" s="52">
        <v>13570</v>
      </c>
      <c r="E152" s="52">
        <v>10330</v>
      </c>
      <c r="F152" s="52">
        <v>7700</v>
      </c>
      <c r="G152" s="52">
        <v>6090</v>
      </c>
      <c r="H152" s="52">
        <v>4460</v>
      </c>
      <c r="I152" s="52">
        <v>2850</v>
      </c>
      <c r="J152" s="52">
        <v>1240</v>
      </c>
      <c r="K152" s="52">
        <v>0</v>
      </c>
      <c r="L152" s="53">
        <v>74200</v>
      </c>
    </row>
    <row r="153" spans="1:12">
      <c r="A153" s="44"/>
      <c r="B153" s="51"/>
      <c r="C153" s="52"/>
      <c r="D153" s="52"/>
      <c r="E153" s="52"/>
      <c r="F153" s="52"/>
      <c r="G153" s="52"/>
      <c r="H153" s="52"/>
      <c r="I153" s="52"/>
      <c r="J153" s="52"/>
      <c r="K153" s="52"/>
      <c r="L153" s="53"/>
    </row>
    <row r="154" spans="1:12">
      <c r="A154" s="44">
        <v>121</v>
      </c>
      <c r="B154" s="51">
        <v>365000</v>
      </c>
      <c r="C154" s="52">
        <v>368000</v>
      </c>
      <c r="D154" s="52">
        <v>13810</v>
      </c>
      <c r="E154" s="52">
        <v>10580</v>
      </c>
      <c r="F154" s="52">
        <v>7820</v>
      </c>
      <c r="G154" s="52">
        <v>6210</v>
      </c>
      <c r="H154" s="52">
        <v>4580</v>
      </c>
      <c r="I154" s="52">
        <v>2970</v>
      </c>
      <c r="J154" s="52">
        <v>1360</v>
      </c>
      <c r="K154" s="52">
        <v>0</v>
      </c>
      <c r="L154" s="53">
        <v>75200</v>
      </c>
    </row>
    <row r="155" spans="1:12">
      <c r="A155" s="44">
        <v>122</v>
      </c>
      <c r="B155" s="51">
        <v>368000</v>
      </c>
      <c r="C155" s="52">
        <v>371000</v>
      </c>
      <c r="D155" s="52">
        <v>14060</v>
      </c>
      <c r="E155" s="52">
        <v>10820</v>
      </c>
      <c r="F155" s="52">
        <v>7940</v>
      </c>
      <c r="G155" s="52">
        <v>6330</v>
      </c>
      <c r="H155" s="52">
        <v>4710</v>
      </c>
      <c r="I155" s="52">
        <v>3090</v>
      </c>
      <c r="J155" s="52">
        <v>1480</v>
      </c>
      <c r="K155" s="52">
        <v>0</v>
      </c>
      <c r="L155" s="53">
        <v>76200</v>
      </c>
    </row>
    <row r="156" spans="1:12">
      <c r="A156" s="44">
        <v>123</v>
      </c>
      <c r="B156" s="51">
        <v>371000</v>
      </c>
      <c r="C156" s="52">
        <v>374000</v>
      </c>
      <c r="D156" s="52">
        <v>14300</v>
      </c>
      <c r="E156" s="52">
        <v>11070</v>
      </c>
      <c r="F156" s="52">
        <v>8070</v>
      </c>
      <c r="G156" s="52">
        <v>6450</v>
      </c>
      <c r="H156" s="52">
        <v>4830</v>
      </c>
      <c r="I156" s="52">
        <v>3220</v>
      </c>
      <c r="J156" s="52">
        <v>1600</v>
      </c>
      <c r="K156" s="52">
        <v>0</v>
      </c>
      <c r="L156" s="53">
        <v>77100</v>
      </c>
    </row>
    <row r="157" spans="1:12">
      <c r="A157" s="44">
        <v>124</v>
      </c>
      <c r="B157" s="51">
        <v>374000</v>
      </c>
      <c r="C157" s="52">
        <v>377000</v>
      </c>
      <c r="D157" s="52">
        <v>14550</v>
      </c>
      <c r="E157" s="52">
        <v>11310</v>
      </c>
      <c r="F157" s="52">
        <v>8190</v>
      </c>
      <c r="G157" s="52">
        <v>6580</v>
      </c>
      <c r="H157" s="52">
        <v>4950</v>
      </c>
      <c r="I157" s="52">
        <v>3340</v>
      </c>
      <c r="J157" s="52">
        <v>1730</v>
      </c>
      <c r="K157" s="52">
        <v>100</v>
      </c>
      <c r="L157" s="53">
        <v>78100</v>
      </c>
    </row>
    <row r="158" spans="1:12">
      <c r="A158" s="44">
        <v>125</v>
      </c>
      <c r="B158" s="51">
        <v>377000</v>
      </c>
      <c r="C158" s="52">
        <v>380000</v>
      </c>
      <c r="D158" s="52">
        <v>14790</v>
      </c>
      <c r="E158" s="52">
        <v>11560</v>
      </c>
      <c r="F158" s="52">
        <v>8320</v>
      </c>
      <c r="G158" s="52">
        <v>6700</v>
      </c>
      <c r="H158" s="52">
        <v>5070</v>
      </c>
      <c r="I158" s="52">
        <v>3460</v>
      </c>
      <c r="J158" s="52">
        <v>1850</v>
      </c>
      <c r="K158" s="52">
        <v>220</v>
      </c>
      <c r="L158" s="53">
        <v>79000</v>
      </c>
    </row>
    <row r="159" spans="1:12">
      <c r="A159" s="44"/>
      <c r="B159" s="51"/>
      <c r="C159" s="52"/>
      <c r="D159" s="52"/>
      <c r="E159" s="52"/>
      <c r="F159" s="52"/>
      <c r="G159" s="52"/>
      <c r="H159" s="52"/>
      <c r="I159" s="52"/>
      <c r="J159" s="52"/>
      <c r="K159" s="52"/>
      <c r="L159" s="53"/>
    </row>
    <row r="160" spans="1:12">
      <c r="A160" s="44">
        <v>126</v>
      </c>
      <c r="B160" s="51">
        <v>380000</v>
      </c>
      <c r="C160" s="52">
        <v>383000</v>
      </c>
      <c r="D160" s="52">
        <v>15040</v>
      </c>
      <c r="E160" s="52">
        <v>11800</v>
      </c>
      <c r="F160" s="52">
        <v>8570</v>
      </c>
      <c r="G160" s="52">
        <v>6820</v>
      </c>
      <c r="H160" s="52">
        <v>5200</v>
      </c>
      <c r="I160" s="52">
        <v>3580</v>
      </c>
      <c r="J160" s="52">
        <v>1970</v>
      </c>
      <c r="K160" s="52">
        <v>350</v>
      </c>
      <c r="L160" s="53">
        <v>79900</v>
      </c>
    </row>
    <row r="161" spans="1:12">
      <c r="A161" s="44">
        <v>127</v>
      </c>
      <c r="B161" s="51">
        <v>383000</v>
      </c>
      <c r="C161" s="52">
        <v>386000</v>
      </c>
      <c r="D161" s="52">
        <v>15280</v>
      </c>
      <c r="E161" s="52">
        <v>12050</v>
      </c>
      <c r="F161" s="52">
        <v>8810</v>
      </c>
      <c r="G161" s="52">
        <v>6940</v>
      </c>
      <c r="H161" s="52">
        <v>5320</v>
      </c>
      <c r="I161" s="52">
        <v>3710</v>
      </c>
      <c r="J161" s="52">
        <v>2090</v>
      </c>
      <c r="K161" s="52">
        <v>470</v>
      </c>
      <c r="L161" s="53">
        <v>81400</v>
      </c>
    </row>
    <row r="162" spans="1:12">
      <c r="A162" s="44">
        <v>128</v>
      </c>
      <c r="B162" s="51">
        <v>386000</v>
      </c>
      <c r="C162" s="52">
        <v>389000</v>
      </c>
      <c r="D162" s="52">
        <v>15530</v>
      </c>
      <c r="E162" s="52">
        <v>12290</v>
      </c>
      <c r="F162" s="52">
        <v>9060</v>
      </c>
      <c r="G162" s="52">
        <v>7070</v>
      </c>
      <c r="H162" s="52">
        <v>5440</v>
      </c>
      <c r="I162" s="52">
        <v>3830</v>
      </c>
      <c r="J162" s="52">
        <v>2220</v>
      </c>
      <c r="K162" s="52">
        <v>590</v>
      </c>
      <c r="L162" s="53">
        <v>83100</v>
      </c>
    </row>
    <row r="163" spans="1:12">
      <c r="A163" s="44">
        <v>129</v>
      </c>
      <c r="B163" s="51">
        <v>389000</v>
      </c>
      <c r="C163" s="52">
        <v>392000</v>
      </c>
      <c r="D163" s="52">
        <v>15770</v>
      </c>
      <c r="E163" s="52">
        <v>12540</v>
      </c>
      <c r="F163" s="52">
        <v>9300</v>
      </c>
      <c r="G163" s="52">
        <v>7190</v>
      </c>
      <c r="H163" s="52">
        <v>5560</v>
      </c>
      <c r="I163" s="52">
        <v>3950</v>
      </c>
      <c r="J163" s="52">
        <v>2340</v>
      </c>
      <c r="K163" s="52">
        <v>710</v>
      </c>
      <c r="L163" s="53">
        <v>84700</v>
      </c>
    </row>
    <row r="164" spans="1:12">
      <c r="A164" s="44">
        <v>130</v>
      </c>
      <c r="B164" s="51">
        <v>392000</v>
      </c>
      <c r="C164" s="52">
        <v>395000</v>
      </c>
      <c r="D164" s="52">
        <v>16020</v>
      </c>
      <c r="E164" s="52">
        <v>12780</v>
      </c>
      <c r="F164" s="52">
        <v>9550</v>
      </c>
      <c r="G164" s="52">
        <v>7310</v>
      </c>
      <c r="H164" s="52">
        <v>5690</v>
      </c>
      <c r="I164" s="52">
        <v>4070</v>
      </c>
      <c r="J164" s="52">
        <v>2460</v>
      </c>
      <c r="K164" s="52">
        <v>840</v>
      </c>
      <c r="L164" s="53">
        <v>86500</v>
      </c>
    </row>
    <row r="165" spans="1:12">
      <c r="A165" s="44"/>
      <c r="B165" s="51"/>
      <c r="C165" s="52"/>
      <c r="D165" s="52"/>
      <c r="E165" s="52"/>
      <c r="F165" s="52"/>
      <c r="G165" s="52"/>
      <c r="H165" s="52"/>
      <c r="I165" s="52"/>
      <c r="J165" s="52"/>
      <c r="K165" s="52"/>
      <c r="L165" s="53"/>
    </row>
    <row r="166" spans="1:12">
      <c r="A166" s="44">
        <v>131</v>
      </c>
      <c r="B166" s="51">
        <v>395000</v>
      </c>
      <c r="C166" s="52">
        <v>398000</v>
      </c>
      <c r="D166" s="52">
        <v>16260</v>
      </c>
      <c r="E166" s="52">
        <v>13030</v>
      </c>
      <c r="F166" s="52">
        <v>9790</v>
      </c>
      <c r="G166" s="52">
        <v>7430</v>
      </c>
      <c r="H166" s="52">
        <v>5810</v>
      </c>
      <c r="I166" s="52">
        <v>4200</v>
      </c>
      <c r="J166" s="52">
        <v>2580</v>
      </c>
      <c r="K166" s="52">
        <v>960</v>
      </c>
      <c r="L166" s="53">
        <v>88200</v>
      </c>
    </row>
    <row r="167" spans="1:12">
      <c r="A167" s="44">
        <v>132</v>
      </c>
      <c r="B167" s="51">
        <v>398000</v>
      </c>
      <c r="C167" s="52">
        <v>401000</v>
      </c>
      <c r="D167" s="52">
        <v>16510</v>
      </c>
      <c r="E167" s="52">
        <v>13270</v>
      </c>
      <c r="F167" s="52">
        <v>10040</v>
      </c>
      <c r="G167" s="52">
        <v>7560</v>
      </c>
      <c r="H167" s="52">
        <v>5930</v>
      </c>
      <c r="I167" s="52">
        <v>4320</v>
      </c>
      <c r="J167" s="52">
        <v>2710</v>
      </c>
      <c r="K167" s="52">
        <v>1080</v>
      </c>
      <c r="L167" s="53">
        <v>89800</v>
      </c>
    </row>
    <row r="168" spans="1:12">
      <c r="A168" s="44">
        <v>133</v>
      </c>
      <c r="B168" s="51">
        <v>401000</v>
      </c>
      <c r="C168" s="52">
        <v>404000</v>
      </c>
      <c r="D168" s="52">
        <v>16750</v>
      </c>
      <c r="E168" s="52">
        <v>13520</v>
      </c>
      <c r="F168" s="52">
        <v>10280</v>
      </c>
      <c r="G168" s="52">
        <v>7680</v>
      </c>
      <c r="H168" s="52">
        <v>6050</v>
      </c>
      <c r="I168" s="52">
        <v>4440</v>
      </c>
      <c r="J168" s="52">
        <v>2830</v>
      </c>
      <c r="K168" s="52">
        <v>1200</v>
      </c>
      <c r="L168" s="53">
        <v>91600</v>
      </c>
    </row>
    <row r="169" spans="1:12">
      <c r="A169" s="44">
        <v>134</v>
      </c>
      <c r="B169" s="51">
        <v>404000</v>
      </c>
      <c r="C169" s="52">
        <v>407000</v>
      </c>
      <c r="D169" s="52">
        <v>17000</v>
      </c>
      <c r="E169" s="52">
        <v>13760</v>
      </c>
      <c r="F169" s="52">
        <v>10530</v>
      </c>
      <c r="G169" s="52">
        <v>7800</v>
      </c>
      <c r="H169" s="52">
        <v>6180</v>
      </c>
      <c r="I169" s="52">
        <v>4560</v>
      </c>
      <c r="J169" s="52">
        <v>2950</v>
      </c>
      <c r="K169" s="52">
        <v>1330</v>
      </c>
      <c r="L169" s="53">
        <v>93300</v>
      </c>
    </row>
    <row r="170" spans="1:12">
      <c r="A170" s="44">
        <v>135</v>
      </c>
      <c r="B170" s="51">
        <v>407000</v>
      </c>
      <c r="C170" s="52">
        <v>410000</v>
      </c>
      <c r="D170" s="52">
        <v>17240</v>
      </c>
      <c r="E170" s="52">
        <v>14010</v>
      </c>
      <c r="F170" s="52">
        <v>10770</v>
      </c>
      <c r="G170" s="52">
        <v>7920</v>
      </c>
      <c r="H170" s="52">
        <v>6300</v>
      </c>
      <c r="I170" s="52">
        <v>4690</v>
      </c>
      <c r="J170" s="52">
        <v>3070</v>
      </c>
      <c r="K170" s="52">
        <v>1450</v>
      </c>
      <c r="L170" s="53">
        <v>95000</v>
      </c>
    </row>
    <row r="171" spans="1:12">
      <c r="A171" s="44"/>
      <c r="B171" s="51"/>
      <c r="C171" s="52"/>
      <c r="D171" s="52"/>
      <c r="E171" s="52"/>
      <c r="F171" s="52"/>
      <c r="G171" s="52"/>
      <c r="H171" s="52"/>
      <c r="I171" s="52"/>
      <c r="J171" s="52"/>
      <c r="K171" s="52"/>
      <c r="L171" s="53"/>
    </row>
    <row r="172" spans="1:12">
      <c r="A172" s="44">
        <v>136</v>
      </c>
      <c r="B172" s="51">
        <v>410000</v>
      </c>
      <c r="C172" s="52">
        <v>413000</v>
      </c>
      <c r="D172" s="52">
        <v>17490</v>
      </c>
      <c r="E172" s="52">
        <v>14250</v>
      </c>
      <c r="F172" s="52">
        <v>11020</v>
      </c>
      <c r="G172" s="52">
        <v>8050</v>
      </c>
      <c r="H172" s="52">
        <v>6420</v>
      </c>
      <c r="I172" s="52">
        <v>4810</v>
      </c>
      <c r="J172" s="52">
        <v>3200</v>
      </c>
      <c r="K172" s="52">
        <v>1570</v>
      </c>
      <c r="L172" s="53">
        <v>96700</v>
      </c>
    </row>
    <row r="173" spans="1:12">
      <c r="A173" s="44">
        <v>137</v>
      </c>
      <c r="B173" s="51">
        <v>413000</v>
      </c>
      <c r="C173" s="52">
        <v>416000</v>
      </c>
      <c r="D173" s="52">
        <v>17730</v>
      </c>
      <c r="E173" s="52">
        <v>14500</v>
      </c>
      <c r="F173" s="52">
        <v>11260</v>
      </c>
      <c r="G173" s="52">
        <v>8170</v>
      </c>
      <c r="H173" s="52">
        <v>6540</v>
      </c>
      <c r="I173" s="52">
        <v>4930</v>
      </c>
      <c r="J173" s="52">
        <v>3320</v>
      </c>
      <c r="K173" s="52">
        <v>1690</v>
      </c>
      <c r="L173" s="53">
        <v>98300</v>
      </c>
    </row>
    <row r="174" spans="1:12">
      <c r="A174" s="44">
        <v>138</v>
      </c>
      <c r="B174" s="51">
        <v>416000</v>
      </c>
      <c r="C174" s="52">
        <v>419000</v>
      </c>
      <c r="D174" s="52">
        <v>17980</v>
      </c>
      <c r="E174" s="52">
        <v>14740</v>
      </c>
      <c r="F174" s="52">
        <v>11510</v>
      </c>
      <c r="G174" s="52">
        <v>8290</v>
      </c>
      <c r="H174" s="52">
        <v>6670</v>
      </c>
      <c r="I174" s="52">
        <v>5050</v>
      </c>
      <c r="J174" s="52">
        <v>3440</v>
      </c>
      <c r="K174" s="52">
        <v>1820</v>
      </c>
      <c r="L174" s="53">
        <v>100100</v>
      </c>
    </row>
    <row r="175" spans="1:12">
      <c r="A175" s="44">
        <v>139</v>
      </c>
      <c r="B175" s="51">
        <v>419000</v>
      </c>
      <c r="C175" s="52">
        <v>422000</v>
      </c>
      <c r="D175" s="52">
        <v>18220</v>
      </c>
      <c r="E175" s="52">
        <v>14990</v>
      </c>
      <c r="F175" s="52">
        <v>11750</v>
      </c>
      <c r="G175" s="52">
        <v>8530</v>
      </c>
      <c r="H175" s="52">
        <v>6790</v>
      </c>
      <c r="I175" s="52">
        <v>5180</v>
      </c>
      <c r="J175" s="52">
        <v>3560</v>
      </c>
      <c r="K175" s="52">
        <v>1940</v>
      </c>
      <c r="L175" s="53">
        <v>101800</v>
      </c>
    </row>
    <row r="176" spans="1:12">
      <c r="A176" s="44">
        <v>140</v>
      </c>
      <c r="B176" s="51">
        <v>422000</v>
      </c>
      <c r="C176" s="52">
        <v>425000</v>
      </c>
      <c r="D176" s="52">
        <v>18470</v>
      </c>
      <c r="E176" s="52">
        <v>15230</v>
      </c>
      <c r="F176" s="52">
        <v>12000</v>
      </c>
      <c r="G176" s="52">
        <v>8770</v>
      </c>
      <c r="H176" s="52">
        <v>6910</v>
      </c>
      <c r="I176" s="52">
        <v>5300</v>
      </c>
      <c r="J176" s="52">
        <v>3690</v>
      </c>
      <c r="K176" s="52">
        <v>2060</v>
      </c>
      <c r="L176" s="53">
        <v>103400</v>
      </c>
    </row>
    <row r="177" spans="1:12">
      <c r="A177" s="44"/>
      <c r="B177" s="51"/>
      <c r="C177" s="52"/>
      <c r="D177" s="52"/>
      <c r="E177" s="52"/>
      <c r="F177" s="52"/>
      <c r="G177" s="52"/>
      <c r="H177" s="52"/>
      <c r="I177" s="52"/>
      <c r="J177" s="52"/>
      <c r="K177" s="52"/>
      <c r="L177" s="53"/>
    </row>
    <row r="178" spans="1:12">
      <c r="A178" s="44">
        <v>141</v>
      </c>
      <c r="B178" s="51">
        <v>425000</v>
      </c>
      <c r="C178" s="52">
        <v>428000</v>
      </c>
      <c r="D178" s="52">
        <v>18710</v>
      </c>
      <c r="E178" s="52">
        <v>15480</v>
      </c>
      <c r="F178" s="52">
        <v>12240</v>
      </c>
      <c r="G178" s="52">
        <v>9020</v>
      </c>
      <c r="H178" s="52">
        <v>7030</v>
      </c>
      <c r="I178" s="52">
        <v>5420</v>
      </c>
      <c r="J178" s="52">
        <v>3810</v>
      </c>
      <c r="K178" s="52">
        <v>2180</v>
      </c>
      <c r="L178" s="53">
        <v>105200</v>
      </c>
    </row>
    <row r="179" spans="1:12">
      <c r="A179" s="44">
        <v>142</v>
      </c>
      <c r="B179" s="51">
        <v>428000</v>
      </c>
      <c r="C179" s="52">
        <v>431000</v>
      </c>
      <c r="D179" s="52">
        <v>18960</v>
      </c>
      <c r="E179" s="52">
        <v>15720</v>
      </c>
      <c r="F179" s="52">
        <v>12490</v>
      </c>
      <c r="G179" s="52">
        <v>9260</v>
      </c>
      <c r="H179" s="52">
        <v>7160</v>
      </c>
      <c r="I179" s="52">
        <v>5540</v>
      </c>
      <c r="J179" s="52">
        <v>3930</v>
      </c>
      <c r="K179" s="52">
        <v>2310</v>
      </c>
      <c r="L179" s="53">
        <v>106900</v>
      </c>
    </row>
    <row r="180" spans="1:12">
      <c r="A180" s="44">
        <v>143</v>
      </c>
      <c r="B180" s="51">
        <v>431000</v>
      </c>
      <c r="C180" s="52">
        <v>434000</v>
      </c>
      <c r="D180" s="52">
        <v>19210</v>
      </c>
      <c r="E180" s="52">
        <v>15970</v>
      </c>
      <c r="F180" s="52">
        <v>12730</v>
      </c>
      <c r="G180" s="52">
        <v>9510</v>
      </c>
      <c r="H180" s="52">
        <v>7280</v>
      </c>
      <c r="I180" s="52">
        <v>5670</v>
      </c>
      <c r="J180" s="52">
        <v>4050</v>
      </c>
      <c r="K180" s="52">
        <v>2430</v>
      </c>
      <c r="L180" s="53">
        <v>108500</v>
      </c>
    </row>
    <row r="181" spans="1:12">
      <c r="A181" s="44">
        <v>144</v>
      </c>
      <c r="B181" s="51">
        <v>434000</v>
      </c>
      <c r="C181" s="52">
        <v>437000</v>
      </c>
      <c r="D181" s="52">
        <v>19450</v>
      </c>
      <c r="E181" s="52">
        <v>16210</v>
      </c>
      <c r="F181" s="52">
        <v>12980</v>
      </c>
      <c r="G181" s="52">
        <v>9750</v>
      </c>
      <c r="H181" s="52">
        <v>7400</v>
      </c>
      <c r="I181" s="52">
        <v>5790</v>
      </c>
      <c r="J181" s="52">
        <v>4180</v>
      </c>
      <c r="K181" s="52">
        <v>2550</v>
      </c>
      <c r="L181" s="53">
        <v>110300</v>
      </c>
    </row>
    <row r="182" spans="1:12">
      <c r="A182" s="44">
        <v>145</v>
      </c>
      <c r="B182" s="51">
        <v>437000</v>
      </c>
      <c r="C182" s="52">
        <v>440000</v>
      </c>
      <c r="D182" s="52">
        <v>19700</v>
      </c>
      <c r="E182" s="52">
        <v>16460</v>
      </c>
      <c r="F182" s="52">
        <v>13220</v>
      </c>
      <c r="G182" s="52">
        <v>10000</v>
      </c>
      <c r="H182" s="52">
        <v>7520</v>
      </c>
      <c r="I182" s="52">
        <v>5910</v>
      </c>
      <c r="J182" s="52">
        <v>4300</v>
      </c>
      <c r="K182" s="52">
        <v>2680</v>
      </c>
      <c r="L182" s="53">
        <v>112000</v>
      </c>
    </row>
    <row r="183" spans="1:12" ht="14.25" thickBot="1">
      <c r="A183" s="44"/>
      <c r="B183" s="54"/>
      <c r="C183" s="55"/>
      <c r="D183" s="55"/>
      <c r="E183" s="55"/>
      <c r="F183" s="55"/>
      <c r="G183" s="55"/>
      <c r="H183" s="55"/>
      <c r="I183" s="55"/>
      <c r="J183" s="55"/>
      <c r="K183" s="55"/>
      <c r="L183" s="56"/>
    </row>
    <row r="184" spans="1:12">
      <c r="A184" s="44">
        <v>146</v>
      </c>
      <c r="B184" s="51">
        <v>440000</v>
      </c>
      <c r="C184" s="52">
        <v>443000</v>
      </c>
      <c r="D184" s="52">
        <v>20090</v>
      </c>
      <c r="E184" s="52">
        <v>16700</v>
      </c>
      <c r="F184" s="52">
        <v>13470</v>
      </c>
      <c r="G184" s="52">
        <v>10240</v>
      </c>
      <c r="H184" s="52">
        <v>7650</v>
      </c>
      <c r="I184" s="52">
        <v>6030</v>
      </c>
      <c r="J184" s="52">
        <v>4420</v>
      </c>
      <c r="K184" s="52">
        <v>2800</v>
      </c>
      <c r="L184" s="53">
        <v>113600</v>
      </c>
    </row>
    <row r="185" spans="1:12">
      <c r="A185" s="44">
        <v>147</v>
      </c>
      <c r="B185" s="51">
        <v>443000</v>
      </c>
      <c r="C185" s="52">
        <v>446000</v>
      </c>
      <c r="D185" s="52">
        <v>20580</v>
      </c>
      <c r="E185" s="52">
        <v>16950</v>
      </c>
      <c r="F185" s="52">
        <v>13710</v>
      </c>
      <c r="G185" s="52">
        <v>10490</v>
      </c>
      <c r="H185" s="52">
        <v>7770</v>
      </c>
      <c r="I185" s="52">
        <v>6160</v>
      </c>
      <c r="J185" s="52">
        <v>4540</v>
      </c>
      <c r="K185" s="52">
        <v>2920</v>
      </c>
      <c r="L185" s="53">
        <v>115400</v>
      </c>
    </row>
    <row r="186" spans="1:12">
      <c r="A186" s="44">
        <v>148</v>
      </c>
      <c r="B186" s="51">
        <v>446000</v>
      </c>
      <c r="C186" s="52">
        <v>449000</v>
      </c>
      <c r="D186" s="52">
        <v>21070</v>
      </c>
      <c r="E186" s="52">
        <v>17190</v>
      </c>
      <c r="F186" s="52">
        <v>13960</v>
      </c>
      <c r="G186" s="52">
        <v>10730</v>
      </c>
      <c r="H186" s="52">
        <v>7890</v>
      </c>
      <c r="I186" s="52">
        <v>6280</v>
      </c>
      <c r="J186" s="52">
        <v>4670</v>
      </c>
      <c r="K186" s="52">
        <v>3040</v>
      </c>
      <c r="L186" s="53">
        <v>117100</v>
      </c>
    </row>
    <row r="187" spans="1:12">
      <c r="A187" s="44">
        <v>149</v>
      </c>
      <c r="B187" s="51">
        <v>449000</v>
      </c>
      <c r="C187" s="52">
        <v>452000</v>
      </c>
      <c r="D187" s="52">
        <v>21560</v>
      </c>
      <c r="E187" s="52">
        <v>17440</v>
      </c>
      <c r="F187" s="52">
        <v>14200</v>
      </c>
      <c r="G187" s="52">
        <v>10980</v>
      </c>
      <c r="H187" s="52">
        <v>8010</v>
      </c>
      <c r="I187" s="52">
        <v>6400</v>
      </c>
      <c r="J187" s="52">
        <v>4790</v>
      </c>
      <c r="K187" s="52">
        <v>3170</v>
      </c>
      <c r="L187" s="53">
        <v>118700</v>
      </c>
    </row>
    <row r="188" spans="1:12">
      <c r="A188" s="44">
        <v>150</v>
      </c>
      <c r="B188" s="51">
        <v>452000</v>
      </c>
      <c r="C188" s="52">
        <v>455000</v>
      </c>
      <c r="D188" s="52">
        <v>22050</v>
      </c>
      <c r="E188" s="52">
        <v>17680</v>
      </c>
      <c r="F188" s="52">
        <v>14450</v>
      </c>
      <c r="G188" s="52">
        <v>11220</v>
      </c>
      <c r="H188" s="52">
        <v>8140</v>
      </c>
      <c r="I188" s="52">
        <v>6520</v>
      </c>
      <c r="J188" s="52">
        <v>4910</v>
      </c>
      <c r="K188" s="52">
        <v>3290</v>
      </c>
      <c r="L188" s="53">
        <v>120500</v>
      </c>
    </row>
    <row r="189" spans="1:12">
      <c r="A189" s="44"/>
      <c r="B189" s="51"/>
      <c r="C189" s="52"/>
      <c r="D189" s="52"/>
      <c r="E189" s="52"/>
      <c r="F189" s="52"/>
      <c r="G189" s="52"/>
      <c r="H189" s="52"/>
      <c r="I189" s="52"/>
      <c r="J189" s="52"/>
      <c r="K189" s="52"/>
      <c r="L189" s="53"/>
    </row>
    <row r="190" spans="1:12">
      <c r="A190" s="44">
        <v>151</v>
      </c>
      <c r="B190" s="51">
        <v>455000</v>
      </c>
      <c r="C190" s="52">
        <v>458000</v>
      </c>
      <c r="D190" s="52">
        <v>22540</v>
      </c>
      <c r="E190" s="52">
        <v>17930</v>
      </c>
      <c r="F190" s="52">
        <v>14690</v>
      </c>
      <c r="G190" s="52">
        <v>11470</v>
      </c>
      <c r="H190" s="52">
        <v>8260</v>
      </c>
      <c r="I190" s="52">
        <v>6650</v>
      </c>
      <c r="J190" s="52">
        <v>5030</v>
      </c>
      <c r="K190" s="52">
        <v>3410</v>
      </c>
      <c r="L190" s="53">
        <v>122200</v>
      </c>
    </row>
    <row r="191" spans="1:12">
      <c r="A191" s="44">
        <v>152</v>
      </c>
      <c r="B191" s="51">
        <v>458000</v>
      </c>
      <c r="C191" s="52">
        <v>461000</v>
      </c>
      <c r="D191" s="52">
        <v>23030</v>
      </c>
      <c r="E191" s="52">
        <v>18170</v>
      </c>
      <c r="F191" s="52">
        <v>14940</v>
      </c>
      <c r="G191" s="52">
        <v>11710</v>
      </c>
      <c r="H191" s="52">
        <v>8470</v>
      </c>
      <c r="I191" s="52">
        <v>6770</v>
      </c>
      <c r="J191" s="52">
        <v>5160</v>
      </c>
      <c r="K191" s="52">
        <v>3530</v>
      </c>
      <c r="L191" s="53">
        <v>123800</v>
      </c>
    </row>
    <row r="192" spans="1:12">
      <c r="A192" s="44">
        <v>153</v>
      </c>
      <c r="B192" s="51">
        <v>461000</v>
      </c>
      <c r="C192" s="52">
        <v>464000</v>
      </c>
      <c r="D192" s="52">
        <v>23520</v>
      </c>
      <c r="E192" s="52">
        <v>18420</v>
      </c>
      <c r="F192" s="52">
        <v>15180</v>
      </c>
      <c r="G192" s="52">
        <v>11960</v>
      </c>
      <c r="H192" s="52">
        <v>8720</v>
      </c>
      <c r="I192" s="52">
        <v>6890</v>
      </c>
      <c r="J192" s="52">
        <v>5280</v>
      </c>
      <c r="K192" s="52">
        <v>3660</v>
      </c>
      <c r="L192" s="53">
        <v>125600</v>
      </c>
    </row>
    <row r="193" spans="1:12">
      <c r="A193" s="44">
        <v>154</v>
      </c>
      <c r="B193" s="51">
        <v>464000</v>
      </c>
      <c r="C193" s="52">
        <v>467000</v>
      </c>
      <c r="D193" s="52">
        <v>24010</v>
      </c>
      <c r="E193" s="52">
        <v>18660</v>
      </c>
      <c r="F193" s="52">
        <v>15430</v>
      </c>
      <c r="G193" s="52">
        <v>12200</v>
      </c>
      <c r="H193" s="52">
        <v>8960</v>
      </c>
      <c r="I193" s="52">
        <v>7010</v>
      </c>
      <c r="J193" s="52">
        <v>5400</v>
      </c>
      <c r="K193" s="52">
        <v>3780</v>
      </c>
      <c r="L193" s="53">
        <v>127300</v>
      </c>
    </row>
    <row r="194" spans="1:12">
      <c r="A194" s="44">
        <v>155</v>
      </c>
      <c r="B194" s="51">
        <v>467000</v>
      </c>
      <c r="C194" s="52">
        <v>470000</v>
      </c>
      <c r="D194" s="52">
        <v>24500</v>
      </c>
      <c r="E194" s="52">
        <v>18910</v>
      </c>
      <c r="F194" s="52">
        <v>15670</v>
      </c>
      <c r="G194" s="52">
        <v>12450</v>
      </c>
      <c r="H194" s="52">
        <v>9210</v>
      </c>
      <c r="I194" s="52">
        <v>7140</v>
      </c>
      <c r="J194" s="52">
        <v>5520</v>
      </c>
      <c r="K194" s="52">
        <v>3900</v>
      </c>
      <c r="L194" s="53">
        <v>129000</v>
      </c>
    </row>
    <row r="195" spans="1:12">
      <c r="A195" s="44"/>
      <c r="B195" s="51"/>
      <c r="C195" s="52"/>
      <c r="D195" s="52"/>
      <c r="E195" s="52"/>
      <c r="F195" s="52"/>
      <c r="G195" s="52"/>
      <c r="H195" s="52"/>
      <c r="I195" s="52"/>
      <c r="J195" s="52"/>
      <c r="K195" s="52"/>
      <c r="L195" s="53"/>
    </row>
    <row r="196" spans="1:12">
      <c r="A196" s="44">
        <v>156</v>
      </c>
      <c r="B196" s="51">
        <v>470000</v>
      </c>
      <c r="C196" s="52">
        <v>473000</v>
      </c>
      <c r="D196" s="52">
        <v>24990</v>
      </c>
      <c r="E196" s="52">
        <v>19150</v>
      </c>
      <c r="F196" s="52">
        <v>15920</v>
      </c>
      <c r="G196" s="52">
        <v>12690</v>
      </c>
      <c r="H196" s="52">
        <v>9450</v>
      </c>
      <c r="I196" s="52">
        <v>7260</v>
      </c>
      <c r="J196" s="52">
        <v>5650</v>
      </c>
      <c r="K196" s="52">
        <v>4020</v>
      </c>
      <c r="L196" s="53">
        <v>130700</v>
      </c>
    </row>
    <row r="197" spans="1:12">
      <c r="A197" s="44">
        <v>157</v>
      </c>
      <c r="B197" s="51">
        <v>473000</v>
      </c>
      <c r="C197" s="52">
        <v>476000</v>
      </c>
      <c r="D197" s="52">
        <v>25480</v>
      </c>
      <c r="E197" s="52">
        <v>19400</v>
      </c>
      <c r="F197" s="52">
        <v>16160</v>
      </c>
      <c r="G197" s="52">
        <v>12940</v>
      </c>
      <c r="H197" s="52">
        <v>9700</v>
      </c>
      <c r="I197" s="52">
        <v>7380</v>
      </c>
      <c r="J197" s="52">
        <v>5770</v>
      </c>
      <c r="K197" s="52">
        <v>4150</v>
      </c>
      <c r="L197" s="53">
        <v>132300</v>
      </c>
    </row>
    <row r="198" spans="1:12">
      <c r="A198" s="44">
        <v>158</v>
      </c>
      <c r="B198" s="51">
        <v>476000</v>
      </c>
      <c r="C198" s="52">
        <v>479000</v>
      </c>
      <c r="D198" s="52">
        <v>25970</v>
      </c>
      <c r="E198" s="52">
        <v>19640</v>
      </c>
      <c r="F198" s="52">
        <v>16410</v>
      </c>
      <c r="G198" s="52">
        <v>13180</v>
      </c>
      <c r="H198" s="52">
        <v>9940</v>
      </c>
      <c r="I198" s="52">
        <v>7500</v>
      </c>
      <c r="J198" s="52">
        <v>5890</v>
      </c>
      <c r="K198" s="52">
        <v>4270</v>
      </c>
      <c r="L198" s="53">
        <v>134000</v>
      </c>
    </row>
    <row r="199" spans="1:12">
      <c r="A199" s="44">
        <v>159</v>
      </c>
      <c r="B199" s="51">
        <v>479000</v>
      </c>
      <c r="C199" s="52">
        <v>482000</v>
      </c>
      <c r="D199" s="52">
        <v>26460</v>
      </c>
      <c r="E199" s="52">
        <v>20000</v>
      </c>
      <c r="F199" s="52">
        <v>16650</v>
      </c>
      <c r="G199" s="52">
        <v>13430</v>
      </c>
      <c r="H199" s="52">
        <v>10190</v>
      </c>
      <c r="I199" s="52">
        <v>7630</v>
      </c>
      <c r="J199" s="52">
        <v>6010</v>
      </c>
      <c r="K199" s="52">
        <v>4390</v>
      </c>
      <c r="L199" s="53">
        <v>135600</v>
      </c>
    </row>
    <row r="200" spans="1:12">
      <c r="A200" s="44">
        <v>160</v>
      </c>
      <c r="B200" s="51">
        <v>482000</v>
      </c>
      <c r="C200" s="52">
        <v>485000</v>
      </c>
      <c r="D200" s="52">
        <v>26950</v>
      </c>
      <c r="E200" s="52">
        <v>20490</v>
      </c>
      <c r="F200" s="52">
        <v>16900</v>
      </c>
      <c r="G200" s="52">
        <v>13670</v>
      </c>
      <c r="H200" s="52">
        <v>10430</v>
      </c>
      <c r="I200" s="52">
        <v>7750</v>
      </c>
      <c r="J200" s="52">
        <v>6140</v>
      </c>
      <c r="K200" s="52">
        <v>4510</v>
      </c>
      <c r="L200" s="53">
        <v>137200</v>
      </c>
    </row>
    <row r="201" spans="1:12">
      <c r="A201" s="44"/>
      <c r="B201" s="51"/>
      <c r="C201" s="52"/>
      <c r="D201" s="52"/>
      <c r="E201" s="52"/>
      <c r="F201" s="52"/>
      <c r="G201" s="52"/>
      <c r="H201" s="52"/>
      <c r="I201" s="52"/>
      <c r="J201" s="52"/>
      <c r="K201" s="52"/>
      <c r="L201" s="53"/>
    </row>
    <row r="202" spans="1:12">
      <c r="A202" s="44">
        <v>161</v>
      </c>
      <c r="B202" s="51">
        <v>485000</v>
      </c>
      <c r="C202" s="52">
        <v>488000</v>
      </c>
      <c r="D202" s="52">
        <v>27440</v>
      </c>
      <c r="E202" s="52">
        <v>20980</v>
      </c>
      <c r="F202" s="52">
        <v>17140</v>
      </c>
      <c r="G202" s="52">
        <v>13920</v>
      </c>
      <c r="H202" s="52">
        <v>10680</v>
      </c>
      <c r="I202" s="52">
        <v>7870</v>
      </c>
      <c r="J202" s="52">
        <v>6260</v>
      </c>
      <c r="K202" s="52">
        <v>4640</v>
      </c>
      <c r="L202" s="53">
        <v>138800</v>
      </c>
    </row>
    <row r="203" spans="1:12">
      <c r="A203" s="44">
        <v>162</v>
      </c>
      <c r="B203" s="51">
        <v>488000</v>
      </c>
      <c r="C203" s="52">
        <v>491000</v>
      </c>
      <c r="D203" s="52">
        <v>27930</v>
      </c>
      <c r="E203" s="52">
        <v>21470</v>
      </c>
      <c r="F203" s="52">
        <v>17390</v>
      </c>
      <c r="G203" s="52">
        <v>14160</v>
      </c>
      <c r="H203" s="52">
        <v>10920</v>
      </c>
      <c r="I203" s="52">
        <v>7990</v>
      </c>
      <c r="J203" s="52">
        <v>6380</v>
      </c>
      <c r="K203" s="52">
        <v>4760</v>
      </c>
      <c r="L203" s="53">
        <v>140400</v>
      </c>
    </row>
    <row r="204" spans="1:12">
      <c r="A204" s="44">
        <v>163</v>
      </c>
      <c r="B204" s="51">
        <v>491000</v>
      </c>
      <c r="C204" s="52">
        <v>494000</v>
      </c>
      <c r="D204" s="52">
        <v>28420</v>
      </c>
      <c r="E204" s="52">
        <v>21960</v>
      </c>
      <c r="F204" s="52">
        <v>17630</v>
      </c>
      <c r="G204" s="52">
        <v>14410</v>
      </c>
      <c r="H204" s="52">
        <v>11170</v>
      </c>
      <c r="I204" s="52">
        <v>8120</v>
      </c>
      <c r="J204" s="52">
        <v>6500</v>
      </c>
      <c r="K204" s="52">
        <v>4880</v>
      </c>
      <c r="L204" s="53">
        <v>142000</v>
      </c>
    </row>
    <row r="205" spans="1:12">
      <c r="A205" s="44">
        <v>164</v>
      </c>
      <c r="B205" s="51">
        <v>494000</v>
      </c>
      <c r="C205" s="52">
        <v>497000</v>
      </c>
      <c r="D205" s="52">
        <v>28910</v>
      </c>
      <c r="E205" s="52">
        <v>22450</v>
      </c>
      <c r="F205" s="52">
        <v>17880</v>
      </c>
      <c r="G205" s="52">
        <v>14650</v>
      </c>
      <c r="H205" s="52">
        <v>11410</v>
      </c>
      <c r="I205" s="52">
        <v>8240</v>
      </c>
      <c r="J205" s="52">
        <v>6630</v>
      </c>
      <c r="K205" s="52">
        <v>5000</v>
      </c>
      <c r="L205" s="53">
        <v>143700</v>
      </c>
    </row>
    <row r="206" spans="1:12">
      <c r="A206" s="44">
        <v>165</v>
      </c>
      <c r="B206" s="51">
        <v>497000</v>
      </c>
      <c r="C206" s="52">
        <v>500000</v>
      </c>
      <c r="D206" s="52">
        <v>29400</v>
      </c>
      <c r="E206" s="52">
        <v>22940</v>
      </c>
      <c r="F206" s="52">
        <v>18120</v>
      </c>
      <c r="G206" s="52">
        <v>14900</v>
      </c>
      <c r="H206" s="52">
        <v>11660</v>
      </c>
      <c r="I206" s="52">
        <v>8420</v>
      </c>
      <c r="J206" s="52">
        <v>6750</v>
      </c>
      <c r="K206" s="52">
        <v>5130</v>
      </c>
      <c r="L206" s="53">
        <v>145200</v>
      </c>
    </row>
    <row r="207" spans="1:12">
      <c r="A207" s="44"/>
      <c r="B207" s="51"/>
      <c r="C207" s="52"/>
      <c r="D207" s="52"/>
      <c r="E207" s="52"/>
      <c r="F207" s="52"/>
      <c r="G207" s="52"/>
      <c r="H207" s="52"/>
      <c r="I207" s="52"/>
      <c r="J207" s="52"/>
      <c r="K207" s="52"/>
      <c r="L207" s="53"/>
    </row>
    <row r="208" spans="1:12">
      <c r="A208" s="44">
        <v>166</v>
      </c>
      <c r="B208" s="51">
        <v>500000</v>
      </c>
      <c r="C208" s="52">
        <v>503000</v>
      </c>
      <c r="D208" s="52">
        <v>29890</v>
      </c>
      <c r="E208" s="52">
        <v>23430</v>
      </c>
      <c r="F208" s="52">
        <v>18370</v>
      </c>
      <c r="G208" s="52">
        <v>15140</v>
      </c>
      <c r="H208" s="52">
        <v>11900</v>
      </c>
      <c r="I208" s="52">
        <v>8670</v>
      </c>
      <c r="J208" s="52">
        <v>6870</v>
      </c>
      <c r="K208" s="52">
        <v>5250</v>
      </c>
      <c r="L208" s="53">
        <v>146800</v>
      </c>
    </row>
    <row r="209" spans="1:12">
      <c r="A209" s="44">
        <v>167</v>
      </c>
      <c r="B209" s="51">
        <v>503000</v>
      </c>
      <c r="C209" s="52">
        <v>506000</v>
      </c>
      <c r="D209" s="52">
        <v>30380</v>
      </c>
      <c r="E209" s="52">
        <v>23920</v>
      </c>
      <c r="F209" s="52">
        <v>18610</v>
      </c>
      <c r="G209" s="52">
        <v>15390</v>
      </c>
      <c r="H209" s="52">
        <v>12150</v>
      </c>
      <c r="I209" s="52">
        <v>8910</v>
      </c>
      <c r="J209" s="52">
        <v>6990</v>
      </c>
      <c r="K209" s="52">
        <v>5370</v>
      </c>
      <c r="L209" s="53">
        <v>148500</v>
      </c>
    </row>
    <row r="210" spans="1:12">
      <c r="A210" s="44">
        <v>168</v>
      </c>
      <c r="B210" s="51">
        <v>506000</v>
      </c>
      <c r="C210" s="52">
        <v>509000</v>
      </c>
      <c r="D210" s="52">
        <v>30880</v>
      </c>
      <c r="E210" s="52">
        <v>24410</v>
      </c>
      <c r="F210" s="52">
        <v>18860</v>
      </c>
      <c r="G210" s="52">
        <v>15630</v>
      </c>
      <c r="H210" s="52">
        <v>12390</v>
      </c>
      <c r="I210" s="52">
        <v>9160</v>
      </c>
      <c r="J210" s="52">
        <v>7120</v>
      </c>
      <c r="K210" s="52">
        <v>5490</v>
      </c>
      <c r="L210" s="53">
        <v>150100</v>
      </c>
    </row>
    <row r="211" spans="1:12">
      <c r="A211" s="44">
        <v>169</v>
      </c>
      <c r="B211" s="51">
        <v>509000</v>
      </c>
      <c r="C211" s="52">
        <v>512000</v>
      </c>
      <c r="D211" s="52">
        <v>31370</v>
      </c>
      <c r="E211" s="52">
        <v>24900</v>
      </c>
      <c r="F211" s="52">
        <v>19100</v>
      </c>
      <c r="G211" s="52">
        <v>15880</v>
      </c>
      <c r="H211" s="52">
        <v>12640</v>
      </c>
      <c r="I211" s="52">
        <v>9400</v>
      </c>
      <c r="J211" s="52">
        <v>7240</v>
      </c>
      <c r="K211" s="52">
        <v>5620</v>
      </c>
      <c r="L211" s="53">
        <v>151600</v>
      </c>
    </row>
    <row r="212" spans="1:12">
      <c r="A212" s="44">
        <v>170</v>
      </c>
      <c r="B212" s="51">
        <v>512000</v>
      </c>
      <c r="C212" s="52">
        <v>515000</v>
      </c>
      <c r="D212" s="52">
        <v>31860</v>
      </c>
      <c r="E212" s="52">
        <v>25390</v>
      </c>
      <c r="F212" s="52">
        <v>19350</v>
      </c>
      <c r="G212" s="52">
        <v>16120</v>
      </c>
      <c r="H212" s="52">
        <v>12890</v>
      </c>
      <c r="I212" s="52">
        <v>9650</v>
      </c>
      <c r="J212" s="52">
        <v>7360</v>
      </c>
      <c r="K212" s="52">
        <v>5740</v>
      </c>
      <c r="L212" s="53">
        <v>153300</v>
      </c>
    </row>
    <row r="213" spans="1:12">
      <c r="A213" s="44"/>
      <c r="B213" s="51"/>
      <c r="C213" s="52"/>
      <c r="D213" s="52"/>
      <c r="E213" s="52"/>
      <c r="F213" s="52"/>
      <c r="G213" s="52"/>
      <c r="H213" s="52"/>
      <c r="I213" s="52"/>
      <c r="J213" s="52"/>
      <c r="K213" s="52"/>
      <c r="L213" s="53"/>
    </row>
    <row r="214" spans="1:12">
      <c r="A214" s="44">
        <v>171</v>
      </c>
      <c r="B214" s="51">
        <v>515000</v>
      </c>
      <c r="C214" s="52">
        <v>518000</v>
      </c>
      <c r="D214" s="52">
        <v>32350</v>
      </c>
      <c r="E214" s="52">
        <v>25880</v>
      </c>
      <c r="F214" s="52">
        <v>19590</v>
      </c>
      <c r="G214" s="52">
        <v>16370</v>
      </c>
      <c r="H214" s="52">
        <v>13130</v>
      </c>
      <c r="I214" s="52">
        <v>9890</v>
      </c>
      <c r="J214" s="52">
        <v>7480</v>
      </c>
      <c r="K214" s="52">
        <v>5860</v>
      </c>
      <c r="L214" s="53">
        <v>154900</v>
      </c>
    </row>
    <row r="215" spans="1:12">
      <c r="A215" s="44">
        <v>172</v>
      </c>
      <c r="B215" s="51">
        <v>518000</v>
      </c>
      <c r="C215" s="52">
        <v>521000</v>
      </c>
      <c r="D215" s="52">
        <v>32840</v>
      </c>
      <c r="E215" s="52">
        <v>26370</v>
      </c>
      <c r="F215" s="52">
        <v>19900</v>
      </c>
      <c r="G215" s="52">
        <v>16610</v>
      </c>
      <c r="H215" s="52">
        <v>13380</v>
      </c>
      <c r="I215" s="52">
        <v>10140</v>
      </c>
      <c r="J215" s="52">
        <v>7610</v>
      </c>
      <c r="K215" s="52">
        <v>5980</v>
      </c>
      <c r="L215" s="53">
        <v>156500</v>
      </c>
    </row>
    <row r="216" spans="1:12">
      <c r="A216" s="44">
        <v>173</v>
      </c>
      <c r="B216" s="51">
        <v>521000</v>
      </c>
      <c r="C216" s="52">
        <v>524000</v>
      </c>
      <c r="D216" s="52">
        <v>33330</v>
      </c>
      <c r="E216" s="52">
        <v>26860</v>
      </c>
      <c r="F216" s="52">
        <v>20390</v>
      </c>
      <c r="G216" s="52">
        <v>16860</v>
      </c>
      <c r="H216" s="52">
        <v>13620</v>
      </c>
      <c r="I216" s="52">
        <v>10380</v>
      </c>
      <c r="J216" s="52">
        <v>7730</v>
      </c>
      <c r="K216" s="52">
        <v>6110</v>
      </c>
      <c r="L216" s="53">
        <v>158100</v>
      </c>
    </row>
    <row r="217" spans="1:12">
      <c r="A217" s="44">
        <v>174</v>
      </c>
      <c r="B217" s="51">
        <v>524000</v>
      </c>
      <c r="C217" s="52">
        <v>527000</v>
      </c>
      <c r="D217" s="52">
        <v>33820</v>
      </c>
      <c r="E217" s="52">
        <v>27350</v>
      </c>
      <c r="F217" s="52">
        <v>20880</v>
      </c>
      <c r="G217" s="52">
        <v>17100</v>
      </c>
      <c r="H217" s="52">
        <v>13870</v>
      </c>
      <c r="I217" s="52">
        <v>10630</v>
      </c>
      <c r="J217" s="52">
        <v>7850</v>
      </c>
      <c r="K217" s="52">
        <v>6230</v>
      </c>
      <c r="L217" s="53">
        <v>159600</v>
      </c>
    </row>
    <row r="218" spans="1:12">
      <c r="A218" s="44">
        <v>175</v>
      </c>
      <c r="B218" s="51">
        <v>527000</v>
      </c>
      <c r="C218" s="52">
        <v>530000</v>
      </c>
      <c r="D218" s="52">
        <v>34310</v>
      </c>
      <c r="E218" s="52">
        <v>27840</v>
      </c>
      <c r="F218" s="52">
        <v>21370</v>
      </c>
      <c r="G218" s="52">
        <v>17350</v>
      </c>
      <c r="H218" s="52">
        <v>14110</v>
      </c>
      <c r="I218" s="52">
        <v>10870</v>
      </c>
      <c r="J218" s="52">
        <v>7970</v>
      </c>
      <c r="K218" s="52">
        <v>6350</v>
      </c>
      <c r="L218" s="53">
        <v>161000</v>
      </c>
    </row>
    <row r="219" spans="1:12">
      <c r="A219" s="44"/>
      <c r="B219" s="51"/>
      <c r="C219" s="52"/>
      <c r="D219" s="52"/>
      <c r="E219" s="52"/>
      <c r="F219" s="52"/>
      <c r="G219" s="52"/>
      <c r="H219" s="52"/>
      <c r="I219" s="52"/>
      <c r="J219" s="52"/>
      <c r="K219" s="52"/>
      <c r="L219" s="53"/>
    </row>
    <row r="220" spans="1:12">
      <c r="A220" s="44">
        <v>176</v>
      </c>
      <c r="B220" s="51">
        <v>530000</v>
      </c>
      <c r="C220" s="52">
        <v>533000</v>
      </c>
      <c r="D220" s="52">
        <v>34800</v>
      </c>
      <c r="E220" s="52">
        <v>28330</v>
      </c>
      <c r="F220" s="52">
        <v>21860</v>
      </c>
      <c r="G220" s="52">
        <v>17590</v>
      </c>
      <c r="H220" s="52">
        <v>14360</v>
      </c>
      <c r="I220" s="52">
        <v>11120</v>
      </c>
      <c r="J220" s="52">
        <v>8100</v>
      </c>
      <c r="K220" s="52">
        <v>6470</v>
      </c>
      <c r="L220" s="53">
        <v>162500</v>
      </c>
    </row>
    <row r="221" spans="1:12">
      <c r="A221" s="44">
        <v>177</v>
      </c>
      <c r="B221" s="51">
        <v>533000</v>
      </c>
      <c r="C221" s="52">
        <v>536000</v>
      </c>
      <c r="D221" s="52">
        <v>35290</v>
      </c>
      <c r="E221" s="52">
        <v>28820</v>
      </c>
      <c r="F221" s="52">
        <v>22350</v>
      </c>
      <c r="G221" s="52">
        <v>17840</v>
      </c>
      <c r="H221" s="52">
        <v>14600</v>
      </c>
      <c r="I221" s="52">
        <v>11360</v>
      </c>
      <c r="J221" s="52">
        <v>8220</v>
      </c>
      <c r="K221" s="52">
        <v>6600</v>
      </c>
      <c r="L221" s="53">
        <v>164000</v>
      </c>
    </row>
    <row r="222" spans="1:12">
      <c r="A222" s="44">
        <v>178</v>
      </c>
      <c r="B222" s="51">
        <v>536000</v>
      </c>
      <c r="C222" s="52">
        <v>539000</v>
      </c>
      <c r="D222" s="52">
        <v>35780</v>
      </c>
      <c r="E222" s="52">
        <v>29310</v>
      </c>
      <c r="F222" s="52">
        <v>22840</v>
      </c>
      <c r="G222" s="52">
        <v>18080</v>
      </c>
      <c r="H222" s="52">
        <v>14850</v>
      </c>
      <c r="I222" s="52">
        <v>11610</v>
      </c>
      <c r="J222" s="52">
        <v>8380</v>
      </c>
      <c r="K222" s="52">
        <v>6720</v>
      </c>
      <c r="L222" s="53">
        <v>165400</v>
      </c>
    </row>
    <row r="223" spans="1:12">
      <c r="A223" s="44">
        <v>179</v>
      </c>
      <c r="B223" s="51">
        <v>539000</v>
      </c>
      <c r="C223" s="52">
        <v>542000</v>
      </c>
      <c r="D223" s="52">
        <v>36270</v>
      </c>
      <c r="E223" s="52">
        <v>29800</v>
      </c>
      <c r="F223" s="52">
        <v>23330</v>
      </c>
      <c r="G223" s="52">
        <v>18330</v>
      </c>
      <c r="H223" s="52">
        <v>15090</v>
      </c>
      <c r="I223" s="52">
        <v>11850</v>
      </c>
      <c r="J223" s="52">
        <v>8630</v>
      </c>
      <c r="K223" s="52">
        <v>6840</v>
      </c>
      <c r="L223" s="53">
        <v>166900</v>
      </c>
    </row>
    <row r="224" spans="1:12">
      <c r="A224" s="44">
        <v>180</v>
      </c>
      <c r="B224" s="51">
        <v>542000</v>
      </c>
      <c r="C224" s="52">
        <v>545000</v>
      </c>
      <c r="D224" s="52">
        <v>36760</v>
      </c>
      <c r="E224" s="52">
        <v>30290</v>
      </c>
      <c r="F224" s="52">
        <v>23820</v>
      </c>
      <c r="G224" s="52">
        <v>18570</v>
      </c>
      <c r="H224" s="52">
        <v>15340</v>
      </c>
      <c r="I224" s="52">
        <v>12100</v>
      </c>
      <c r="J224" s="52">
        <v>8870</v>
      </c>
      <c r="K224" s="52">
        <v>6960</v>
      </c>
      <c r="L224" s="53">
        <v>168400</v>
      </c>
    </row>
    <row r="225" spans="1:12">
      <c r="A225" s="44"/>
      <c r="B225" s="51"/>
      <c r="C225" s="52"/>
      <c r="D225" s="52"/>
      <c r="E225" s="52"/>
      <c r="F225" s="52"/>
      <c r="G225" s="52"/>
      <c r="H225" s="52"/>
      <c r="I225" s="52"/>
      <c r="J225" s="52"/>
      <c r="K225" s="52"/>
      <c r="L225" s="53"/>
    </row>
    <row r="226" spans="1:12">
      <c r="A226" s="44">
        <v>181</v>
      </c>
      <c r="B226" s="51">
        <v>545000</v>
      </c>
      <c r="C226" s="52">
        <v>548000</v>
      </c>
      <c r="D226" s="52">
        <v>37250</v>
      </c>
      <c r="E226" s="52">
        <v>30780</v>
      </c>
      <c r="F226" s="52">
        <v>24310</v>
      </c>
      <c r="G226" s="52">
        <v>18820</v>
      </c>
      <c r="H226" s="52">
        <v>15580</v>
      </c>
      <c r="I226" s="52">
        <v>12340</v>
      </c>
      <c r="J226" s="52">
        <v>9120</v>
      </c>
      <c r="K226" s="52">
        <v>7090</v>
      </c>
      <c r="L226" s="53">
        <v>169900</v>
      </c>
    </row>
    <row r="227" spans="1:12">
      <c r="A227" s="44">
        <v>182</v>
      </c>
      <c r="B227" s="51">
        <v>548000</v>
      </c>
      <c r="C227" s="52">
        <v>551000</v>
      </c>
      <c r="D227" s="52">
        <v>37740</v>
      </c>
      <c r="E227" s="52">
        <v>31270</v>
      </c>
      <c r="F227" s="52">
        <v>24800</v>
      </c>
      <c r="G227" s="52">
        <v>19060</v>
      </c>
      <c r="H227" s="52">
        <v>15830</v>
      </c>
      <c r="I227" s="52">
        <v>12590</v>
      </c>
      <c r="J227" s="52">
        <v>9360</v>
      </c>
      <c r="K227" s="52">
        <v>7210</v>
      </c>
      <c r="L227" s="53">
        <v>171300</v>
      </c>
    </row>
    <row r="228" spans="1:12">
      <c r="A228" s="44">
        <v>183</v>
      </c>
      <c r="B228" s="51">
        <v>551000</v>
      </c>
      <c r="C228" s="52">
        <v>554000</v>
      </c>
      <c r="D228" s="52">
        <v>38280</v>
      </c>
      <c r="E228" s="52">
        <v>31810</v>
      </c>
      <c r="F228" s="52">
        <v>25340</v>
      </c>
      <c r="G228" s="52">
        <v>19330</v>
      </c>
      <c r="H228" s="52">
        <v>16100</v>
      </c>
      <c r="I228" s="52">
        <v>12860</v>
      </c>
      <c r="J228" s="52">
        <v>9630</v>
      </c>
      <c r="K228" s="52">
        <v>7350</v>
      </c>
      <c r="L228" s="53">
        <v>172800</v>
      </c>
    </row>
    <row r="229" spans="1:12">
      <c r="A229" s="44">
        <v>184</v>
      </c>
      <c r="B229" s="51">
        <v>554000</v>
      </c>
      <c r="C229" s="52">
        <v>557000</v>
      </c>
      <c r="D229" s="52">
        <v>38830</v>
      </c>
      <c r="E229" s="52">
        <v>32370</v>
      </c>
      <c r="F229" s="52">
        <v>25890</v>
      </c>
      <c r="G229" s="52">
        <v>19600</v>
      </c>
      <c r="H229" s="52">
        <v>16380</v>
      </c>
      <c r="I229" s="52">
        <v>13140</v>
      </c>
      <c r="J229" s="52">
        <v>9900</v>
      </c>
      <c r="K229" s="52">
        <v>7480</v>
      </c>
      <c r="L229" s="53">
        <v>174300</v>
      </c>
    </row>
    <row r="230" spans="1:12">
      <c r="A230" s="44">
        <v>185</v>
      </c>
      <c r="B230" s="51">
        <v>557000</v>
      </c>
      <c r="C230" s="52">
        <v>560000</v>
      </c>
      <c r="D230" s="52">
        <v>39380</v>
      </c>
      <c r="E230" s="52">
        <v>32920</v>
      </c>
      <c r="F230" s="52">
        <v>26440</v>
      </c>
      <c r="G230" s="52">
        <v>19980</v>
      </c>
      <c r="H230" s="52">
        <v>16650</v>
      </c>
      <c r="I230" s="52">
        <v>13420</v>
      </c>
      <c r="J230" s="52">
        <v>10180</v>
      </c>
      <c r="K230" s="52">
        <v>7630</v>
      </c>
      <c r="L230" s="53">
        <v>175700</v>
      </c>
    </row>
    <row r="231" spans="1:12">
      <c r="A231" s="44"/>
      <c r="B231" s="51"/>
      <c r="C231" s="52"/>
      <c r="D231" s="52"/>
      <c r="E231" s="52"/>
      <c r="F231" s="52"/>
      <c r="G231" s="52"/>
      <c r="H231" s="52"/>
      <c r="I231" s="52"/>
      <c r="J231" s="52"/>
      <c r="K231" s="52"/>
      <c r="L231" s="53"/>
    </row>
    <row r="232" spans="1:12">
      <c r="A232" s="44">
        <v>186</v>
      </c>
      <c r="B232" s="51">
        <v>560000</v>
      </c>
      <c r="C232" s="52">
        <v>563000</v>
      </c>
      <c r="D232" s="52">
        <v>39930</v>
      </c>
      <c r="E232" s="52">
        <v>33470</v>
      </c>
      <c r="F232" s="52">
        <v>27000</v>
      </c>
      <c r="G232" s="52">
        <v>20530</v>
      </c>
      <c r="H232" s="52">
        <v>16930</v>
      </c>
      <c r="I232" s="52">
        <v>13690</v>
      </c>
      <c r="J232" s="52">
        <v>10460</v>
      </c>
      <c r="K232" s="52">
        <v>7760</v>
      </c>
      <c r="L232" s="53">
        <v>177200</v>
      </c>
    </row>
    <row r="233" spans="1:12">
      <c r="A233" s="44">
        <v>187</v>
      </c>
      <c r="B233" s="51">
        <v>563000</v>
      </c>
      <c r="C233" s="52">
        <v>566000</v>
      </c>
      <c r="D233" s="52">
        <v>40480</v>
      </c>
      <c r="E233" s="52">
        <v>34020</v>
      </c>
      <c r="F233" s="52">
        <v>27550</v>
      </c>
      <c r="G233" s="52">
        <v>21080</v>
      </c>
      <c r="H233" s="52">
        <v>17200</v>
      </c>
      <c r="I233" s="52">
        <v>13970</v>
      </c>
      <c r="J233" s="52">
        <v>10730</v>
      </c>
      <c r="K233" s="52">
        <v>7900</v>
      </c>
      <c r="L233" s="53">
        <v>178700</v>
      </c>
    </row>
    <row r="234" spans="1:12">
      <c r="A234" s="44">
        <v>188</v>
      </c>
      <c r="B234" s="51">
        <v>566000</v>
      </c>
      <c r="C234" s="52">
        <v>569000</v>
      </c>
      <c r="D234" s="52">
        <v>41030</v>
      </c>
      <c r="E234" s="52">
        <v>34570</v>
      </c>
      <c r="F234" s="52">
        <v>28100</v>
      </c>
      <c r="G234" s="52">
        <v>21630</v>
      </c>
      <c r="H234" s="52">
        <v>17480</v>
      </c>
      <c r="I234" s="52">
        <v>14240</v>
      </c>
      <c r="J234" s="52">
        <v>11010</v>
      </c>
      <c r="K234" s="52">
        <v>8040</v>
      </c>
      <c r="L234" s="53">
        <v>180100</v>
      </c>
    </row>
    <row r="235" spans="1:12">
      <c r="A235" s="44">
        <v>189</v>
      </c>
      <c r="B235" s="51">
        <v>569000</v>
      </c>
      <c r="C235" s="52">
        <v>572000</v>
      </c>
      <c r="D235" s="52">
        <v>41590</v>
      </c>
      <c r="E235" s="52">
        <v>35120</v>
      </c>
      <c r="F235" s="52">
        <v>28650</v>
      </c>
      <c r="G235" s="52">
        <v>22190</v>
      </c>
      <c r="H235" s="52">
        <v>17760</v>
      </c>
      <c r="I235" s="52">
        <v>14520</v>
      </c>
      <c r="J235" s="52">
        <v>11280</v>
      </c>
      <c r="K235" s="52">
        <v>8180</v>
      </c>
      <c r="L235" s="53">
        <v>181600</v>
      </c>
    </row>
    <row r="236" spans="1:12">
      <c r="A236" s="44">
        <v>190</v>
      </c>
      <c r="B236" s="51">
        <v>572000</v>
      </c>
      <c r="C236" s="52">
        <v>575000</v>
      </c>
      <c r="D236" s="52">
        <v>42140</v>
      </c>
      <c r="E236" s="52">
        <v>35670</v>
      </c>
      <c r="F236" s="52">
        <v>29200</v>
      </c>
      <c r="G236" s="52">
        <v>22740</v>
      </c>
      <c r="H236" s="52">
        <v>18030</v>
      </c>
      <c r="I236" s="52">
        <v>14790</v>
      </c>
      <c r="J236" s="52">
        <v>11560</v>
      </c>
      <c r="K236" s="52">
        <v>8330</v>
      </c>
      <c r="L236" s="53">
        <v>183100</v>
      </c>
    </row>
    <row r="237" spans="1:12">
      <c r="A237" s="44"/>
      <c r="B237" s="51"/>
      <c r="C237" s="52"/>
      <c r="D237" s="52"/>
      <c r="E237" s="52"/>
      <c r="F237" s="52"/>
      <c r="G237" s="52"/>
      <c r="H237" s="52"/>
      <c r="I237" s="52"/>
      <c r="J237" s="52"/>
      <c r="K237" s="52"/>
      <c r="L237" s="53"/>
    </row>
    <row r="238" spans="1:12">
      <c r="A238" s="44">
        <v>191</v>
      </c>
      <c r="B238" s="51">
        <v>575000</v>
      </c>
      <c r="C238" s="52">
        <v>578000</v>
      </c>
      <c r="D238" s="52">
        <v>42690</v>
      </c>
      <c r="E238" s="52">
        <v>36230</v>
      </c>
      <c r="F238" s="52">
        <v>29750</v>
      </c>
      <c r="G238" s="52">
        <v>23290</v>
      </c>
      <c r="H238" s="52">
        <v>18310</v>
      </c>
      <c r="I238" s="52">
        <v>15070</v>
      </c>
      <c r="J238" s="52">
        <v>11830</v>
      </c>
      <c r="K238" s="52">
        <v>8610</v>
      </c>
      <c r="L238" s="53">
        <v>184600</v>
      </c>
    </row>
    <row r="239" spans="1:12">
      <c r="A239" s="44">
        <v>192</v>
      </c>
      <c r="B239" s="51">
        <v>578000</v>
      </c>
      <c r="C239" s="52">
        <v>581000</v>
      </c>
      <c r="D239" s="52">
        <v>43240</v>
      </c>
      <c r="E239" s="52">
        <v>36780</v>
      </c>
      <c r="F239" s="52">
        <v>30300</v>
      </c>
      <c r="G239" s="52">
        <v>23840</v>
      </c>
      <c r="H239" s="52">
        <v>18580</v>
      </c>
      <c r="I239" s="52">
        <v>15350</v>
      </c>
      <c r="J239" s="52">
        <v>12110</v>
      </c>
      <c r="K239" s="52">
        <v>8880</v>
      </c>
      <c r="L239" s="53">
        <v>186000</v>
      </c>
    </row>
    <row r="240" spans="1:12">
      <c r="A240" s="44">
        <v>193</v>
      </c>
      <c r="B240" s="51">
        <v>581000</v>
      </c>
      <c r="C240" s="52">
        <v>584000</v>
      </c>
      <c r="D240" s="52">
        <v>43790</v>
      </c>
      <c r="E240" s="52">
        <v>37330</v>
      </c>
      <c r="F240" s="52">
        <v>30850</v>
      </c>
      <c r="G240" s="52">
        <v>24390</v>
      </c>
      <c r="H240" s="52">
        <v>18860</v>
      </c>
      <c r="I240" s="52">
        <v>15620</v>
      </c>
      <c r="J240" s="52">
        <v>12380</v>
      </c>
      <c r="K240" s="52">
        <v>9160</v>
      </c>
      <c r="L240" s="53">
        <v>187500</v>
      </c>
    </row>
    <row r="241" spans="1:12">
      <c r="A241" s="44">
        <v>194</v>
      </c>
      <c r="B241" s="51">
        <v>584000</v>
      </c>
      <c r="C241" s="52">
        <v>587000</v>
      </c>
      <c r="D241" s="52">
        <v>44340</v>
      </c>
      <c r="E241" s="52">
        <v>37880</v>
      </c>
      <c r="F241" s="52">
        <v>31410</v>
      </c>
      <c r="G241" s="52">
        <v>24940</v>
      </c>
      <c r="H241" s="52">
        <v>19130</v>
      </c>
      <c r="I241" s="52">
        <v>15900</v>
      </c>
      <c r="J241" s="52">
        <v>12660</v>
      </c>
      <c r="K241" s="52">
        <v>9430</v>
      </c>
      <c r="L241" s="53">
        <v>189000</v>
      </c>
    </row>
    <row r="242" spans="1:12">
      <c r="A242" s="44">
        <v>195</v>
      </c>
      <c r="B242" s="51">
        <v>587000</v>
      </c>
      <c r="C242" s="52">
        <v>590000</v>
      </c>
      <c r="D242" s="52">
        <v>44890</v>
      </c>
      <c r="E242" s="52">
        <v>38430</v>
      </c>
      <c r="F242" s="52">
        <v>31960</v>
      </c>
      <c r="G242" s="52">
        <v>25490</v>
      </c>
      <c r="H242" s="52">
        <v>19410</v>
      </c>
      <c r="I242" s="52">
        <v>16170</v>
      </c>
      <c r="J242" s="52">
        <v>12940</v>
      </c>
      <c r="K242" s="52">
        <v>9710</v>
      </c>
      <c r="L242" s="53">
        <v>190400</v>
      </c>
    </row>
    <row r="243" spans="1:12" ht="14.25" thickBot="1">
      <c r="A243" s="44"/>
      <c r="B243" s="54"/>
      <c r="C243" s="55"/>
      <c r="D243" s="55"/>
      <c r="E243" s="55"/>
      <c r="F243" s="55"/>
      <c r="G243" s="55"/>
      <c r="H243" s="55"/>
      <c r="I243" s="55"/>
      <c r="J243" s="55"/>
      <c r="K243" s="55"/>
      <c r="L243" s="56"/>
    </row>
    <row r="244" spans="1:12">
      <c r="A244" s="44">
        <v>196</v>
      </c>
      <c r="B244" s="51">
        <v>590000</v>
      </c>
      <c r="C244" s="52">
        <v>593000</v>
      </c>
      <c r="D244" s="52">
        <v>45440</v>
      </c>
      <c r="E244" s="52">
        <v>38980</v>
      </c>
      <c r="F244" s="52">
        <v>32510</v>
      </c>
      <c r="G244" s="52">
        <v>26050</v>
      </c>
      <c r="H244" s="52">
        <v>19680</v>
      </c>
      <c r="I244" s="52">
        <v>16450</v>
      </c>
      <c r="J244" s="52">
        <v>13210</v>
      </c>
      <c r="K244" s="52">
        <v>9990</v>
      </c>
      <c r="L244" s="53">
        <v>191900</v>
      </c>
    </row>
    <row r="245" spans="1:12">
      <c r="A245" s="44">
        <v>197</v>
      </c>
      <c r="B245" s="51">
        <v>593000</v>
      </c>
      <c r="C245" s="52">
        <v>596000</v>
      </c>
      <c r="D245" s="52">
        <v>46000</v>
      </c>
      <c r="E245" s="52">
        <v>39530</v>
      </c>
      <c r="F245" s="52">
        <v>33060</v>
      </c>
      <c r="G245" s="52">
        <v>26600</v>
      </c>
      <c r="H245" s="52">
        <v>20130</v>
      </c>
      <c r="I245" s="52">
        <v>16720</v>
      </c>
      <c r="J245" s="52">
        <v>13490</v>
      </c>
      <c r="K245" s="52">
        <v>10260</v>
      </c>
      <c r="L245" s="53">
        <v>193400</v>
      </c>
    </row>
    <row r="246" spans="1:12">
      <c r="A246" s="44">
        <v>198</v>
      </c>
      <c r="B246" s="51">
        <v>596000</v>
      </c>
      <c r="C246" s="52">
        <v>599000</v>
      </c>
      <c r="D246" s="52">
        <v>46550</v>
      </c>
      <c r="E246" s="52">
        <v>40080</v>
      </c>
      <c r="F246" s="52">
        <v>33610</v>
      </c>
      <c r="G246" s="52">
        <v>27150</v>
      </c>
      <c r="H246" s="52">
        <v>20690</v>
      </c>
      <c r="I246" s="52">
        <v>17000</v>
      </c>
      <c r="J246" s="52">
        <v>13760</v>
      </c>
      <c r="K246" s="52">
        <v>10540</v>
      </c>
      <c r="L246" s="53">
        <v>194800</v>
      </c>
    </row>
    <row r="247" spans="1:12">
      <c r="A247" s="44">
        <v>199</v>
      </c>
      <c r="B247" s="51">
        <v>599000</v>
      </c>
      <c r="C247" s="52">
        <v>602000</v>
      </c>
      <c r="D247" s="52">
        <v>47100</v>
      </c>
      <c r="E247" s="52">
        <v>40640</v>
      </c>
      <c r="F247" s="52">
        <v>34160</v>
      </c>
      <c r="G247" s="52">
        <v>27700</v>
      </c>
      <c r="H247" s="52">
        <v>21240</v>
      </c>
      <c r="I247" s="52">
        <v>17280</v>
      </c>
      <c r="J247" s="52">
        <v>14040</v>
      </c>
      <c r="K247" s="52">
        <v>10810</v>
      </c>
      <c r="L247" s="53">
        <v>196300</v>
      </c>
    </row>
    <row r="248" spans="1:12">
      <c r="A248" s="44">
        <v>200</v>
      </c>
      <c r="B248" s="51">
        <v>602000</v>
      </c>
      <c r="C248" s="52">
        <v>605000</v>
      </c>
      <c r="D248" s="52">
        <v>47650</v>
      </c>
      <c r="E248" s="52">
        <v>41190</v>
      </c>
      <c r="F248" s="52">
        <v>34710</v>
      </c>
      <c r="G248" s="52">
        <v>28250</v>
      </c>
      <c r="H248" s="52">
        <v>21790</v>
      </c>
      <c r="I248" s="52">
        <v>17550</v>
      </c>
      <c r="J248" s="52">
        <v>14310</v>
      </c>
      <c r="K248" s="52">
        <v>11090</v>
      </c>
      <c r="L248" s="53">
        <v>197800</v>
      </c>
    </row>
    <row r="249" spans="1:12">
      <c r="A249" s="44"/>
      <c r="B249" s="51"/>
      <c r="C249" s="52"/>
      <c r="D249" s="52"/>
      <c r="E249" s="52"/>
      <c r="F249" s="52"/>
      <c r="G249" s="52"/>
      <c r="H249" s="52"/>
      <c r="I249" s="52"/>
      <c r="J249" s="52"/>
      <c r="K249" s="52"/>
      <c r="L249" s="53"/>
    </row>
    <row r="250" spans="1:12">
      <c r="A250" s="44">
        <v>201</v>
      </c>
      <c r="B250" s="51">
        <v>605000</v>
      </c>
      <c r="C250" s="52">
        <v>608000</v>
      </c>
      <c r="D250" s="52">
        <v>48200</v>
      </c>
      <c r="E250" s="52">
        <v>41740</v>
      </c>
      <c r="F250" s="52">
        <v>35270</v>
      </c>
      <c r="G250" s="52">
        <v>28800</v>
      </c>
      <c r="H250" s="52">
        <v>22340</v>
      </c>
      <c r="I250" s="52">
        <v>17830</v>
      </c>
      <c r="J250" s="52">
        <v>14590</v>
      </c>
      <c r="K250" s="52">
        <v>11360</v>
      </c>
      <c r="L250" s="53">
        <v>199300</v>
      </c>
    </row>
    <row r="251" spans="1:12">
      <c r="A251" s="44">
        <v>202</v>
      </c>
      <c r="B251" s="51">
        <v>608000</v>
      </c>
      <c r="C251" s="52">
        <v>611000</v>
      </c>
      <c r="D251" s="52">
        <v>48750</v>
      </c>
      <c r="E251" s="52">
        <v>42290</v>
      </c>
      <c r="F251" s="52">
        <v>35820</v>
      </c>
      <c r="G251" s="52">
        <v>29350</v>
      </c>
      <c r="H251" s="52">
        <v>22890</v>
      </c>
      <c r="I251" s="52">
        <v>18100</v>
      </c>
      <c r="J251" s="52">
        <v>14870</v>
      </c>
      <c r="K251" s="52">
        <v>11640</v>
      </c>
      <c r="L251" s="53">
        <v>200700</v>
      </c>
    </row>
    <row r="252" spans="1:12">
      <c r="A252" s="44">
        <v>203</v>
      </c>
      <c r="B252" s="51">
        <v>611000</v>
      </c>
      <c r="C252" s="52">
        <v>614000</v>
      </c>
      <c r="D252" s="52">
        <v>49300</v>
      </c>
      <c r="E252" s="52">
        <v>42840</v>
      </c>
      <c r="F252" s="52">
        <v>36370</v>
      </c>
      <c r="G252" s="52">
        <v>29910</v>
      </c>
      <c r="H252" s="52">
        <v>23440</v>
      </c>
      <c r="I252" s="52">
        <v>18380</v>
      </c>
      <c r="J252" s="52">
        <v>15140</v>
      </c>
      <c r="K252" s="52">
        <v>11920</v>
      </c>
      <c r="L252" s="53">
        <v>202200</v>
      </c>
    </row>
    <row r="253" spans="1:12">
      <c r="A253" s="44">
        <v>204</v>
      </c>
      <c r="B253" s="51">
        <v>614000</v>
      </c>
      <c r="C253" s="52">
        <v>617000</v>
      </c>
      <c r="D253" s="52">
        <v>49860</v>
      </c>
      <c r="E253" s="52">
        <v>43390</v>
      </c>
      <c r="F253" s="52">
        <v>36920</v>
      </c>
      <c r="G253" s="52">
        <v>30460</v>
      </c>
      <c r="H253" s="52">
        <v>23990</v>
      </c>
      <c r="I253" s="52">
        <v>18650</v>
      </c>
      <c r="J253" s="52">
        <v>15420</v>
      </c>
      <c r="K253" s="52">
        <v>12190</v>
      </c>
      <c r="L253" s="53">
        <v>203700</v>
      </c>
    </row>
    <row r="254" spans="1:12">
      <c r="A254" s="44">
        <v>205</v>
      </c>
      <c r="B254" s="51">
        <v>617000</v>
      </c>
      <c r="C254" s="52">
        <v>620000</v>
      </c>
      <c r="D254" s="52">
        <v>50410</v>
      </c>
      <c r="E254" s="52">
        <v>43940</v>
      </c>
      <c r="F254" s="52">
        <v>37470</v>
      </c>
      <c r="G254" s="52">
        <v>31010</v>
      </c>
      <c r="H254" s="52">
        <v>24540</v>
      </c>
      <c r="I254" s="52">
        <v>18930</v>
      </c>
      <c r="J254" s="52">
        <v>15690</v>
      </c>
      <c r="K254" s="52">
        <v>12470</v>
      </c>
      <c r="L254" s="53">
        <v>205100</v>
      </c>
    </row>
    <row r="255" spans="1:12">
      <c r="A255" s="44"/>
      <c r="B255" s="51"/>
      <c r="C255" s="52"/>
      <c r="D255" s="52"/>
      <c r="E255" s="52"/>
      <c r="F255" s="52"/>
      <c r="G255" s="52"/>
      <c r="H255" s="52"/>
      <c r="I255" s="52"/>
      <c r="J255" s="52"/>
      <c r="K255" s="52"/>
      <c r="L255" s="53"/>
    </row>
    <row r="256" spans="1:12">
      <c r="A256" s="44">
        <v>206</v>
      </c>
      <c r="B256" s="51">
        <v>620000</v>
      </c>
      <c r="C256" s="52">
        <v>623000</v>
      </c>
      <c r="D256" s="52">
        <v>50960</v>
      </c>
      <c r="E256" s="52">
        <v>44500</v>
      </c>
      <c r="F256" s="52">
        <v>38020</v>
      </c>
      <c r="G256" s="52">
        <v>31560</v>
      </c>
      <c r="H256" s="52">
        <v>25100</v>
      </c>
      <c r="I256" s="52">
        <v>19210</v>
      </c>
      <c r="J256" s="52">
        <v>15970</v>
      </c>
      <c r="K256" s="52">
        <v>12740</v>
      </c>
      <c r="L256" s="53">
        <v>206700</v>
      </c>
    </row>
    <row r="257" spans="1:12">
      <c r="A257" s="44">
        <v>207</v>
      </c>
      <c r="B257" s="51">
        <v>623000</v>
      </c>
      <c r="C257" s="52">
        <v>626000</v>
      </c>
      <c r="D257" s="52">
        <v>51510</v>
      </c>
      <c r="E257" s="52">
        <v>45050</v>
      </c>
      <c r="F257" s="52">
        <v>38570</v>
      </c>
      <c r="G257" s="52">
        <v>32110</v>
      </c>
      <c r="H257" s="52">
        <v>25650</v>
      </c>
      <c r="I257" s="52">
        <v>19480</v>
      </c>
      <c r="J257" s="52">
        <v>16240</v>
      </c>
      <c r="K257" s="52">
        <v>13020</v>
      </c>
      <c r="L257" s="53">
        <v>208100</v>
      </c>
    </row>
    <row r="258" spans="1:12">
      <c r="A258" s="44">
        <v>208</v>
      </c>
      <c r="B258" s="51">
        <v>626000</v>
      </c>
      <c r="C258" s="52">
        <v>629000</v>
      </c>
      <c r="D258" s="52">
        <v>52060</v>
      </c>
      <c r="E258" s="52">
        <v>45600</v>
      </c>
      <c r="F258" s="52">
        <v>39120</v>
      </c>
      <c r="G258" s="52">
        <v>32660</v>
      </c>
      <c r="H258" s="52">
        <v>26200</v>
      </c>
      <c r="I258" s="52">
        <v>19760</v>
      </c>
      <c r="J258" s="52">
        <v>16520</v>
      </c>
      <c r="K258" s="52">
        <v>13290</v>
      </c>
      <c r="L258" s="53">
        <v>209500</v>
      </c>
    </row>
    <row r="259" spans="1:12">
      <c r="A259" s="44">
        <v>209</v>
      </c>
      <c r="B259" s="51">
        <v>629000</v>
      </c>
      <c r="C259" s="52">
        <v>632000</v>
      </c>
      <c r="D259" s="52">
        <v>52610</v>
      </c>
      <c r="E259" s="52">
        <v>46150</v>
      </c>
      <c r="F259" s="52">
        <v>39680</v>
      </c>
      <c r="G259" s="52">
        <v>33210</v>
      </c>
      <c r="H259" s="52">
        <v>26750</v>
      </c>
      <c r="I259" s="52">
        <v>20280</v>
      </c>
      <c r="J259" s="52">
        <v>16800</v>
      </c>
      <c r="K259" s="52">
        <v>13570</v>
      </c>
      <c r="L259" s="53">
        <v>211000</v>
      </c>
    </row>
    <row r="260" spans="1:12">
      <c r="A260" s="44">
        <v>210</v>
      </c>
      <c r="B260" s="51">
        <v>632000</v>
      </c>
      <c r="C260" s="52">
        <v>635000</v>
      </c>
      <c r="D260" s="52">
        <v>53160</v>
      </c>
      <c r="E260" s="52">
        <v>46700</v>
      </c>
      <c r="F260" s="52">
        <v>40230</v>
      </c>
      <c r="G260" s="52">
        <v>33760</v>
      </c>
      <c r="H260" s="52">
        <v>27300</v>
      </c>
      <c r="I260" s="52">
        <v>20830</v>
      </c>
      <c r="J260" s="52">
        <v>17070</v>
      </c>
      <c r="K260" s="52">
        <v>13840</v>
      </c>
      <c r="L260" s="53">
        <v>212500</v>
      </c>
    </row>
    <row r="261" spans="1:12">
      <c r="A261" s="44"/>
      <c r="B261" s="51"/>
      <c r="C261" s="52"/>
      <c r="D261" s="52"/>
      <c r="E261" s="52"/>
      <c r="F261" s="52"/>
      <c r="G261" s="52"/>
      <c r="H261" s="52"/>
      <c r="I261" s="52"/>
      <c r="J261" s="52"/>
      <c r="K261" s="52"/>
      <c r="L261" s="53"/>
    </row>
    <row r="262" spans="1:12">
      <c r="A262" s="44">
        <v>211</v>
      </c>
      <c r="B262" s="51">
        <v>635000</v>
      </c>
      <c r="C262" s="52">
        <v>638000</v>
      </c>
      <c r="D262" s="52">
        <v>53710</v>
      </c>
      <c r="E262" s="52">
        <v>47250</v>
      </c>
      <c r="F262" s="52">
        <v>40780</v>
      </c>
      <c r="G262" s="52">
        <v>34320</v>
      </c>
      <c r="H262" s="52">
        <v>27850</v>
      </c>
      <c r="I262" s="52">
        <v>21380</v>
      </c>
      <c r="J262" s="52">
        <v>17350</v>
      </c>
      <c r="K262" s="52">
        <v>14120</v>
      </c>
      <c r="L262" s="53">
        <v>214000</v>
      </c>
    </row>
    <row r="263" spans="1:12">
      <c r="A263" s="44">
        <v>212</v>
      </c>
      <c r="B263" s="51">
        <v>638000</v>
      </c>
      <c r="C263" s="52">
        <v>641000</v>
      </c>
      <c r="D263" s="52">
        <v>54270</v>
      </c>
      <c r="E263" s="52">
        <v>47800</v>
      </c>
      <c r="F263" s="52">
        <v>41330</v>
      </c>
      <c r="G263" s="52">
        <v>34870</v>
      </c>
      <c r="H263" s="52">
        <v>28400</v>
      </c>
      <c r="I263" s="52">
        <v>21930</v>
      </c>
      <c r="J263" s="52">
        <v>17620</v>
      </c>
      <c r="K263" s="52">
        <v>14400</v>
      </c>
      <c r="L263" s="53">
        <v>214900</v>
      </c>
    </row>
    <row r="264" spans="1:12">
      <c r="A264" s="44">
        <v>213</v>
      </c>
      <c r="B264" s="51">
        <v>641000</v>
      </c>
      <c r="C264" s="52">
        <v>644000</v>
      </c>
      <c r="D264" s="52">
        <v>54820</v>
      </c>
      <c r="E264" s="52">
        <v>48350</v>
      </c>
      <c r="F264" s="52">
        <v>41880</v>
      </c>
      <c r="G264" s="52">
        <v>35420</v>
      </c>
      <c r="H264" s="52">
        <v>28960</v>
      </c>
      <c r="I264" s="52">
        <v>22480</v>
      </c>
      <c r="J264" s="52">
        <v>17900</v>
      </c>
      <c r="K264" s="52">
        <v>14670</v>
      </c>
      <c r="L264" s="53">
        <v>215900</v>
      </c>
    </row>
    <row r="265" spans="1:12">
      <c r="A265" s="44">
        <v>214</v>
      </c>
      <c r="B265" s="51">
        <v>644000</v>
      </c>
      <c r="C265" s="52">
        <v>647000</v>
      </c>
      <c r="D265" s="52">
        <v>55370</v>
      </c>
      <c r="E265" s="52">
        <v>48910</v>
      </c>
      <c r="F265" s="52">
        <v>42430</v>
      </c>
      <c r="G265" s="52">
        <v>35970</v>
      </c>
      <c r="H265" s="52">
        <v>29510</v>
      </c>
      <c r="I265" s="52">
        <v>23030</v>
      </c>
      <c r="J265" s="52">
        <v>18170</v>
      </c>
      <c r="K265" s="52">
        <v>14950</v>
      </c>
      <c r="L265" s="53">
        <v>217000</v>
      </c>
    </row>
    <row r="266" spans="1:12">
      <c r="A266" s="44">
        <v>215</v>
      </c>
      <c r="B266" s="51">
        <v>647000</v>
      </c>
      <c r="C266" s="52">
        <v>650000</v>
      </c>
      <c r="D266" s="52">
        <v>55920</v>
      </c>
      <c r="E266" s="52">
        <v>49460</v>
      </c>
      <c r="F266" s="52">
        <v>42980</v>
      </c>
      <c r="G266" s="52">
        <v>36520</v>
      </c>
      <c r="H266" s="52">
        <v>30060</v>
      </c>
      <c r="I266" s="52">
        <v>23590</v>
      </c>
      <c r="J266" s="52">
        <v>18450</v>
      </c>
      <c r="K266" s="52">
        <v>15220</v>
      </c>
      <c r="L266" s="53">
        <v>218000</v>
      </c>
    </row>
    <row r="267" spans="1:12">
      <c r="A267" s="44"/>
      <c r="B267" s="51"/>
      <c r="C267" s="52"/>
      <c r="D267" s="52"/>
      <c r="E267" s="52"/>
      <c r="F267" s="52"/>
      <c r="G267" s="52"/>
      <c r="H267" s="52"/>
      <c r="I267" s="52"/>
      <c r="J267" s="52"/>
      <c r="K267" s="52"/>
      <c r="L267" s="53"/>
    </row>
    <row r="268" spans="1:12">
      <c r="A268" s="44">
        <v>216</v>
      </c>
      <c r="B268" s="51">
        <v>650000</v>
      </c>
      <c r="C268" s="52">
        <v>653000</v>
      </c>
      <c r="D268" s="52">
        <v>56470</v>
      </c>
      <c r="E268" s="52">
        <v>50010</v>
      </c>
      <c r="F268" s="52">
        <v>43540</v>
      </c>
      <c r="G268" s="52">
        <v>37070</v>
      </c>
      <c r="H268" s="52">
        <v>30610</v>
      </c>
      <c r="I268" s="52">
        <v>24140</v>
      </c>
      <c r="J268" s="52">
        <v>18730</v>
      </c>
      <c r="K268" s="52">
        <v>15500</v>
      </c>
      <c r="L268" s="53">
        <v>219000</v>
      </c>
    </row>
    <row r="269" spans="1:12">
      <c r="A269" s="44">
        <v>217</v>
      </c>
      <c r="B269" s="51">
        <v>653000</v>
      </c>
      <c r="C269" s="52">
        <v>656000</v>
      </c>
      <c r="D269" s="52">
        <v>57020</v>
      </c>
      <c r="E269" s="52">
        <v>50560</v>
      </c>
      <c r="F269" s="52">
        <v>44090</v>
      </c>
      <c r="G269" s="52">
        <v>37620</v>
      </c>
      <c r="H269" s="52">
        <v>31160</v>
      </c>
      <c r="I269" s="52">
        <v>24690</v>
      </c>
      <c r="J269" s="52">
        <v>19000</v>
      </c>
      <c r="K269" s="52">
        <v>15770</v>
      </c>
      <c r="L269" s="53">
        <v>220000</v>
      </c>
    </row>
    <row r="270" spans="1:12">
      <c r="A270" s="44">
        <v>218</v>
      </c>
      <c r="B270" s="51">
        <v>656000</v>
      </c>
      <c r="C270" s="52">
        <v>659000</v>
      </c>
      <c r="D270" s="52">
        <v>57570</v>
      </c>
      <c r="E270" s="52">
        <v>51110</v>
      </c>
      <c r="F270" s="52">
        <v>44640</v>
      </c>
      <c r="G270" s="52">
        <v>38180</v>
      </c>
      <c r="H270" s="52">
        <v>31710</v>
      </c>
      <c r="I270" s="52">
        <v>25240</v>
      </c>
      <c r="J270" s="52">
        <v>19280</v>
      </c>
      <c r="K270" s="52">
        <v>16050</v>
      </c>
      <c r="L270" s="53">
        <v>221000</v>
      </c>
    </row>
    <row r="271" spans="1:12">
      <c r="A271" s="44">
        <v>219</v>
      </c>
      <c r="B271" s="51">
        <v>659000</v>
      </c>
      <c r="C271" s="52">
        <v>662000</v>
      </c>
      <c r="D271" s="52">
        <v>58130</v>
      </c>
      <c r="E271" s="52">
        <v>51660</v>
      </c>
      <c r="F271" s="52">
        <v>45190</v>
      </c>
      <c r="G271" s="52">
        <v>38730</v>
      </c>
      <c r="H271" s="52">
        <v>32260</v>
      </c>
      <c r="I271" s="52">
        <v>25790</v>
      </c>
      <c r="J271" s="52">
        <v>19550</v>
      </c>
      <c r="K271" s="52">
        <v>16330</v>
      </c>
      <c r="L271" s="53">
        <v>222100</v>
      </c>
    </row>
    <row r="272" spans="1:12">
      <c r="A272" s="44">
        <v>220</v>
      </c>
      <c r="B272" s="51">
        <v>662000</v>
      </c>
      <c r="C272" s="52">
        <v>665000</v>
      </c>
      <c r="D272" s="52">
        <v>58680</v>
      </c>
      <c r="E272" s="52">
        <v>52210</v>
      </c>
      <c r="F272" s="52">
        <v>45740</v>
      </c>
      <c r="G272" s="52">
        <v>39280</v>
      </c>
      <c r="H272" s="52">
        <v>32810</v>
      </c>
      <c r="I272" s="52">
        <v>26340</v>
      </c>
      <c r="J272" s="52">
        <v>19880</v>
      </c>
      <c r="K272" s="52">
        <v>16600</v>
      </c>
      <c r="L272" s="53">
        <v>223100</v>
      </c>
    </row>
    <row r="273" spans="1:12">
      <c r="A273" s="44"/>
      <c r="B273" s="51"/>
      <c r="C273" s="52"/>
      <c r="D273" s="52"/>
      <c r="E273" s="52"/>
      <c r="F273" s="52"/>
      <c r="G273" s="52"/>
      <c r="H273" s="52"/>
      <c r="I273" s="52"/>
      <c r="J273" s="52"/>
      <c r="K273" s="52"/>
      <c r="L273" s="53"/>
    </row>
    <row r="274" spans="1:12">
      <c r="A274" s="44">
        <v>221</v>
      </c>
      <c r="B274" s="51">
        <v>665000</v>
      </c>
      <c r="C274" s="52">
        <v>668000</v>
      </c>
      <c r="D274" s="52">
        <v>59230</v>
      </c>
      <c r="E274" s="52">
        <v>52770</v>
      </c>
      <c r="F274" s="52">
        <v>46290</v>
      </c>
      <c r="G274" s="52">
        <v>39830</v>
      </c>
      <c r="H274" s="52">
        <v>33370</v>
      </c>
      <c r="I274" s="52">
        <v>26890</v>
      </c>
      <c r="J274" s="52">
        <v>20430</v>
      </c>
      <c r="K274" s="52">
        <v>16880</v>
      </c>
      <c r="L274" s="53">
        <v>224100</v>
      </c>
    </row>
    <row r="275" spans="1:12">
      <c r="A275" s="44">
        <v>222</v>
      </c>
      <c r="B275" s="51">
        <v>668000</v>
      </c>
      <c r="C275" s="52">
        <v>671000</v>
      </c>
      <c r="D275" s="52">
        <v>59780</v>
      </c>
      <c r="E275" s="52">
        <v>53320</v>
      </c>
      <c r="F275" s="52">
        <v>46840</v>
      </c>
      <c r="G275" s="52">
        <v>40380</v>
      </c>
      <c r="H275" s="52">
        <v>33920</v>
      </c>
      <c r="I275" s="52">
        <v>27440</v>
      </c>
      <c r="J275" s="52">
        <v>20980</v>
      </c>
      <c r="K275" s="52">
        <v>17150</v>
      </c>
      <c r="L275" s="53">
        <v>225000</v>
      </c>
    </row>
    <row r="276" spans="1:12">
      <c r="A276" s="44">
        <v>223</v>
      </c>
      <c r="B276" s="51">
        <v>671000</v>
      </c>
      <c r="C276" s="52">
        <v>674000</v>
      </c>
      <c r="D276" s="52">
        <v>60330</v>
      </c>
      <c r="E276" s="52">
        <v>53870</v>
      </c>
      <c r="F276" s="52">
        <v>47390</v>
      </c>
      <c r="G276" s="52">
        <v>40930</v>
      </c>
      <c r="H276" s="52">
        <v>34470</v>
      </c>
      <c r="I276" s="52">
        <v>28000</v>
      </c>
      <c r="J276" s="52">
        <v>21530</v>
      </c>
      <c r="K276" s="52">
        <v>17430</v>
      </c>
      <c r="L276" s="53">
        <v>226000</v>
      </c>
    </row>
    <row r="277" spans="1:12">
      <c r="A277" s="44">
        <v>224</v>
      </c>
      <c r="B277" s="51">
        <v>674000</v>
      </c>
      <c r="C277" s="52">
        <v>677000</v>
      </c>
      <c r="D277" s="52">
        <v>60880</v>
      </c>
      <c r="E277" s="52">
        <v>54420</v>
      </c>
      <c r="F277" s="52">
        <v>47950</v>
      </c>
      <c r="G277" s="52">
        <v>41480</v>
      </c>
      <c r="H277" s="52">
        <v>35020</v>
      </c>
      <c r="I277" s="52">
        <v>28550</v>
      </c>
      <c r="J277" s="52">
        <v>22080</v>
      </c>
      <c r="K277" s="52">
        <v>17700</v>
      </c>
      <c r="L277" s="53">
        <v>227100</v>
      </c>
    </row>
    <row r="278" spans="1:12">
      <c r="A278" s="44">
        <v>225</v>
      </c>
      <c r="B278" s="51">
        <v>677000</v>
      </c>
      <c r="C278" s="52">
        <v>680000</v>
      </c>
      <c r="D278" s="52">
        <v>61430</v>
      </c>
      <c r="E278" s="52">
        <v>54970</v>
      </c>
      <c r="F278" s="52">
        <v>48500</v>
      </c>
      <c r="G278" s="52">
        <v>42030</v>
      </c>
      <c r="H278" s="52">
        <v>35570</v>
      </c>
      <c r="I278" s="52">
        <v>29100</v>
      </c>
      <c r="J278" s="52">
        <v>22640</v>
      </c>
      <c r="K278" s="52">
        <v>17980</v>
      </c>
      <c r="L278" s="53">
        <v>228100</v>
      </c>
    </row>
    <row r="279" spans="1:12">
      <c r="A279" s="44"/>
      <c r="B279" s="51"/>
      <c r="C279" s="52"/>
      <c r="D279" s="52"/>
      <c r="E279" s="52"/>
      <c r="F279" s="52"/>
      <c r="G279" s="52"/>
      <c r="H279" s="52"/>
      <c r="I279" s="52"/>
      <c r="J279" s="52"/>
      <c r="K279" s="52"/>
      <c r="L279" s="53"/>
    </row>
    <row r="280" spans="1:12">
      <c r="A280" s="44">
        <v>226</v>
      </c>
      <c r="B280" s="51">
        <v>680000</v>
      </c>
      <c r="C280" s="52">
        <v>683000</v>
      </c>
      <c r="D280" s="52">
        <v>61980</v>
      </c>
      <c r="E280" s="52">
        <v>55520</v>
      </c>
      <c r="F280" s="52">
        <v>49050</v>
      </c>
      <c r="G280" s="52">
        <v>42590</v>
      </c>
      <c r="H280" s="52">
        <v>36120</v>
      </c>
      <c r="I280" s="52">
        <v>29650</v>
      </c>
      <c r="J280" s="52">
        <v>23190</v>
      </c>
      <c r="K280" s="52">
        <v>18260</v>
      </c>
      <c r="L280" s="53">
        <v>229100</v>
      </c>
    </row>
    <row r="281" spans="1:12">
      <c r="A281" s="44">
        <v>227</v>
      </c>
      <c r="B281" s="51">
        <v>683000</v>
      </c>
      <c r="C281" s="52">
        <v>686000</v>
      </c>
      <c r="D281" s="52">
        <v>62540</v>
      </c>
      <c r="E281" s="52">
        <v>56070</v>
      </c>
      <c r="F281" s="52">
        <v>49600</v>
      </c>
      <c r="G281" s="52">
        <v>43140</v>
      </c>
      <c r="H281" s="52">
        <v>36670</v>
      </c>
      <c r="I281" s="52">
        <v>30200</v>
      </c>
      <c r="J281" s="52">
        <v>23740</v>
      </c>
      <c r="K281" s="52">
        <v>18530</v>
      </c>
      <c r="L281" s="53">
        <v>230400</v>
      </c>
    </row>
    <row r="282" spans="1:12">
      <c r="A282" s="44">
        <v>228</v>
      </c>
      <c r="B282" s="51">
        <v>686000</v>
      </c>
      <c r="C282" s="52">
        <v>689000</v>
      </c>
      <c r="D282" s="52">
        <v>63090</v>
      </c>
      <c r="E282" s="52">
        <v>56620</v>
      </c>
      <c r="F282" s="52">
        <v>50150</v>
      </c>
      <c r="G282" s="52">
        <v>43690</v>
      </c>
      <c r="H282" s="52">
        <v>37230</v>
      </c>
      <c r="I282" s="52">
        <v>30750</v>
      </c>
      <c r="J282" s="52">
        <v>24290</v>
      </c>
      <c r="K282" s="52">
        <v>18810</v>
      </c>
      <c r="L282" s="53">
        <v>232100</v>
      </c>
    </row>
    <row r="283" spans="1:12">
      <c r="A283" s="44">
        <v>229</v>
      </c>
      <c r="B283" s="51">
        <v>689000</v>
      </c>
      <c r="C283" s="52">
        <v>692000</v>
      </c>
      <c r="D283" s="52">
        <v>63640</v>
      </c>
      <c r="E283" s="52">
        <v>57180</v>
      </c>
      <c r="F283" s="52">
        <v>50700</v>
      </c>
      <c r="G283" s="52">
        <v>44240</v>
      </c>
      <c r="H283" s="52">
        <v>37780</v>
      </c>
      <c r="I283" s="52">
        <v>31300</v>
      </c>
      <c r="J283" s="52">
        <v>24840</v>
      </c>
      <c r="K283" s="52">
        <v>19080</v>
      </c>
      <c r="L283" s="53">
        <v>233600</v>
      </c>
    </row>
    <row r="284" spans="1:12">
      <c r="A284" s="44">
        <v>230</v>
      </c>
      <c r="B284" s="51">
        <v>692000</v>
      </c>
      <c r="C284" s="52">
        <v>695000</v>
      </c>
      <c r="D284" s="52">
        <v>64190</v>
      </c>
      <c r="E284" s="52">
        <v>57730</v>
      </c>
      <c r="F284" s="52">
        <v>51250</v>
      </c>
      <c r="G284" s="52">
        <v>44790</v>
      </c>
      <c r="H284" s="52">
        <v>38330</v>
      </c>
      <c r="I284" s="52">
        <v>31860</v>
      </c>
      <c r="J284" s="52">
        <v>25390</v>
      </c>
      <c r="K284" s="52">
        <v>19360</v>
      </c>
      <c r="L284" s="53">
        <v>235100</v>
      </c>
    </row>
    <row r="285" spans="1:12">
      <c r="A285" s="44"/>
      <c r="B285" s="51"/>
      <c r="C285" s="52"/>
      <c r="D285" s="52"/>
      <c r="E285" s="52"/>
      <c r="F285" s="52"/>
      <c r="G285" s="52"/>
      <c r="H285" s="52"/>
      <c r="I285" s="52"/>
      <c r="J285" s="52"/>
      <c r="K285" s="52"/>
      <c r="L285" s="53"/>
    </row>
    <row r="286" spans="1:12">
      <c r="A286" s="44">
        <v>231</v>
      </c>
      <c r="B286" s="51">
        <v>695000</v>
      </c>
      <c r="C286" s="52">
        <v>698000</v>
      </c>
      <c r="D286" s="52">
        <v>64740</v>
      </c>
      <c r="E286" s="52">
        <v>58280</v>
      </c>
      <c r="F286" s="52">
        <v>51810</v>
      </c>
      <c r="G286" s="52">
        <v>45340</v>
      </c>
      <c r="H286" s="52">
        <v>38880</v>
      </c>
      <c r="I286" s="52">
        <v>32410</v>
      </c>
      <c r="J286" s="52">
        <v>25940</v>
      </c>
      <c r="K286" s="52">
        <v>19630</v>
      </c>
      <c r="L286" s="53">
        <v>236700</v>
      </c>
    </row>
    <row r="287" spans="1:12">
      <c r="A287" s="44">
        <v>232</v>
      </c>
      <c r="B287" s="51">
        <v>698000</v>
      </c>
      <c r="C287" s="52">
        <v>701000</v>
      </c>
      <c r="D287" s="52">
        <v>65290</v>
      </c>
      <c r="E287" s="52">
        <v>58830</v>
      </c>
      <c r="F287" s="52">
        <v>52360</v>
      </c>
      <c r="G287" s="52">
        <v>45890</v>
      </c>
      <c r="H287" s="52">
        <v>39430</v>
      </c>
      <c r="I287" s="52">
        <v>32960</v>
      </c>
      <c r="J287" s="52">
        <v>26490</v>
      </c>
      <c r="K287" s="52">
        <v>20030</v>
      </c>
      <c r="L287" s="53">
        <v>238200</v>
      </c>
    </row>
    <row r="288" spans="1:12">
      <c r="A288" s="44">
        <v>233</v>
      </c>
      <c r="B288" s="51">
        <v>701000</v>
      </c>
      <c r="C288" s="52">
        <v>704000</v>
      </c>
      <c r="D288" s="52">
        <v>65840</v>
      </c>
      <c r="E288" s="52">
        <v>59380</v>
      </c>
      <c r="F288" s="52">
        <v>52910</v>
      </c>
      <c r="G288" s="52">
        <v>46450</v>
      </c>
      <c r="H288" s="52">
        <v>39980</v>
      </c>
      <c r="I288" s="52">
        <v>33510</v>
      </c>
      <c r="J288" s="52">
        <v>27050</v>
      </c>
      <c r="K288" s="52">
        <v>20580</v>
      </c>
      <c r="L288" s="53">
        <v>239700</v>
      </c>
    </row>
    <row r="289" spans="1:12">
      <c r="A289" s="44">
        <v>234</v>
      </c>
      <c r="B289" s="51">
        <v>704000</v>
      </c>
      <c r="C289" s="52">
        <v>707000</v>
      </c>
      <c r="D289" s="52">
        <v>66400</v>
      </c>
      <c r="E289" s="52">
        <v>59930</v>
      </c>
      <c r="F289" s="52">
        <v>53460</v>
      </c>
      <c r="G289" s="52">
        <v>47000</v>
      </c>
      <c r="H289" s="52">
        <v>40530</v>
      </c>
      <c r="I289" s="52">
        <v>34060</v>
      </c>
      <c r="J289" s="52">
        <v>27600</v>
      </c>
      <c r="K289" s="52">
        <v>21130</v>
      </c>
      <c r="L289" s="53">
        <v>241300</v>
      </c>
    </row>
    <row r="290" spans="1:12">
      <c r="A290" s="44">
        <v>235</v>
      </c>
      <c r="B290" s="51">
        <v>707000</v>
      </c>
      <c r="C290" s="52">
        <v>710000</v>
      </c>
      <c r="D290" s="52">
        <v>66960</v>
      </c>
      <c r="E290" s="52">
        <v>60480</v>
      </c>
      <c r="F290" s="52">
        <v>54020</v>
      </c>
      <c r="G290" s="52">
        <v>47550</v>
      </c>
      <c r="H290" s="52">
        <v>41090</v>
      </c>
      <c r="I290" s="52">
        <v>34620</v>
      </c>
      <c r="J290" s="52">
        <v>28150</v>
      </c>
      <c r="K290" s="52">
        <v>21690</v>
      </c>
      <c r="L290" s="53">
        <v>242900</v>
      </c>
    </row>
    <row r="291" spans="1:12">
      <c r="A291" s="44"/>
      <c r="B291" s="51"/>
      <c r="C291" s="52"/>
      <c r="D291" s="52"/>
      <c r="E291" s="52"/>
      <c r="F291" s="52"/>
      <c r="G291" s="52"/>
      <c r="H291" s="52"/>
      <c r="I291" s="52"/>
      <c r="J291" s="52"/>
      <c r="K291" s="52"/>
      <c r="L291" s="53"/>
    </row>
    <row r="292" spans="1:12">
      <c r="A292" s="44">
        <v>236</v>
      </c>
      <c r="B292" s="51">
        <v>710000</v>
      </c>
      <c r="C292" s="52">
        <v>713000</v>
      </c>
      <c r="D292" s="52">
        <v>67570</v>
      </c>
      <c r="E292" s="52">
        <v>61100</v>
      </c>
      <c r="F292" s="52">
        <v>54630</v>
      </c>
      <c r="G292" s="52">
        <v>48160</v>
      </c>
      <c r="H292" s="52">
        <v>41700</v>
      </c>
      <c r="I292" s="52">
        <v>35230</v>
      </c>
      <c r="J292" s="52">
        <v>28760</v>
      </c>
      <c r="K292" s="52">
        <v>22300</v>
      </c>
      <c r="L292" s="53">
        <v>244400</v>
      </c>
    </row>
    <row r="293" spans="1:12">
      <c r="A293" s="44">
        <v>237</v>
      </c>
      <c r="B293" s="51">
        <v>713000</v>
      </c>
      <c r="C293" s="52">
        <v>716000</v>
      </c>
      <c r="D293" s="52">
        <v>68180</v>
      </c>
      <c r="E293" s="52">
        <v>61710</v>
      </c>
      <c r="F293" s="52">
        <v>55250</v>
      </c>
      <c r="G293" s="52">
        <v>48770</v>
      </c>
      <c r="H293" s="52">
        <v>42310</v>
      </c>
      <c r="I293" s="52">
        <v>35850</v>
      </c>
      <c r="J293" s="52">
        <v>29370</v>
      </c>
      <c r="K293" s="52">
        <v>22910</v>
      </c>
      <c r="L293" s="53">
        <v>246000</v>
      </c>
    </row>
    <row r="294" spans="1:12">
      <c r="A294" s="44">
        <v>238</v>
      </c>
      <c r="B294" s="51">
        <v>716000</v>
      </c>
      <c r="C294" s="52">
        <v>719000</v>
      </c>
      <c r="D294" s="52">
        <v>68790</v>
      </c>
      <c r="E294" s="52">
        <v>62320</v>
      </c>
      <c r="F294" s="52">
        <v>55860</v>
      </c>
      <c r="G294" s="52">
        <v>49390</v>
      </c>
      <c r="H294" s="52">
        <v>42920</v>
      </c>
      <c r="I294" s="52">
        <v>36460</v>
      </c>
      <c r="J294" s="52">
        <v>29990</v>
      </c>
      <c r="K294" s="52">
        <v>23520</v>
      </c>
      <c r="L294" s="53">
        <v>247500</v>
      </c>
    </row>
    <row r="295" spans="1:12">
      <c r="A295" s="44">
        <v>239</v>
      </c>
      <c r="B295" s="51">
        <v>719000</v>
      </c>
      <c r="C295" s="52">
        <v>722000</v>
      </c>
      <c r="D295" s="52">
        <v>69410</v>
      </c>
      <c r="E295" s="52">
        <v>62930</v>
      </c>
      <c r="F295" s="52">
        <v>56470</v>
      </c>
      <c r="G295" s="52">
        <v>50000</v>
      </c>
      <c r="H295" s="52">
        <v>43540</v>
      </c>
      <c r="I295" s="52">
        <v>37070</v>
      </c>
      <c r="J295" s="52">
        <v>30600</v>
      </c>
      <c r="K295" s="52">
        <v>24140</v>
      </c>
      <c r="L295" s="53">
        <v>249000</v>
      </c>
    </row>
    <row r="296" spans="1:12">
      <c r="A296" s="44">
        <v>240</v>
      </c>
      <c r="B296" s="51">
        <v>722000</v>
      </c>
      <c r="C296" s="52">
        <v>725000</v>
      </c>
      <c r="D296" s="52">
        <v>70020</v>
      </c>
      <c r="E296" s="52">
        <v>63550</v>
      </c>
      <c r="F296" s="52">
        <v>57080</v>
      </c>
      <c r="G296" s="52">
        <v>50610</v>
      </c>
      <c r="H296" s="52">
        <v>44150</v>
      </c>
      <c r="I296" s="52">
        <v>37690</v>
      </c>
      <c r="J296" s="52">
        <v>31210</v>
      </c>
      <c r="K296" s="52">
        <v>24750</v>
      </c>
      <c r="L296" s="53">
        <v>250600</v>
      </c>
    </row>
    <row r="297" spans="1:12">
      <c r="A297" s="44"/>
      <c r="B297" s="51"/>
      <c r="C297" s="52"/>
      <c r="D297" s="52"/>
      <c r="E297" s="52"/>
      <c r="F297" s="52"/>
      <c r="G297" s="52"/>
      <c r="H297" s="52"/>
      <c r="I297" s="52"/>
      <c r="J297" s="52"/>
      <c r="K297" s="52"/>
      <c r="L297" s="53"/>
    </row>
    <row r="298" spans="1:12">
      <c r="A298" s="44">
        <v>241</v>
      </c>
      <c r="B298" s="51">
        <v>725000</v>
      </c>
      <c r="C298" s="52">
        <v>728000</v>
      </c>
      <c r="D298" s="52">
        <v>70630</v>
      </c>
      <c r="E298" s="52">
        <v>64160</v>
      </c>
      <c r="F298" s="52">
        <v>57700</v>
      </c>
      <c r="G298" s="52">
        <v>51220</v>
      </c>
      <c r="H298" s="52">
        <v>44760</v>
      </c>
      <c r="I298" s="52">
        <v>38300</v>
      </c>
      <c r="J298" s="52">
        <v>31820</v>
      </c>
      <c r="K298" s="52">
        <v>25360</v>
      </c>
      <c r="L298" s="53">
        <v>252200</v>
      </c>
    </row>
    <row r="299" spans="1:12">
      <c r="A299" s="44">
        <v>242</v>
      </c>
      <c r="B299" s="51">
        <v>728000</v>
      </c>
      <c r="C299" s="52">
        <v>731000</v>
      </c>
      <c r="D299" s="52">
        <v>71250</v>
      </c>
      <c r="E299" s="52">
        <v>64770</v>
      </c>
      <c r="F299" s="52">
        <v>58310</v>
      </c>
      <c r="G299" s="52">
        <v>51840</v>
      </c>
      <c r="H299" s="52">
        <v>45370</v>
      </c>
      <c r="I299" s="52">
        <v>38910</v>
      </c>
      <c r="J299" s="52">
        <v>32440</v>
      </c>
      <c r="K299" s="52">
        <v>25970</v>
      </c>
      <c r="L299" s="53">
        <v>253700</v>
      </c>
    </row>
    <row r="300" spans="1:12">
      <c r="A300" s="44">
        <v>243</v>
      </c>
      <c r="B300" s="51">
        <v>731000</v>
      </c>
      <c r="C300" s="52">
        <v>734000</v>
      </c>
      <c r="D300" s="52">
        <v>71860</v>
      </c>
      <c r="E300" s="52">
        <v>65380</v>
      </c>
      <c r="F300" s="52">
        <v>58920</v>
      </c>
      <c r="G300" s="52">
        <v>52450</v>
      </c>
      <c r="H300" s="52">
        <v>45990</v>
      </c>
      <c r="I300" s="52">
        <v>39520</v>
      </c>
      <c r="J300" s="52">
        <v>33050</v>
      </c>
      <c r="K300" s="52">
        <v>26590</v>
      </c>
      <c r="L300" s="53">
        <v>255300</v>
      </c>
    </row>
    <row r="301" spans="1:12">
      <c r="A301" s="44">
        <v>244</v>
      </c>
      <c r="B301" s="51">
        <v>734000</v>
      </c>
      <c r="C301" s="52">
        <v>737000</v>
      </c>
      <c r="D301" s="52">
        <v>72470</v>
      </c>
      <c r="E301" s="52">
        <v>66000</v>
      </c>
      <c r="F301" s="52">
        <v>59530</v>
      </c>
      <c r="G301" s="52">
        <v>53060</v>
      </c>
      <c r="H301" s="52">
        <v>46600</v>
      </c>
      <c r="I301" s="52">
        <v>40140</v>
      </c>
      <c r="J301" s="52">
        <v>33660</v>
      </c>
      <c r="K301" s="52">
        <v>27200</v>
      </c>
      <c r="L301" s="53">
        <v>256800</v>
      </c>
    </row>
    <row r="302" spans="1:12">
      <c r="A302" s="44">
        <v>245</v>
      </c>
      <c r="B302" s="51">
        <v>737000</v>
      </c>
      <c r="C302" s="52">
        <v>740000</v>
      </c>
      <c r="D302" s="52">
        <v>73080</v>
      </c>
      <c r="E302" s="52">
        <v>66610</v>
      </c>
      <c r="F302" s="52">
        <v>60150</v>
      </c>
      <c r="G302" s="52">
        <v>53670</v>
      </c>
      <c r="H302" s="52">
        <v>47210</v>
      </c>
      <c r="I302" s="52">
        <v>40750</v>
      </c>
      <c r="J302" s="52">
        <v>34270</v>
      </c>
      <c r="K302" s="52">
        <v>27810</v>
      </c>
      <c r="L302" s="53">
        <v>258300</v>
      </c>
    </row>
    <row r="303" spans="1:12" ht="14.25" thickBot="1">
      <c r="A303" s="44"/>
      <c r="B303" s="54"/>
      <c r="C303" s="55"/>
      <c r="D303" s="55"/>
      <c r="E303" s="55"/>
      <c r="F303" s="55"/>
      <c r="G303" s="55"/>
      <c r="H303" s="55"/>
      <c r="I303" s="55"/>
      <c r="J303" s="55"/>
      <c r="K303" s="55"/>
      <c r="L303" s="56"/>
    </row>
    <row r="304" spans="1:12" ht="12.95" customHeight="1">
      <c r="A304" s="44"/>
      <c r="B304" s="57"/>
      <c r="C304" s="58"/>
      <c r="D304" s="59"/>
      <c r="E304" s="59"/>
      <c r="F304" s="59"/>
      <c r="G304" s="59"/>
      <c r="H304" s="59"/>
      <c r="I304" s="59"/>
      <c r="J304" s="59"/>
      <c r="K304" s="59"/>
      <c r="L304" s="60"/>
    </row>
    <row r="305" spans="1:12" ht="12.95" customHeight="1">
      <c r="A305" s="44"/>
      <c r="B305" s="61" t="s">
        <v>41</v>
      </c>
      <c r="C305" s="62"/>
      <c r="D305" s="63">
        <v>73390</v>
      </c>
      <c r="E305" s="63">
        <v>66920</v>
      </c>
      <c r="F305" s="63">
        <v>60450</v>
      </c>
      <c r="G305" s="63">
        <v>53980</v>
      </c>
      <c r="H305" s="63">
        <v>47520</v>
      </c>
      <c r="I305" s="63">
        <v>41050</v>
      </c>
      <c r="J305" s="63">
        <v>34580</v>
      </c>
      <c r="K305" s="63">
        <v>28120</v>
      </c>
      <c r="L305" s="64">
        <v>259800</v>
      </c>
    </row>
    <row r="306" spans="1:12" ht="12.95" customHeight="1">
      <c r="A306" s="44"/>
      <c r="B306" s="57"/>
      <c r="C306" s="58"/>
      <c r="D306" s="65"/>
      <c r="E306" s="66"/>
      <c r="F306" s="66"/>
      <c r="G306" s="66"/>
      <c r="H306" s="66"/>
      <c r="I306" s="66"/>
      <c r="J306" s="66"/>
      <c r="K306" s="67"/>
      <c r="L306" s="341" t="s">
        <v>145</v>
      </c>
    </row>
    <row r="307" spans="1:12" ht="12.95" customHeight="1">
      <c r="A307" s="44"/>
      <c r="B307" s="68" t="s">
        <v>146</v>
      </c>
      <c r="C307" s="69"/>
      <c r="D307" s="70"/>
      <c r="E307" s="71"/>
      <c r="F307" s="71"/>
      <c r="G307" s="71"/>
      <c r="H307" s="71"/>
      <c r="I307" s="71"/>
      <c r="J307" s="71"/>
      <c r="K307" s="58"/>
      <c r="L307" s="342"/>
    </row>
    <row r="308" spans="1:12" ht="12.95" customHeight="1">
      <c r="A308" s="44"/>
      <c r="B308" s="57"/>
      <c r="C308" s="58"/>
      <c r="D308" s="72" t="s">
        <v>147</v>
      </c>
      <c r="E308" s="73"/>
      <c r="F308" s="73"/>
      <c r="G308" s="73"/>
      <c r="H308" s="73"/>
      <c r="I308" s="73"/>
      <c r="J308" s="73"/>
      <c r="K308" s="69"/>
      <c r="L308" s="342"/>
    </row>
    <row r="309" spans="1:12" ht="12.95" customHeight="1">
      <c r="A309" s="44"/>
      <c r="B309" s="68" t="s">
        <v>139</v>
      </c>
      <c r="C309" s="69"/>
      <c r="D309" s="70"/>
      <c r="E309" s="71"/>
      <c r="F309" s="71"/>
      <c r="G309" s="71"/>
      <c r="H309" s="71"/>
      <c r="I309" s="71"/>
      <c r="J309" s="71"/>
      <c r="K309" s="58"/>
      <c r="L309" s="342"/>
    </row>
    <row r="310" spans="1:12" ht="12.95" customHeight="1">
      <c r="A310" s="44"/>
      <c r="B310" s="74"/>
      <c r="C310" s="75"/>
      <c r="D310" s="72" t="s">
        <v>148</v>
      </c>
      <c r="E310" s="73"/>
      <c r="F310" s="73"/>
      <c r="G310" s="73"/>
      <c r="H310" s="73"/>
      <c r="I310" s="73"/>
      <c r="J310" s="73"/>
      <c r="K310" s="69"/>
      <c r="L310" s="342"/>
    </row>
    <row r="311" spans="1:12" ht="12.95" customHeight="1">
      <c r="A311" s="44"/>
      <c r="B311" s="68" t="s">
        <v>42</v>
      </c>
      <c r="C311" s="69"/>
      <c r="D311" s="70"/>
      <c r="E311" s="71"/>
      <c r="F311" s="71"/>
      <c r="G311" s="71"/>
      <c r="H311" s="71"/>
      <c r="I311" s="71"/>
      <c r="J311" s="71"/>
      <c r="K311" s="58"/>
      <c r="L311" s="342"/>
    </row>
    <row r="312" spans="1:12" ht="12.95" customHeight="1">
      <c r="A312" s="44"/>
      <c r="B312" s="76"/>
      <c r="C312" s="77"/>
      <c r="D312" s="78"/>
      <c r="E312" s="79"/>
      <c r="F312" s="79"/>
      <c r="G312" s="79"/>
      <c r="H312" s="79"/>
      <c r="I312" s="79"/>
      <c r="J312" s="79"/>
      <c r="K312" s="62"/>
      <c r="L312" s="342"/>
    </row>
    <row r="313" spans="1:12" ht="12.95" customHeight="1">
      <c r="A313" s="44"/>
      <c r="B313" s="80" t="s">
        <v>43</v>
      </c>
      <c r="C313" s="81"/>
      <c r="D313" s="82" t="s">
        <v>14</v>
      </c>
      <c r="E313" s="82" t="s">
        <v>14</v>
      </c>
      <c r="F313" s="82" t="s">
        <v>14</v>
      </c>
      <c r="G313" s="82" t="s">
        <v>14</v>
      </c>
      <c r="H313" s="82" t="s">
        <v>14</v>
      </c>
      <c r="I313" s="82" t="s">
        <v>14</v>
      </c>
      <c r="J313" s="82" t="s">
        <v>14</v>
      </c>
      <c r="K313" s="82" t="s">
        <v>14</v>
      </c>
      <c r="L313" s="342"/>
    </row>
    <row r="314" spans="1:12" ht="12.95" customHeight="1">
      <c r="A314" s="44"/>
      <c r="B314" s="61" t="s">
        <v>149</v>
      </c>
      <c r="C314" s="62"/>
      <c r="D314" s="63">
        <v>81560</v>
      </c>
      <c r="E314" s="63">
        <v>75090</v>
      </c>
      <c r="F314" s="63">
        <v>68620</v>
      </c>
      <c r="G314" s="63">
        <v>62150</v>
      </c>
      <c r="H314" s="63">
        <v>55690</v>
      </c>
      <c r="I314" s="63">
        <v>49220</v>
      </c>
      <c r="J314" s="63">
        <v>42750</v>
      </c>
      <c r="K314" s="63">
        <v>36290</v>
      </c>
      <c r="L314" s="342"/>
    </row>
    <row r="315" spans="1:12" ht="12.95" customHeight="1">
      <c r="A315" s="44"/>
      <c r="B315" s="57"/>
      <c r="C315" s="58"/>
      <c r="D315" s="65"/>
      <c r="E315" s="66"/>
      <c r="F315" s="66"/>
      <c r="G315" s="66"/>
      <c r="H315" s="66"/>
      <c r="I315" s="66"/>
      <c r="J315" s="66"/>
      <c r="K315" s="67"/>
      <c r="L315" s="342"/>
    </row>
    <row r="316" spans="1:12" ht="12.95" customHeight="1">
      <c r="A316" s="44"/>
      <c r="B316" s="68" t="s">
        <v>150</v>
      </c>
      <c r="C316" s="69"/>
      <c r="D316" s="70"/>
      <c r="E316" s="71"/>
      <c r="F316" s="71"/>
      <c r="G316" s="71"/>
      <c r="H316" s="71"/>
      <c r="I316" s="71"/>
      <c r="J316" s="71"/>
      <c r="K316" s="58"/>
      <c r="L316" s="342"/>
    </row>
    <row r="317" spans="1:12" ht="12.95" customHeight="1">
      <c r="A317" s="44"/>
      <c r="B317" s="57"/>
      <c r="C317" s="58"/>
      <c r="D317" s="72" t="s">
        <v>151</v>
      </c>
      <c r="E317" s="73"/>
      <c r="F317" s="73"/>
      <c r="G317" s="73"/>
      <c r="H317" s="73"/>
      <c r="I317" s="73"/>
      <c r="J317" s="73"/>
      <c r="K317" s="69"/>
      <c r="L317" s="342"/>
    </row>
    <row r="318" spans="1:12" ht="12.95" customHeight="1">
      <c r="A318" s="44"/>
      <c r="B318" s="68" t="s">
        <v>152</v>
      </c>
      <c r="C318" s="69"/>
      <c r="D318" s="70"/>
      <c r="E318" s="71"/>
      <c r="F318" s="71"/>
      <c r="G318" s="71"/>
      <c r="H318" s="71"/>
      <c r="I318" s="71"/>
      <c r="J318" s="71"/>
      <c r="K318" s="58"/>
      <c r="L318" s="342"/>
    </row>
    <row r="319" spans="1:12" ht="12.95" customHeight="1">
      <c r="A319" s="44"/>
      <c r="B319" s="74"/>
      <c r="C319" s="75"/>
      <c r="D319" s="72" t="s">
        <v>153</v>
      </c>
      <c r="E319" s="73"/>
      <c r="F319" s="73"/>
      <c r="G319" s="73"/>
      <c r="H319" s="73"/>
      <c r="I319" s="73"/>
      <c r="J319" s="73"/>
      <c r="K319" s="69"/>
      <c r="L319" s="342"/>
    </row>
    <row r="320" spans="1:12" ht="12.95" customHeight="1">
      <c r="A320" s="44"/>
      <c r="B320" s="68" t="s">
        <v>42</v>
      </c>
      <c r="C320" s="69"/>
      <c r="D320" s="70"/>
      <c r="E320" s="71"/>
      <c r="F320" s="71"/>
      <c r="G320" s="71"/>
      <c r="H320" s="71"/>
      <c r="I320" s="71"/>
      <c r="J320" s="71"/>
      <c r="K320" s="58"/>
      <c r="L320" s="342"/>
    </row>
    <row r="321" spans="1:12" ht="12.95" customHeight="1">
      <c r="A321" s="44"/>
      <c r="B321" s="76"/>
      <c r="C321" s="77"/>
      <c r="D321" s="78"/>
      <c r="E321" s="79"/>
      <c r="F321" s="79"/>
      <c r="G321" s="79"/>
      <c r="H321" s="79"/>
      <c r="I321" s="79"/>
      <c r="J321" s="79"/>
      <c r="K321" s="62"/>
      <c r="L321" s="342"/>
    </row>
    <row r="322" spans="1:12" ht="12.95" customHeight="1">
      <c r="A322" s="44"/>
      <c r="B322" s="80" t="s">
        <v>43</v>
      </c>
      <c r="C322" s="81"/>
      <c r="D322" s="82" t="s">
        <v>14</v>
      </c>
      <c r="E322" s="82" t="s">
        <v>14</v>
      </c>
      <c r="F322" s="82" t="s">
        <v>14</v>
      </c>
      <c r="G322" s="82" t="s">
        <v>14</v>
      </c>
      <c r="H322" s="82" t="s">
        <v>14</v>
      </c>
      <c r="I322" s="82" t="s">
        <v>14</v>
      </c>
      <c r="J322" s="82" t="s">
        <v>14</v>
      </c>
      <c r="K322" s="82" t="s">
        <v>14</v>
      </c>
      <c r="L322" s="342"/>
    </row>
    <row r="323" spans="1:12" ht="12.95" customHeight="1">
      <c r="A323" s="44"/>
      <c r="B323" s="61" t="s">
        <v>154</v>
      </c>
      <c r="C323" s="62"/>
      <c r="D323" s="63">
        <v>121480</v>
      </c>
      <c r="E323" s="63">
        <v>115010</v>
      </c>
      <c r="F323" s="63">
        <v>108540</v>
      </c>
      <c r="G323" s="63">
        <v>102070</v>
      </c>
      <c r="H323" s="63">
        <v>95610</v>
      </c>
      <c r="I323" s="63">
        <v>89140</v>
      </c>
      <c r="J323" s="63">
        <v>82670</v>
      </c>
      <c r="K323" s="63">
        <v>76210</v>
      </c>
      <c r="L323" s="342"/>
    </row>
    <row r="324" spans="1:12" ht="12.95" customHeight="1">
      <c r="A324" s="44"/>
      <c r="B324" s="57"/>
      <c r="C324" s="58"/>
      <c r="D324" s="65"/>
      <c r="E324" s="66"/>
      <c r="F324" s="66"/>
      <c r="G324" s="66"/>
      <c r="H324" s="66"/>
      <c r="I324" s="66"/>
      <c r="J324" s="66"/>
      <c r="K324" s="67"/>
      <c r="L324" s="342"/>
    </row>
    <row r="325" spans="1:12" ht="12.95" customHeight="1">
      <c r="A325" s="44"/>
      <c r="B325" s="68" t="s">
        <v>155</v>
      </c>
      <c r="C325" s="69"/>
      <c r="D325" s="70"/>
      <c r="E325" s="71"/>
      <c r="F325" s="71"/>
      <c r="G325" s="71"/>
      <c r="H325" s="71"/>
      <c r="I325" s="71"/>
      <c r="J325" s="71"/>
      <c r="K325" s="58"/>
      <c r="L325" s="342"/>
    </row>
    <row r="326" spans="1:12" ht="12.95" customHeight="1">
      <c r="A326" s="44"/>
      <c r="B326" s="57"/>
      <c r="C326" s="58"/>
      <c r="D326" s="72" t="s">
        <v>156</v>
      </c>
      <c r="E326" s="73"/>
      <c r="F326" s="73"/>
      <c r="G326" s="73"/>
      <c r="H326" s="73"/>
      <c r="I326" s="73"/>
      <c r="J326" s="73"/>
      <c r="K326" s="69"/>
      <c r="L326" s="342"/>
    </row>
    <row r="327" spans="1:12" ht="12.95" customHeight="1">
      <c r="A327" s="44"/>
      <c r="B327" s="68" t="s">
        <v>140</v>
      </c>
      <c r="C327" s="69"/>
      <c r="D327" s="70"/>
      <c r="E327" s="71"/>
      <c r="F327" s="71"/>
      <c r="G327" s="71"/>
      <c r="H327" s="71"/>
      <c r="I327" s="71"/>
      <c r="J327" s="71"/>
      <c r="K327" s="58"/>
      <c r="L327" s="342"/>
    </row>
    <row r="328" spans="1:12" ht="12.95" customHeight="1">
      <c r="A328" s="44"/>
      <c r="B328" s="74"/>
      <c r="C328" s="75"/>
      <c r="D328" s="72" t="s">
        <v>157</v>
      </c>
      <c r="E328" s="73"/>
      <c r="F328" s="73"/>
      <c r="G328" s="73"/>
      <c r="H328" s="73"/>
      <c r="I328" s="73"/>
      <c r="J328" s="73"/>
      <c r="K328" s="69"/>
      <c r="L328" s="342"/>
    </row>
    <row r="329" spans="1:12" ht="12.95" customHeight="1">
      <c r="A329" s="44"/>
      <c r="B329" s="68" t="s">
        <v>42</v>
      </c>
      <c r="C329" s="69"/>
      <c r="D329" s="70"/>
      <c r="E329" s="71"/>
      <c r="F329" s="71"/>
      <c r="G329" s="71"/>
      <c r="H329" s="71"/>
      <c r="I329" s="71"/>
      <c r="J329" s="71"/>
      <c r="K329" s="58"/>
      <c r="L329" s="342"/>
    </row>
    <row r="330" spans="1:12" ht="12.95" customHeight="1">
      <c r="A330" s="44"/>
      <c r="B330" s="76"/>
      <c r="C330" s="77"/>
      <c r="D330" s="78"/>
      <c r="E330" s="79"/>
      <c r="F330" s="79"/>
      <c r="G330" s="79"/>
      <c r="H330" s="79"/>
      <c r="I330" s="79"/>
      <c r="J330" s="79"/>
      <c r="K330" s="62"/>
      <c r="L330" s="343"/>
    </row>
    <row r="331" spans="1:12" ht="12.95" customHeight="1">
      <c r="A331" s="44"/>
      <c r="B331" s="80" t="s">
        <v>43</v>
      </c>
      <c r="C331" s="81"/>
      <c r="D331" s="82" t="s">
        <v>14</v>
      </c>
      <c r="E331" s="82" t="s">
        <v>14</v>
      </c>
      <c r="F331" s="82" t="s">
        <v>14</v>
      </c>
      <c r="G331" s="82" t="s">
        <v>14</v>
      </c>
      <c r="H331" s="82" t="s">
        <v>14</v>
      </c>
      <c r="I331" s="82" t="s">
        <v>14</v>
      </c>
      <c r="J331" s="82" t="s">
        <v>14</v>
      </c>
      <c r="K331" s="82" t="s">
        <v>14</v>
      </c>
      <c r="L331" s="83" t="s">
        <v>14</v>
      </c>
    </row>
    <row r="332" spans="1:12" ht="12.95" customHeight="1">
      <c r="A332" s="44"/>
      <c r="B332" s="61" t="s">
        <v>44</v>
      </c>
      <c r="C332" s="62"/>
      <c r="D332" s="63">
        <v>374180</v>
      </c>
      <c r="E332" s="63">
        <v>367710</v>
      </c>
      <c r="F332" s="63">
        <v>361240</v>
      </c>
      <c r="G332" s="63">
        <v>354770</v>
      </c>
      <c r="H332" s="63">
        <v>348310</v>
      </c>
      <c r="I332" s="63">
        <v>341840</v>
      </c>
      <c r="J332" s="63">
        <v>335370</v>
      </c>
      <c r="K332" s="63">
        <v>328910</v>
      </c>
      <c r="L332" s="64">
        <v>651900</v>
      </c>
    </row>
    <row r="333" spans="1:12" ht="12.95" customHeight="1">
      <c r="A333" s="44"/>
      <c r="B333" s="80"/>
      <c r="C333" s="81"/>
      <c r="D333" s="84"/>
      <c r="E333" s="85"/>
      <c r="F333" s="85"/>
      <c r="G333" s="85"/>
      <c r="H333" s="85"/>
      <c r="I333" s="85"/>
      <c r="J333" s="85"/>
      <c r="K333" s="86"/>
      <c r="L333" s="344" t="s">
        <v>158</v>
      </c>
    </row>
    <row r="334" spans="1:12" ht="12.95" customHeight="1">
      <c r="A334" s="44"/>
      <c r="B334" s="68" t="s">
        <v>159</v>
      </c>
      <c r="C334" s="69"/>
      <c r="D334" s="70"/>
      <c r="E334" s="71"/>
      <c r="F334" s="71"/>
      <c r="G334" s="71"/>
      <c r="H334" s="71"/>
      <c r="I334" s="71"/>
      <c r="J334" s="71"/>
      <c r="K334" s="58"/>
      <c r="L334" s="345"/>
    </row>
    <row r="335" spans="1:12" ht="12.95" customHeight="1">
      <c r="A335" s="44"/>
      <c r="B335" s="57"/>
      <c r="C335" s="58"/>
      <c r="D335" s="72" t="s">
        <v>160</v>
      </c>
      <c r="E335" s="73"/>
      <c r="F335" s="73"/>
      <c r="G335" s="73"/>
      <c r="H335" s="73"/>
      <c r="I335" s="73"/>
      <c r="J335" s="73"/>
      <c r="K335" s="69"/>
      <c r="L335" s="345"/>
    </row>
    <row r="336" spans="1:12" ht="12.95" customHeight="1">
      <c r="A336" s="44"/>
      <c r="B336" s="68" t="s">
        <v>161</v>
      </c>
      <c r="C336" s="69"/>
      <c r="D336" s="70"/>
      <c r="E336" s="71"/>
      <c r="F336" s="71"/>
      <c r="G336" s="71"/>
      <c r="H336" s="71"/>
      <c r="I336" s="71"/>
      <c r="J336" s="71"/>
      <c r="K336" s="58"/>
      <c r="L336" s="345"/>
    </row>
    <row r="337" spans="1:12" ht="12.95" customHeight="1">
      <c r="A337" s="44"/>
      <c r="B337" s="74"/>
      <c r="C337" s="75"/>
      <c r="D337" s="72" t="s">
        <v>162</v>
      </c>
      <c r="E337" s="73"/>
      <c r="F337" s="73"/>
      <c r="G337" s="73"/>
      <c r="H337" s="73"/>
      <c r="I337" s="73"/>
      <c r="J337" s="73"/>
      <c r="K337" s="69"/>
      <c r="L337" s="345"/>
    </row>
    <row r="338" spans="1:12" ht="12.95" customHeight="1">
      <c r="A338" s="44"/>
      <c r="B338" s="68" t="s">
        <v>42</v>
      </c>
      <c r="C338" s="69"/>
      <c r="D338" s="70"/>
      <c r="E338" s="71"/>
      <c r="F338" s="71"/>
      <c r="G338" s="71"/>
      <c r="H338" s="71"/>
      <c r="I338" s="71"/>
      <c r="J338" s="71"/>
      <c r="K338" s="58"/>
      <c r="L338" s="345"/>
    </row>
    <row r="339" spans="1:12" ht="12.95" customHeight="1">
      <c r="A339" s="44"/>
      <c r="B339" s="76"/>
      <c r="C339" s="77"/>
      <c r="D339" s="78"/>
      <c r="E339" s="79"/>
      <c r="F339" s="79"/>
      <c r="G339" s="79"/>
      <c r="H339" s="79"/>
      <c r="I339" s="79"/>
      <c r="J339" s="79"/>
      <c r="K339" s="62"/>
      <c r="L339" s="345"/>
    </row>
    <row r="340" spans="1:12" ht="12.95" customHeight="1">
      <c r="A340" s="44"/>
      <c r="B340" s="80" t="s">
        <v>43</v>
      </c>
      <c r="C340" s="81"/>
      <c r="D340" s="82" t="s">
        <v>14</v>
      </c>
      <c r="E340" s="82" t="s">
        <v>14</v>
      </c>
      <c r="F340" s="82" t="s">
        <v>14</v>
      </c>
      <c r="G340" s="82" t="s">
        <v>14</v>
      </c>
      <c r="H340" s="82" t="s">
        <v>14</v>
      </c>
      <c r="I340" s="82" t="s">
        <v>14</v>
      </c>
      <c r="J340" s="82" t="s">
        <v>14</v>
      </c>
      <c r="K340" s="82" t="s">
        <v>14</v>
      </c>
      <c r="L340" s="345"/>
    </row>
    <row r="341" spans="1:12" ht="12.95" customHeight="1">
      <c r="A341" s="44"/>
      <c r="B341" s="61" t="s">
        <v>45</v>
      </c>
      <c r="C341" s="62"/>
      <c r="D341" s="63">
        <v>571570</v>
      </c>
      <c r="E341" s="63">
        <v>565090</v>
      </c>
      <c r="F341" s="63">
        <v>558630</v>
      </c>
      <c r="G341" s="63">
        <v>552160</v>
      </c>
      <c r="H341" s="63">
        <v>545690</v>
      </c>
      <c r="I341" s="63">
        <v>539230</v>
      </c>
      <c r="J341" s="63">
        <v>532760</v>
      </c>
      <c r="K341" s="63">
        <v>526290</v>
      </c>
      <c r="L341" s="345"/>
    </row>
    <row r="342" spans="1:12" ht="12.95" customHeight="1">
      <c r="A342" s="44"/>
      <c r="B342" s="57"/>
      <c r="C342" s="58"/>
      <c r="D342" s="65"/>
      <c r="E342" s="66"/>
      <c r="F342" s="66"/>
      <c r="G342" s="66"/>
      <c r="H342" s="66"/>
      <c r="I342" s="66"/>
      <c r="J342" s="66"/>
      <c r="K342" s="67"/>
      <c r="L342" s="345"/>
    </row>
    <row r="343" spans="1:12" ht="12.95" customHeight="1">
      <c r="A343" s="44"/>
      <c r="B343" s="68" t="s">
        <v>163</v>
      </c>
      <c r="C343" s="69"/>
      <c r="D343" s="70"/>
      <c r="E343" s="71"/>
      <c r="F343" s="71"/>
      <c r="G343" s="71"/>
      <c r="H343" s="71"/>
      <c r="I343" s="71"/>
      <c r="J343" s="71"/>
      <c r="K343" s="58"/>
      <c r="L343" s="345"/>
    </row>
    <row r="344" spans="1:12" ht="12.95" customHeight="1">
      <c r="A344" s="44"/>
      <c r="B344" s="57"/>
      <c r="C344" s="58"/>
      <c r="D344" s="72" t="s">
        <v>164</v>
      </c>
      <c r="E344" s="73"/>
      <c r="F344" s="73"/>
      <c r="G344" s="73"/>
      <c r="H344" s="73"/>
      <c r="I344" s="73"/>
      <c r="J344" s="73"/>
      <c r="K344" s="69"/>
      <c r="L344" s="345"/>
    </row>
    <row r="345" spans="1:12" ht="12.95" customHeight="1">
      <c r="A345" s="44"/>
      <c r="B345" s="68" t="s">
        <v>165</v>
      </c>
      <c r="C345" s="69"/>
      <c r="D345" s="70"/>
      <c r="E345" s="71"/>
      <c r="F345" s="71"/>
      <c r="G345" s="71"/>
      <c r="H345" s="71"/>
      <c r="I345" s="71"/>
      <c r="J345" s="71"/>
      <c r="K345" s="58"/>
      <c r="L345" s="345"/>
    </row>
    <row r="346" spans="1:12" ht="12.95" customHeight="1">
      <c r="A346" s="44"/>
      <c r="B346" s="74"/>
      <c r="C346" s="75"/>
      <c r="D346" s="72" t="s">
        <v>166</v>
      </c>
      <c r="E346" s="73"/>
      <c r="F346" s="73"/>
      <c r="G346" s="73"/>
      <c r="H346" s="73"/>
      <c r="I346" s="73"/>
      <c r="J346" s="73"/>
      <c r="K346" s="69"/>
      <c r="L346" s="345"/>
    </row>
    <row r="347" spans="1:12" ht="12.95" customHeight="1">
      <c r="A347" s="44"/>
      <c r="B347" s="68" t="s">
        <v>42</v>
      </c>
      <c r="C347" s="69"/>
      <c r="D347" s="70"/>
      <c r="E347" s="71"/>
      <c r="F347" s="71"/>
      <c r="G347" s="71"/>
      <c r="H347" s="71"/>
      <c r="I347" s="71"/>
      <c r="J347" s="71"/>
      <c r="K347" s="58"/>
      <c r="L347" s="345"/>
    </row>
    <row r="348" spans="1:12" ht="12.95" customHeight="1">
      <c r="A348" s="44"/>
      <c r="B348" s="76"/>
      <c r="C348" s="77"/>
      <c r="D348" s="78"/>
      <c r="E348" s="79"/>
      <c r="F348" s="79"/>
      <c r="G348" s="79"/>
      <c r="H348" s="79"/>
      <c r="I348" s="79"/>
      <c r="J348" s="79"/>
      <c r="K348" s="62"/>
      <c r="L348" s="345"/>
    </row>
    <row r="349" spans="1:12" ht="12.95" customHeight="1">
      <c r="A349" s="44"/>
      <c r="B349" s="80" t="s">
        <v>43</v>
      </c>
      <c r="C349" s="81"/>
      <c r="D349" s="82" t="s">
        <v>14</v>
      </c>
      <c r="E349" s="82" t="s">
        <v>14</v>
      </c>
      <c r="F349" s="82" t="s">
        <v>14</v>
      </c>
      <c r="G349" s="82" t="s">
        <v>14</v>
      </c>
      <c r="H349" s="82" t="s">
        <v>14</v>
      </c>
      <c r="I349" s="82" t="s">
        <v>14</v>
      </c>
      <c r="J349" s="82" t="s">
        <v>14</v>
      </c>
      <c r="K349" s="82" t="s">
        <v>14</v>
      </c>
      <c r="L349" s="345"/>
    </row>
    <row r="350" spans="1:12" ht="12.95" customHeight="1">
      <c r="A350" s="44"/>
      <c r="B350" s="61" t="s">
        <v>167</v>
      </c>
      <c r="C350" s="62"/>
      <c r="D350" s="63">
        <v>593340</v>
      </c>
      <c r="E350" s="63">
        <v>586870</v>
      </c>
      <c r="F350" s="63">
        <v>580410</v>
      </c>
      <c r="G350" s="63">
        <v>573930</v>
      </c>
      <c r="H350" s="63">
        <v>567470</v>
      </c>
      <c r="I350" s="63">
        <v>561010</v>
      </c>
      <c r="J350" s="63">
        <v>554540</v>
      </c>
      <c r="K350" s="63">
        <v>548070</v>
      </c>
      <c r="L350" s="345"/>
    </row>
    <row r="351" spans="1:12" ht="12.95" customHeight="1">
      <c r="A351" s="44"/>
      <c r="B351" s="57"/>
      <c r="C351" s="58"/>
      <c r="D351" s="65"/>
      <c r="E351" s="66"/>
      <c r="F351" s="66"/>
      <c r="G351" s="66"/>
      <c r="H351" s="66"/>
      <c r="I351" s="66"/>
      <c r="J351" s="66"/>
      <c r="K351" s="67"/>
      <c r="L351" s="345"/>
    </row>
    <row r="352" spans="1:12" ht="12.95" customHeight="1">
      <c r="A352" s="44"/>
      <c r="B352" s="68" t="s">
        <v>168</v>
      </c>
      <c r="C352" s="69"/>
      <c r="D352" s="70"/>
      <c r="E352" s="71"/>
      <c r="F352" s="71"/>
      <c r="G352" s="71"/>
      <c r="H352" s="71"/>
      <c r="I352" s="71"/>
      <c r="J352" s="71"/>
      <c r="K352" s="58"/>
      <c r="L352" s="345"/>
    </row>
    <row r="353" spans="1:12" ht="12.95" customHeight="1">
      <c r="A353" s="44"/>
      <c r="B353" s="57"/>
      <c r="C353" s="58"/>
      <c r="D353" s="72" t="s">
        <v>169</v>
      </c>
      <c r="E353" s="73"/>
      <c r="F353" s="73"/>
      <c r="G353" s="73"/>
      <c r="H353" s="73"/>
      <c r="I353" s="73"/>
      <c r="J353" s="73"/>
      <c r="K353" s="69"/>
      <c r="L353" s="345"/>
    </row>
    <row r="354" spans="1:12" ht="12.95" customHeight="1">
      <c r="A354" s="44"/>
      <c r="B354" s="68" t="s">
        <v>170</v>
      </c>
      <c r="C354" s="69"/>
      <c r="D354" s="70"/>
      <c r="E354" s="71"/>
      <c r="F354" s="71"/>
      <c r="G354" s="71"/>
      <c r="H354" s="71"/>
      <c r="I354" s="71"/>
      <c r="J354" s="71"/>
      <c r="K354" s="58"/>
      <c r="L354" s="345"/>
    </row>
    <row r="355" spans="1:12" ht="12.95" customHeight="1">
      <c r="A355" s="44"/>
      <c r="B355" s="74"/>
      <c r="C355" s="75"/>
      <c r="D355" s="72" t="s">
        <v>171</v>
      </c>
      <c r="E355" s="73"/>
      <c r="F355" s="73"/>
      <c r="G355" s="73"/>
      <c r="H355" s="73"/>
      <c r="I355" s="73"/>
      <c r="J355" s="73"/>
      <c r="K355" s="69"/>
      <c r="L355" s="345"/>
    </row>
    <row r="356" spans="1:12" ht="12.95" customHeight="1">
      <c r="A356" s="44"/>
      <c r="B356" s="68" t="s">
        <v>42</v>
      </c>
      <c r="C356" s="69"/>
      <c r="D356" s="70"/>
      <c r="E356" s="71"/>
      <c r="F356" s="71"/>
      <c r="G356" s="71"/>
      <c r="H356" s="71"/>
      <c r="I356" s="71"/>
      <c r="J356" s="71"/>
      <c r="K356" s="58"/>
      <c r="L356" s="345"/>
    </row>
    <row r="357" spans="1:12" ht="12.95" customHeight="1">
      <c r="A357" s="44"/>
      <c r="B357" s="76"/>
      <c r="C357" s="77"/>
      <c r="D357" s="78"/>
      <c r="E357" s="79"/>
      <c r="F357" s="79"/>
      <c r="G357" s="79"/>
      <c r="H357" s="79"/>
      <c r="I357" s="79"/>
      <c r="J357" s="79"/>
      <c r="K357" s="62"/>
      <c r="L357" s="345"/>
    </row>
    <row r="358" spans="1:12" ht="12.95" customHeight="1">
      <c r="A358" s="44"/>
      <c r="B358" s="80" t="s">
        <v>43</v>
      </c>
      <c r="C358" s="81"/>
      <c r="D358" s="82" t="s">
        <v>14</v>
      </c>
      <c r="E358" s="82" t="s">
        <v>14</v>
      </c>
      <c r="F358" s="82" t="s">
        <v>14</v>
      </c>
      <c r="G358" s="82" t="s">
        <v>14</v>
      </c>
      <c r="H358" s="82" t="s">
        <v>14</v>
      </c>
      <c r="I358" s="82" t="s">
        <v>14</v>
      </c>
      <c r="J358" s="82" t="s">
        <v>14</v>
      </c>
      <c r="K358" s="82" t="s">
        <v>14</v>
      </c>
      <c r="L358" s="345"/>
    </row>
    <row r="359" spans="1:12" ht="12.95" customHeight="1">
      <c r="A359" s="44"/>
      <c r="B359" s="61" t="s">
        <v>172</v>
      </c>
      <c r="C359" s="62"/>
      <c r="D359" s="63">
        <v>615120</v>
      </c>
      <c r="E359" s="63">
        <v>608650</v>
      </c>
      <c r="F359" s="63">
        <v>602190</v>
      </c>
      <c r="G359" s="63">
        <v>595710</v>
      </c>
      <c r="H359" s="63">
        <v>589250</v>
      </c>
      <c r="I359" s="63">
        <v>582790</v>
      </c>
      <c r="J359" s="63">
        <v>576310</v>
      </c>
      <c r="K359" s="63">
        <v>569850</v>
      </c>
      <c r="L359" s="345"/>
    </row>
    <row r="360" spans="1:12" ht="12.95" customHeight="1">
      <c r="A360" s="44"/>
      <c r="B360" s="57"/>
      <c r="C360" s="58"/>
      <c r="D360" s="65"/>
      <c r="E360" s="66"/>
      <c r="F360" s="66"/>
      <c r="G360" s="66"/>
      <c r="H360" s="66"/>
      <c r="I360" s="66"/>
      <c r="J360" s="66"/>
      <c r="K360" s="67"/>
      <c r="L360" s="345"/>
    </row>
    <row r="361" spans="1:12" ht="12.95" customHeight="1">
      <c r="A361" s="44"/>
      <c r="B361" s="68" t="s">
        <v>173</v>
      </c>
      <c r="C361" s="69"/>
      <c r="D361" s="70"/>
      <c r="E361" s="71"/>
      <c r="F361" s="71"/>
      <c r="G361" s="71"/>
      <c r="H361" s="71"/>
      <c r="I361" s="71"/>
      <c r="J361" s="71"/>
      <c r="K361" s="58"/>
      <c r="L361" s="345"/>
    </row>
    <row r="362" spans="1:12" ht="12.95" customHeight="1">
      <c r="A362" s="44"/>
      <c r="B362" s="57"/>
      <c r="C362" s="58"/>
      <c r="D362" s="72" t="s">
        <v>174</v>
      </c>
      <c r="E362" s="73"/>
      <c r="F362" s="73"/>
      <c r="G362" s="73"/>
      <c r="H362" s="73"/>
      <c r="I362" s="73"/>
      <c r="J362" s="73"/>
      <c r="K362" s="69"/>
      <c r="L362" s="345"/>
    </row>
    <row r="363" spans="1:12" ht="12.95" customHeight="1">
      <c r="A363" s="44"/>
      <c r="B363" s="68" t="s">
        <v>175</v>
      </c>
      <c r="C363" s="69"/>
      <c r="D363" s="70"/>
      <c r="E363" s="71"/>
      <c r="F363" s="71"/>
      <c r="G363" s="71"/>
      <c r="H363" s="71"/>
      <c r="I363" s="71"/>
      <c r="J363" s="71"/>
      <c r="K363" s="58"/>
      <c r="L363" s="345"/>
    </row>
    <row r="364" spans="1:12" ht="12.95" customHeight="1">
      <c r="A364" s="44"/>
      <c r="B364" s="74"/>
      <c r="C364" s="75"/>
      <c r="D364" s="72" t="s">
        <v>176</v>
      </c>
      <c r="E364" s="73"/>
      <c r="F364" s="73"/>
      <c r="G364" s="73"/>
      <c r="H364" s="73"/>
      <c r="I364" s="73"/>
      <c r="J364" s="73"/>
      <c r="K364" s="69"/>
      <c r="L364" s="345"/>
    </row>
    <row r="365" spans="1:12" ht="12.95" customHeight="1">
      <c r="A365" s="44"/>
      <c r="B365" s="68" t="s">
        <v>42</v>
      </c>
      <c r="C365" s="69"/>
      <c r="D365" s="70"/>
      <c r="E365" s="71"/>
      <c r="F365" s="71"/>
      <c r="G365" s="71"/>
      <c r="H365" s="71"/>
      <c r="I365" s="71"/>
      <c r="J365" s="71"/>
      <c r="K365" s="58"/>
      <c r="L365" s="345"/>
    </row>
    <row r="366" spans="1:12" ht="12.95" customHeight="1" thickBot="1">
      <c r="A366" s="44"/>
      <c r="B366" s="87"/>
      <c r="C366" s="88"/>
      <c r="D366" s="89"/>
      <c r="E366" s="90"/>
      <c r="F366" s="90"/>
      <c r="G366" s="90"/>
      <c r="H366" s="90"/>
      <c r="I366" s="90"/>
      <c r="J366" s="90"/>
      <c r="K366" s="91"/>
      <c r="L366" s="346"/>
    </row>
    <row r="367" spans="1:12">
      <c r="B367" s="57"/>
      <c r="C367" s="58"/>
      <c r="D367" s="59"/>
      <c r="E367" s="59"/>
      <c r="F367" s="59"/>
      <c r="G367" s="59"/>
      <c r="H367" s="59"/>
      <c r="I367" s="59"/>
      <c r="J367" s="59"/>
      <c r="K367" s="59"/>
      <c r="L367" s="345" t="s">
        <v>158</v>
      </c>
    </row>
    <row r="368" spans="1:12">
      <c r="B368" s="61" t="s">
        <v>177</v>
      </c>
      <c r="C368" s="62"/>
      <c r="D368" s="63">
        <v>1125620</v>
      </c>
      <c r="E368" s="63">
        <v>1119150</v>
      </c>
      <c r="F368" s="63">
        <v>1112690</v>
      </c>
      <c r="G368" s="63">
        <v>1106210</v>
      </c>
      <c r="H368" s="63">
        <v>1099750</v>
      </c>
      <c r="I368" s="63">
        <v>1093290</v>
      </c>
      <c r="J368" s="63">
        <v>1086810</v>
      </c>
      <c r="K368" s="63">
        <v>1080350</v>
      </c>
      <c r="L368" s="347"/>
    </row>
    <row r="369" spans="2:12">
      <c r="B369" s="92"/>
      <c r="C369" s="58"/>
      <c r="D369" s="65"/>
      <c r="E369" s="66"/>
      <c r="F369" s="66"/>
      <c r="G369" s="66"/>
      <c r="H369" s="66"/>
      <c r="I369" s="66"/>
      <c r="J369" s="66"/>
      <c r="K369" s="67"/>
      <c r="L369" s="347"/>
    </row>
    <row r="370" spans="2:12">
      <c r="B370" s="92"/>
      <c r="C370" s="58"/>
      <c r="D370" s="65"/>
      <c r="E370" s="66"/>
      <c r="F370" s="66"/>
      <c r="G370" s="66"/>
      <c r="H370" s="66"/>
      <c r="I370" s="66"/>
      <c r="J370" s="66"/>
      <c r="K370" s="67"/>
      <c r="L370" s="347"/>
    </row>
    <row r="371" spans="2:12">
      <c r="B371" s="57"/>
      <c r="C371" s="58"/>
      <c r="D371" s="65"/>
      <c r="E371" s="66"/>
      <c r="F371" s="66"/>
      <c r="G371" s="66"/>
      <c r="H371" s="66"/>
      <c r="I371" s="66"/>
      <c r="J371" s="66"/>
      <c r="K371" s="67"/>
      <c r="L371" s="347"/>
    </row>
    <row r="372" spans="2:12">
      <c r="B372" s="68" t="s">
        <v>178</v>
      </c>
      <c r="C372" s="69"/>
      <c r="D372" s="72" t="s">
        <v>179</v>
      </c>
      <c r="E372" s="71"/>
      <c r="F372" s="71"/>
      <c r="G372" s="71"/>
      <c r="H372" s="71"/>
      <c r="I372" s="71"/>
      <c r="J372" s="71"/>
      <c r="K372" s="58"/>
      <c r="L372" s="347"/>
    </row>
    <row r="373" spans="2:12">
      <c r="B373" s="57"/>
      <c r="C373" s="58"/>
      <c r="D373" s="70"/>
      <c r="E373" s="73"/>
      <c r="F373" s="73"/>
      <c r="G373" s="73"/>
      <c r="H373" s="73"/>
      <c r="I373" s="73"/>
      <c r="J373" s="73"/>
      <c r="K373" s="69"/>
      <c r="L373" s="347"/>
    </row>
    <row r="374" spans="2:12">
      <c r="B374" s="68" t="s">
        <v>46</v>
      </c>
      <c r="C374" s="69"/>
      <c r="D374" s="72" t="s">
        <v>180</v>
      </c>
      <c r="E374" s="71"/>
      <c r="F374" s="71"/>
      <c r="G374" s="71"/>
      <c r="H374" s="71"/>
      <c r="I374" s="71"/>
      <c r="J374" s="71"/>
      <c r="K374" s="58"/>
      <c r="L374" s="347"/>
    </row>
    <row r="375" spans="2:12">
      <c r="B375" s="68"/>
      <c r="C375" s="69"/>
      <c r="D375" s="72"/>
      <c r="E375" s="71"/>
      <c r="F375" s="71"/>
      <c r="G375" s="71"/>
      <c r="H375" s="71"/>
      <c r="I375" s="71"/>
      <c r="J375" s="71"/>
      <c r="K375" s="58"/>
      <c r="L375" s="347"/>
    </row>
    <row r="376" spans="2:12">
      <c r="B376" s="68"/>
      <c r="C376" s="69"/>
      <c r="D376" s="72"/>
      <c r="E376" s="71"/>
      <c r="F376" s="71"/>
      <c r="G376" s="71"/>
      <c r="H376" s="71"/>
      <c r="I376" s="71"/>
      <c r="J376" s="71"/>
      <c r="K376" s="58"/>
      <c r="L376" s="347"/>
    </row>
    <row r="377" spans="2:12">
      <c r="B377" s="76"/>
      <c r="C377" s="77"/>
      <c r="D377" s="78"/>
      <c r="E377" s="79"/>
      <c r="F377" s="79"/>
      <c r="G377" s="79"/>
      <c r="H377" s="79"/>
      <c r="I377" s="79"/>
      <c r="J377" s="79"/>
      <c r="K377" s="62"/>
      <c r="L377" s="348"/>
    </row>
    <row r="378" spans="2:12" ht="13.5" customHeight="1">
      <c r="B378" s="93"/>
      <c r="C378" s="94"/>
      <c r="D378" s="95"/>
      <c r="E378" s="95"/>
      <c r="F378" s="95"/>
      <c r="G378" s="95"/>
      <c r="H378" s="95"/>
      <c r="I378" s="95"/>
      <c r="J378" s="95"/>
      <c r="K378" s="96"/>
      <c r="L378" s="349" t="s">
        <v>181</v>
      </c>
    </row>
    <row r="379" spans="2:12" ht="13.5" customHeight="1">
      <c r="B379" s="74"/>
      <c r="C379" s="97"/>
      <c r="D379" s="98"/>
      <c r="E379" s="98"/>
      <c r="F379" s="98"/>
      <c r="G379" s="98"/>
      <c r="H379" s="98"/>
      <c r="I379" s="98"/>
      <c r="J379" s="98"/>
      <c r="K379" s="99"/>
      <c r="L379" s="350"/>
    </row>
    <row r="380" spans="2:12">
      <c r="B380" s="74"/>
      <c r="C380" s="97"/>
      <c r="D380" s="98"/>
      <c r="E380" s="98"/>
      <c r="F380" s="98"/>
      <c r="G380" s="98"/>
      <c r="H380" s="98"/>
      <c r="I380" s="98"/>
      <c r="J380" s="98"/>
      <c r="K380" s="99"/>
      <c r="L380" s="350"/>
    </row>
    <row r="381" spans="2:12">
      <c r="B381" s="68" t="s">
        <v>182</v>
      </c>
      <c r="C381" s="97"/>
      <c r="D381" s="98"/>
      <c r="E381" s="98"/>
      <c r="F381" s="98"/>
      <c r="G381" s="98"/>
      <c r="H381" s="98"/>
      <c r="I381" s="98"/>
      <c r="J381" s="98"/>
      <c r="K381" s="99"/>
      <c r="L381" s="350"/>
    </row>
    <row r="382" spans="2:12">
      <c r="B382" s="74"/>
      <c r="C382" s="97"/>
      <c r="D382" s="98"/>
      <c r="E382" s="98"/>
      <c r="F382" s="98"/>
      <c r="G382" s="98"/>
      <c r="H382" s="98"/>
      <c r="I382" s="98"/>
      <c r="J382" s="98"/>
      <c r="K382" s="99"/>
      <c r="L382" s="350"/>
    </row>
    <row r="383" spans="2:12">
      <c r="B383" s="74"/>
      <c r="C383" s="97"/>
      <c r="D383" s="98"/>
      <c r="E383" s="98"/>
      <c r="F383" s="98"/>
      <c r="G383" s="98"/>
      <c r="H383" s="98"/>
      <c r="I383" s="98"/>
      <c r="J383" s="98"/>
      <c r="K383" s="99"/>
      <c r="L383" s="350"/>
    </row>
    <row r="384" spans="2:12">
      <c r="B384" s="74"/>
      <c r="C384" s="97"/>
      <c r="D384" s="98"/>
      <c r="E384" s="98"/>
      <c r="F384" s="98"/>
      <c r="G384" s="98"/>
      <c r="H384" s="98"/>
      <c r="I384" s="98"/>
      <c r="J384" s="98"/>
      <c r="K384" s="99"/>
      <c r="L384" s="350"/>
    </row>
    <row r="385" spans="2:12">
      <c r="B385" s="68" t="s">
        <v>183</v>
      </c>
      <c r="C385" s="97"/>
      <c r="D385" s="98"/>
      <c r="E385" s="98"/>
      <c r="F385" s="98"/>
      <c r="G385" s="98"/>
      <c r="H385" s="98"/>
      <c r="I385" s="98"/>
      <c r="J385" s="98"/>
      <c r="K385" s="99"/>
      <c r="L385" s="350"/>
    </row>
    <row r="386" spans="2:12">
      <c r="B386" s="100"/>
      <c r="C386" s="97"/>
      <c r="D386" s="98"/>
      <c r="E386" s="98"/>
      <c r="F386" s="98"/>
      <c r="G386" s="98"/>
      <c r="H386" s="98"/>
      <c r="I386" s="98"/>
      <c r="J386" s="98"/>
      <c r="K386" s="99"/>
      <c r="L386" s="350"/>
    </row>
    <row r="387" spans="2:12">
      <c r="B387" s="100"/>
      <c r="C387" s="73"/>
      <c r="D387" s="73"/>
      <c r="E387" s="73"/>
      <c r="F387" s="73"/>
      <c r="G387" s="73"/>
      <c r="H387" s="73"/>
      <c r="I387" s="73"/>
      <c r="J387" s="73"/>
      <c r="K387" s="69"/>
      <c r="L387" s="350"/>
    </row>
    <row r="388" spans="2:12">
      <c r="B388" s="74"/>
      <c r="C388" s="97"/>
      <c r="D388" s="98"/>
      <c r="E388" s="98"/>
      <c r="F388" s="98"/>
      <c r="G388" s="98"/>
      <c r="H388" s="98"/>
      <c r="I388" s="98"/>
      <c r="J388" s="98"/>
      <c r="K388" s="99"/>
      <c r="L388" s="350"/>
    </row>
    <row r="389" spans="2:12">
      <c r="B389" s="74"/>
      <c r="C389" s="97"/>
      <c r="D389" s="98"/>
      <c r="E389" s="98"/>
      <c r="F389" s="98"/>
      <c r="G389" s="98"/>
      <c r="H389" s="98"/>
      <c r="I389" s="98"/>
      <c r="J389" s="98"/>
      <c r="K389" s="99"/>
      <c r="L389" s="350"/>
    </row>
    <row r="390" spans="2:12" ht="14.25" thickBot="1">
      <c r="B390" s="101"/>
      <c r="C390" s="102"/>
      <c r="D390" s="103"/>
      <c r="E390" s="103"/>
      <c r="F390" s="103"/>
      <c r="G390" s="103"/>
      <c r="H390" s="103"/>
      <c r="I390" s="103"/>
      <c r="J390" s="103"/>
      <c r="K390" s="104"/>
      <c r="L390" s="351"/>
    </row>
    <row r="391" spans="2:12">
      <c r="B391" s="105" t="s">
        <v>47</v>
      </c>
      <c r="C391" s="105"/>
      <c r="D391" s="105"/>
      <c r="E391" s="105"/>
      <c r="F391" s="105"/>
      <c r="G391" s="105"/>
      <c r="H391" s="105"/>
      <c r="I391" s="105"/>
      <c r="J391" s="105"/>
      <c r="K391" s="105"/>
      <c r="L391" s="105"/>
    </row>
    <row r="392" spans="2:12">
      <c r="B392" s="186" t="s">
        <v>48</v>
      </c>
      <c r="C392" s="186"/>
      <c r="D392" s="186"/>
      <c r="E392" s="186"/>
      <c r="F392" s="186"/>
      <c r="G392" s="186"/>
      <c r="H392" s="186"/>
      <c r="I392" s="186"/>
      <c r="J392" s="186"/>
      <c r="K392" s="186"/>
      <c r="L392" s="186"/>
    </row>
    <row r="393" spans="2:12">
      <c r="B393" s="186" t="s">
        <v>49</v>
      </c>
      <c r="C393" s="186"/>
      <c r="D393" s="186"/>
      <c r="E393" s="186"/>
      <c r="F393" s="186"/>
      <c r="G393" s="186"/>
      <c r="H393" s="186"/>
      <c r="I393" s="186"/>
      <c r="J393" s="186"/>
      <c r="K393" s="186"/>
      <c r="L393" s="186"/>
    </row>
    <row r="394" spans="2:12">
      <c r="B394" s="186" t="s">
        <v>184</v>
      </c>
      <c r="C394" s="186"/>
      <c r="D394" s="186"/>
      <c r="E394" s="186"/>
      <c r="F394" s="186"/>
      <c r="G394" s="186"/>
      <c r="H394" s="186"/>
      <c r="I394" s="186"/>
      <c r="J394" s="186"/>
      <c r="K394" s="186"/>
      <c r="L394" s="186"/>
    </row>
    <row r="395" spans="2:12" ht="13.5" customHeight="1">
      <c r="B395" s="336" t="s">
        <v>185</v>
      </c>
      <c r="C395" s="336"/>
      <c r="D395" s="336"/>
      <c r="E395" s="336"/>
      <c r="F395" s="336"/>
      <c r="G395" s="336"/>
      <c r="H395" s="336"/>
      <c r="I395" s="336"/>
      <c r="J395" s="336"/>
      <c r="K395" s="336"/>
      <c r="L395" s="336"/>
    </row>
    <row r="396" spans="2:12" ht="13.5" customHeight="1">
      <c r="B396" s="336" t="s">
        <v>186</v>
      </c>
      <c r="C396" s="336"/>
      <c r="D396" s="336"/>
      <c r="E396" s="336"/>
      <c r="F396" s="336"/>
      <c r="G396" s="336"/>
      <c r="H396" s="336"/>
      <c r="I396" s="336"/>
      <c r="J396" s="336"/>
      <c r="K396" s="336"/>
      <c r="L396" s="336"/>
    </row>
    <row r="397" spans="2:12" ht="13.5" customHeight="1">
      <c r="B397" s="336" t="s">
        <v>50</v>
      </c>
      <c r="C397" s="336"/>
      <c r="D397" s="336"/>
      <c r="E397" s="336"/>
      <c r="F397" s="336"/>
      <c r="G397" s="336"/>
      <c r="H397" s="336"/>
      <c r="I397" s="336"/>
      <c r="J397" s="336"/>
      <c r="K397" s="336"/>
      <c r="L397" s="336"/>
    </row>
    <row r="398" spans="2:12" ht="13.5" customHeight="1">
      <c r="B398" s="352" t="s">
        <v>141</v>
      </c>
      <c r="C398" s="352"/>
      <c r="D398" s="352"/>
      <c r="E398" s="352"/>
      <c r="F398" s="352"/>
      <c r="G398" s="352"/>
      <c r="H398" s="352"/>
      <c r="I398" s="352"/>
      <c r="J398" s="352"/>
      <c r="K398" s="352"/>
      <c r="L398" s="352"/>
    </row>
    <row r="399" spans="2:12" ht="13.5" customHeight="1">
      <c r="B399" s="336" t="s">
        <v>187</v>
      </c>
      <c r="C399" s="337"/>
      <c r="D399" s="337"/>
      <c r="E399" s="337"/>
      <c r="F399" s="337"/>
      <c r="G399" s="337"/>
      <c r="H399" s="337"/>
      <c r="I399" s="337"/>
      <c r="J399" s="337"/>
      <c r="K399" s="337"/>
      <c r="L399" s="337"/>
    </row>
    <row r="400" spans="2:12" ht="13.5" customHeight="1">
      <c r="B400" s="336" t="s">
        <v>188</v>
      </c>
      <c r="C400" s="336"/>
      <c r="D400" s="336"/>
      <c r="E400" s="336"/>
      <c r="F400" s="336"/>
      <c r="G400" s="336"/>
      <c r="H400" s="336"/>
      <c r="I400" s="336"/>
      <c r="J400" s="336"/>
      <c r="K400" s="336"/>
      <c r="L400" s="336"/>
    </row>
    <row r="401" spans="2:12" ht="13.5" customHeight="1">
      <c r="B401" s="336" t="s">
        <v>189</v>
      </c>
      <c r="C401" s="336"/>
      <c r="D401" s="336"/>
      <c r="E401" s="336"/>
      <c r="F401" s="336"/>
      <c r="G401" s="336"/>
      <c r="H401" s="336"/>
      <c r="I401" s="336"/>
      <c r="J401" s="336"/>
      <c r="K401" s="336"/>
      <c r="L401" s="336"/>
    </row>
    <row r="402" spans="2:12" ht="13.5" customHeight="1">
      <c r="B402" s="336" t="s">
        <v>190</v>
      </c>
      <c r="C402" s="337"/>
      <c r="D402" s="337"/>
      <c r="E402" s="337"/>
      <c r="F402" s="337"/>
      <c r="G402" s="337"/>
      <c r="H402" s="337"/>
      <c r="I402" s="337"/>
      <c r="J402" s="337"/>
      <c r="K402" s="337"/>
      <c r="L402" s="337"/>
    </row>
    <row r="403" spans="2:12" ht="13.5" customHeight="1">
      <c r="B403" s="338" t="s">
        <v>191</v>
      </c>
      <c r="C403" s="338"/>
      <c r="D403" s="338"/>
      <c r="E403" s="338"/>
      <c r="F403" s="338"/>
      <c r="G403" s="338"/>
      <c r="H403" s="338"/>
      <c r="I403" s="338"/>
      <c r="J403" s="338"/>
      <c r="K403" s="338"/>
      <c r="L403" s="338"/>
    </row>
    <row r="404" spans="2:12" ht="13.5" customHeight="1">
      <c r="B404" s="338" t="s">
        <v>192</v>
      </c>
      <c r="C404" s="338"/>
      <c r="D404" s="338"/>
      <c r="E404" s="338"/>
      <c r="F404" s="338"/>
      <c r="G404" s="338"/>
      <c r="H404" s="338"/>
      <c r="I404" s="338"/>
      <c r="J404" s="338"/>
      <c r="K404" s="338"/>
      <c r="L404" s="338"/>
    </row>
    <row r="405" spans="2:12" ht="13.5" customHeight="1">
      <c r="B405" s="336" t="s">
        <v>193</v>
      </c>
      <c r="C405" s="336"/>
      <c r="D405" s="336"/>
      <c r="E405" s="336"/>
      <c r="F405" s="336"/>
      <c r="G405" s="336"/>
      <c r="H405" s="336"/>
      <c r="I405" s="336"/>
      <c r="J405" s="336"/>
      <c r="K405" s="336"/>
      <c r="L405" s="336"/>
    </row>
    <row r="406" spans="2:12" ht="13.5" customHeight="1">
      <c r="B406" s="336" t="s">
        <v>194</v>
      </c>
      <c r="C406" s="336"/>
      <c r="D406" s="336"/>
      <c r="E406" s="336"/>
      <c r="F406" s="336"/>
      <c r="G406" s="336"/>
      <c r="H406" s="336"/>
      <c r="I406" s="336"/>
      <c r="J406" s="336"/>
      <c r="K406" s="336"/>
      <c r="L406" s="336"/>
    </row>
    <row r="407" spans="2:12">
      <c r="B407" s="336" t="s">
        <v>51</v>
      </c>
      <c r="C407" s="336"/>
      <c r="D407" s="336"/>
      <c r="E407" s="336"/>
      <c r="F407" s="336"/>
      <c r="G407" s="336"/>
      <c r="H407" s="336"/>
      <c r="I407" s="336"/>
      <c r="J407" s="336"/>
      <c r="K407" s="336"/>
      <c r="L407" s="336"/>
    </row>
    <row r="408" spans="2:12">
      <c r="B408" s="336" t="s">
        <v>52</v>
      </c>
      <c r="C408" s="336"/>
      <c r="D408" s="336"/>
      <c r="E408" s="336"/>
      <c r="F408" s="336"/>
      <c r="G408" s="336"/>
      <c r="H408" s="336"/>
      <c r="I408" s="336"/>
      <c r="J408" s="336"/>
      <c r="K408" s="336"/>
      <c r="L408" s="336"/>
    </row>
    <row r="409" spans="2:12">
      <c r="B409" s="336" t="s">
        <v>53</v>
      </c>
      <c r="C409" s="336"/>
      <c r="D409" s="336"/>
      <c r="E409" s="336"/>
      <c r="F409" s="336"/>
      <c r="G409" s="336"/>
      <c r="H409" s="336"/>
      <c r="I409" s="336"/>
      <c r="J409" s="336"/>
      <c r="K409" s="336"/>
      <c r="L409" s="336"/>
    </row>
    <row r="410" spans="2:12">
      <c r="B410" s="336" t="s">
        <v>54</v>
      </c>
      <c r="C410" s="336"/>
      <c r="D410" s="336"/>
      <c r="E410" s="336"/>
      <c r="F410" s="336"/>
      <c r="G410" s="336"/>
      <c r="H410" s="336"/>
      <c r="I410" s="336"/>
      <c r="J410" s="336"/>
      <c r="K410" s="336"/>
      <c r="L410" s="336"/>
    </row>
    <row r="411" spans="2:12">
      <c r="B411" s="336" t="s">
        <v>55</v>
      </c>
      <c r="C411" s="336"/>
      <c r="D411" s="336"/>
      <c r="E411" s="336"/>
      <c r="F411" s="336"/>
      <c r="G411" s="336"/>
      <c r="H411" s="336"/>
      <c r="I411" s="336"/>
      <c r="J411" s="336"/>
      <c r="K411" s="336"/>
      <c r="L411" s="336"/>
    </row>
    <row r="412" spans="2:12">
      <c r="B412" s="336" t="s">
        <v>195</v>
      </c>
      <c r="C412" s="336"/>
      <c r="D412" s="336"/>
      <c r="E412" s="336"/>
      <c r="F412" s="336"/>
      <c r="G412" s="336"/>
      <c r="H412" s="336"/>
      <c r="I412" s="336"/>
      <c r="J412" s="336"/>
      <c r="K412" s="336"/>
      <c r="L412" s="336"/>
    </row>
    <row r="413" spans="2:12">
      <c r="B413" s="336" t="s">
        <v>196</v>
      </c>
      <c r="C413" s="336"/>
      <c r="D413" s="336"/>
      <c r="E413" s="336"/>
      <c r="F413" s="336"/>
      <c r="G413" s="336"/>
      <c r="H413" s="336"/>
      <c r="I413" s="336"/>
      <c r="J413" s="336"/>
      <c r="K413" s="336"/>
      <c r="L413" s="336"/>
    </row>
    <row r="414" spans="2:12">
      <c r="B414" s="336" t="s">
        <v>56</v>
      </c>
      <c r="C414" s="336"/>
      <c r="D414" s="336"/>
      <c r="E414" s="336"/>
      <c r="F414" s="336"/>
      <c r="G414" s="336"/>
      <c r="H414" s="336"/>
      <c r="I414" s="336"/>
      <c r="J414" s="336"/>
      <c r="K414" s="336"/>
      <c r="L414" s="336"/>
    </row>
    <row r="415" spans="2:12">
      <c r="B415" s="336" t="s">
        <v>197</v>
      </c>
      <c r="C415" s="336"/>
      <c r="D415" s="336"/>
      <c r="E415" s="336"/>
      <c r="F415" s="336"/>
      <c r="G415" s="336"/>
      <c r="H415" s="336"/>
      <c r="I415" s="336"/>
      <c r="J415" s="336"/>
      <c r="K415" s="336"/>
      <c r="L415" s="336"/>
    </row>
    <row r="416" spans="2:12">
      <c r="B416" s="336" t="s">
        <v>198</v>
      </c>
      <c r="C416" s="336"/>
      <c r="D416" s="336"/>
      <c r="E416" s="336"/>
      <c r="F416" s="336"/>
      <c r="G416" s="336"/>
      <c r="H416" s="336"/>
      <c r="I416" s="336"/>
      <c r="J416" s="336"/>
      <c r="K416" s="336"/>
      <c r="L416" s="336"/>
    </row>
    <row r="417" spans="2:12">
      <c r="B417" s="336" t="s">
        <v>199</v>
      </c>
      <c r="C417" s="336"/>
      <c r="D417" s="336"/>
      <c r="E417" s="336"/>
      <c r="F417" s="336"/>
      <c r="G417" s="336"/>
      <c r="H417" s="336"/>
      <c r="I417" s="336"/>
      <c r="J417" s="336"/>
      <c r="K417" s="336"/>
      <c r="L417" s="336"/>
    </row>
  </sheetData>
  <mergeCells count="29">
    <mergeCell ref="B400:L400"/>
    <mergeCell ref="B1:L1"/>
    <mergeCell ref="B2:L2"/>
    <mergeCell ref="L306:L330"/>
    <mergeCell ref="L333:L366"/>
    <mergeCell ref="L367:L377"/>
    <mergeCell ref="L378:L390"/>
    <mergeCell ref="B395:L395"/>
    <mergeCell ref="B396:L396"/>
    <mergeCell ref="B397:L397"/>
    <mergeCell ref="B398:L398"/>
    <mergeCell ref="B399:L399"/>
    <mergeCell ref="B412:L412"/>
    <mergeCell ref="B401:L401"/>
    <mergeCell ref="B402:L402"/>
    <mergeCell ref="B403:L403"/>
    <mergeCell ref="B404:L404"/>
    <mergeCell ref="B405:L405"/>
    <mergeCell ref="B406:L406"/>
    <mergeCell ref="B407:L407"/>
    <mergeCell ref="B408:L408"/>
    <mergeCell ref="B409:L409"/>
    <mergeCell ref="B410:L410"/>
    <mergeCell ref="B411:L411"/>
    <mergeCell ref="B413:L413"/>
    <mergeCell ref="B414:L414"/>
    <mergeCell ref="B415:L415"/>
    <mergeCell ref="B416:L416"/>
    <mergeCell ref="B417:L417"/>
  </mergeCells>
  <phoneticPr fontId="2"/>
  <printOptions horizontalCentered="1"/>
  <pageMargins left="0.59055118110236227" right="0.59055118110236227" top="0.78740157480314965" bottom="0.59055118110236227" header="0.51181102362204722" footer="0.31496062992125984"/>
  <pageSetup paperSize="9" scale="77"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月次勤務表（標準フォーマット）</vt:lpstr>
      <vt:lpstr>アルバイト通勤費支給表</vt:lpstr>
      <vt:lpstr>月次給与明細書</vt:lpstr>
      <vt:lpstr>【参考】R7源泉徴収額（所得税）月額表</vt:lpstr>
      <vt:lpstr>'【参考】R7源泉徴収額（所得税）月額表'!Print_Area</vt:lpstr>
      <vt:lpstr>アルバイト通勤費支給表!Print_Area</vt:lpstr>
      <vt:lpstr>月次給与明細書!Print_Area</vt:lpstr>
      <vt:lpstr>'月次勤務表（標準フォーマット）'!Print_Area</vt:lpstr>
      <vt:lpstr>'【参考】R7源泉徴収額（所得税）月額表'!Print_Titles</vt:lpstr>
    </vt:vector>
  </TitlesOfParts>
  <Company>立正大学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OCENUSER17</dc:creator>
  <cp:lastModifiedBy>5953</cp:lastModifiedBy>
  <cp:lastPrinted>2023-02-08T04:06:14Z</cp:lastPrinted>
  <dcterms:created xsi:type="dcterms:W3CDTF">2002-10-28T05:19:37Z</dcterms:created>
  <dcterms:modified xsi:type="dcterms:W3CDTF">2025-04-14T01:16:59Z</dcterms:modified>
</cp:coreProperties>
</file>