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72.18.129.221\J-disk\◎アルバイト関係\★★進行中・様式改訂\"/>
    </mc:Choice>
  </mc:AlternateContent>
  <bookViews>
    <workbookView xWindow="0" yWindow="0" windowWidth="15570" windowHeight="7515" tabRatio="848"/>
  </bookViews>
  <sheets>
    <sheet name="入力フォーム" sheetId="14" r:id="rId1"/>
    <sheet name="(プルダウン用)" sheetId="15" state="hidden" r:id="rId2"/>
    <sheet name="1、使用申請書(紙で提出)" sheetId="4" r:id="rId3"/>
    <sheet name="2、採用氏名報告書(ﾃﾞｰﾀで提出)" sheetId="5" r:id="rId4"/>
    <sheet name="3、雇用契約書(単発でも必須・押印後、紙で2枚提出)" sheetId="17" r:id="rId5"/>
    <sheet name="4、給与振込依頼書(紙で提出）" sheetId="18" r:id="rId6"/>
    <sheet name="5、使用完了届(紙で提出）" sheetId="19" r:id="rId7"/>
    <sheet name="※【人事総務使用】アルバイト履歴データ" sheetId="6" r:id="rId8"/>
  </sheets>
  <definedNames>
    <definedName name="_xlnm.Print_Area" localSheetId="2">'1、使用申請書(紙で提出)'!$A$1:$AZ$50</definedName>
    <definedName name="_xlnm.Print_Area" localSheetId="3">'2、採用氏名報告書(ﾃﾞｰﾀで提出)'!$A$1:$BO$57</definedName>
    <definedName name="_xlnm.Print_Area" localSheetId="4">'3、雇用契約書(単発でも必須・押印後、紙で2枚提出)'!$B$1:$BX$3100</definedName>
    <definedName name="_xlnm.Print_Area" localSheetId="5">'4、給与振込依頼書(紙で提出）'!$B$1:$P$2200</definedName>
    <definedName name="_xlnm.Print_Area" localSheetId="6">'5、使用完了届(紙で提出）'!$A$1:$AZ$30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9" i="4" l="1"/>
  <c r="B3" i="6" l="1"/>
  <c r="B4" i="6"/>
  <c r="B5" i="6"/>
  <c r="B6" i="6"/>
  <c r="B7" i="6"/>
  <c r="B8" i="6"/>
  <c r="B9" i="6"/>
  <c r="B10" i="6"/>
  <c r="B11" i="6"/>
  <c r="B2" i="6"/>
  <c r="AK9" i="19" l="1"/>
  <c r="R10" i="17" l="1"/>
  <c r="AK11" i="19"/>
  <c r="E21" i="19"/>
  <c r="E19" i="19"/>
  <c r="K17" i="19"/>
  <c r="AK3" i="19"/>
  <c r="K26" i="14" l="1"/>
  <c r="L3099" i="17" l="1"/>
  <c r="D3085" i="17"/>
  <c r="AX3049" i="17"/>
  <c r="R3048" i="17"/>
  <c r="R3047" i="17"/>
  <c r="AA3046" i="17"/>
  <c r="R3046" i="17"/>
  <c r="L3037" i="17"/>
  <c r="D3023" i="17"/>
  <c r="AX2987" i="17"/>
  <c r="R2986" i="17"/>
  <c r="R2985" i="17"/>
  <c r="AA2984" i="17"/>
  <c r="R2984" i="17"/>
  <c r="L2975" i="17"/>
  <c r="D2961" i="17"/>
  <c r="AX2925" i="17"/>
  <c r="R2924" i="17"/>
  <c r="R2923" i="17"/>
  <c r="AA2922" i="17"/>
  <c r="R2922" i="17"/>
  <c r="L2913" i="17"/>
  <c r="D2899" i="17"/>
  <c r="AX2863" i="17"/>
  <c r="R2862" i="17"/>
  <c r="R2861" i="17"/>
  <c r="AA2860" i="17"/>
  <c r="R2860" i="17"/>
  <c r="L2851" i="17"/>
  <c r="D2837" i="17"/>
  <c r="AX2801" i="17"/>
  <c r="R2800" i="17"/>
  <c r="R2799" i="17"/>
  <c r="AA2798" i="17"/>
  <c r="R2798" i="17"/>
  <c r="L2789" i="17"/>
  <c r="D2775" i="17"/>
  <c r="AX2739" i="17"/>
  <c r="R2738" i="17"/>
  <c r="R2737" i="17"/>
  <c r="AA2736" i="17"/>
  <c r="R2736" i="17"/>
  <c r="L2727" i="17"/>
  <c r="D2713" i="17"/>
  <c r="AX2677" i="17"/>
  <c r="R2676" i="17"/>
  <c r="R2675" i="17"/>
  <c r="AA2674" i="17"/>
  <c r="R2674" i="17"/>
  <c r="L2665" i="17"/>
  <c r="D2651" i="17"/>
  <c r="AX2615" i="17"/>
  <c r="R2614" i="17"/>
  <c r="R2613" i="17"/>
  <c r="AA2612" i="17"/>
  <c r="R2612" i="17"/>
  <c r="L2603" i="17"/>
  <c r="D2589" i="17"/>
  <c r="AX2553" i="17"/>
  <c r="R2552" i="17"/>
  <c r="R2551" i="17"/>
  <c r="AA2550" i="17"/>
  <c r="R2550" i="17"/>
  <c r="L2541" i="17"/>
  <c r="D2527" i="17"/>
  <c r="AX2491" i="17"/>
  <c r="R2490" i="17"/>
  <c r="R2489" i="17"/>
  <c r="AA2488" i="17"/>
  <c r="R2488" i="17"/>
  <c r="L2479" i="17"/>
  <c r="D2465" i="17"/>
  <c r="AX2429" i="17"/>
  <c r="R2428" i="17"/>
  <c r="R2427" i="17"/>
  <c r="AA2426" i="17"/>
  <c r="R2426" i="17"/>
  <c r="L2417" i="17"/>
  <c r="D2403" i="17"/>
  <c r="AX2367" i="17"/>
  <c r="R2366" i="17"/>
  <c r="R2365" i="17"/>
  <c r="AA2364" i="17"/>
  <c r="R2364" i="17"/>
  <c r="L2355" i="17"/>
  <c r="D2341" i="17"/>
  <c r="AX2305" i="17"/>
  <c r="R2304" i="17"/>
  <c r="R2303" i="17"/>
  <c r="AA2302" i="17"/>
  <c r="R2302" i="17"/>
  <c r="L2293" i="17"/>
  <c r="D2279" i="17"/>
  <c r="AX2243" i="17"/>
  <c r="R2242" i="17"/>
  <c r="R2241" i="17"/>
  <c r="AA2240" i="17"/>
  <c r="R2240" i="17"/>
  <c r="L2231" i="17"/>
  <c r="D2217" i="17"/>
  <c r="AX2181" i="17"/>
  <c r="R2180" i="17"/>
  <c r="R2179" i="17"/>
  <c r="AA2178" i="17"/>
  <c r="R2178" i="17"/>
  <c r="L2169" i="17"/>
  <c r="D2155" i="17"/>
  <c r="AX2119" i="17"/>
  <c r="R2118" i="17"/>
  <c r="R2117" i="17"/>
  <c r="AA2116" i="17"/>
  <c r="R2116" i="17"/>
  <c r="L2107" i="17"/>
  <c r="D2093" i="17"/>
  <c r="AX2057" i="17"/>
  <c r="R2056" i="17"/>
  <c r="R2055" i="17"/>
  <c r="AA2054" i="17"/>
  <c r="R2054" i="17"/>
  <c r="L2045" i="17"/>
  <c r="D2031" i="17"/>
  <c r="AX1995" i="17"/>
  <c r="R1994" i="17"/>
  <c r="R1993" i="17"/>
  <c r="AA1992" i="17"/>
  <c r="R1992" i="17"/>
  <c r="L1983" i="17"/>
  <c r="D1969" i="17"/>
  <c r="AX1933" i="17"/>
  <c r="R1932" i="17"/>
  <c r="R1931" i="17"/>
  <c r="AA1930" i="17"/>
  <c r="R1930" i="17"/>
  <c r="L1921" i="17"/>
  <c r="D1907" i="17"/>
  <c r="AX1871" i="17"/>
  <c r="R1870" i="17"/>
  <c r="R1869" i="17"/>
  <c r="AA1868" i="17"/>
  <c r="R1868" i="17"/>
  <c r="L1859" i="17"/>
  <c r="D1845" i="17"/>
  <c r="AX1809" i="17"/>
  <c r="R1808" i="17"/>
  <c r="R1807" i="17"/>
  <c r="AA1806" i="17"/>
  <c r="R1806" i="17"/>
  <c r="L1797" i="17"/>
  <c r="D1783" i="17"/>
  <c r="AX1747" i="17"/>
  <c r="R1746" i="17"/>
  <c r="R1745" i="17"/>
  <c r="AA1744" i="17"/>
  <c r="R1744" i="17"/>
  <c r="L1735" i="17"/>
  <c r="D1721" i="17"/>
  <c r="AX1685" i="17"/>
  <c r="R1684" i="17"/>
  <c r="R1683" i="17"/>
  <c r="AA1682" i="17"/>
  <c r="R1682" i="17"/>
  <c r="L1673" i="17"/>
  <c r="D1659" i="17"/>
  <c r="AX1623" i="17"/>
  <c r="R1622" i="17"/>
  <c r="R1621" i="17"/>
  <c r="AA1620" i="17"/>
  <c r="R1620" i="17"/>
  <c r="L1611" i="17"/>
  <c r="D1597" i="17"/>
  <c r="AX1561" i="17"/>
  <c r="R1560" i="17"/>
  <c r="R1559" i="17"/>
  <c r="AA1558" i="17"/>
  <c r="R1558" i="17"/>
  <c r="L1549" i="17"/>
  <c r="D1535" i="17"/>
  <c r="AX1499" i="17"/>
  <c r="R1498" i="17"/>
  <c r="R1497" i="17"/>
  <c r="AA1496" i="17"/>
  <c r="R1496" i="17"/>
  <c r="L1487" i="17"/>
  <c r="D1473" i="17"/>
  <c r="AX1437" i="17"/>
  <c r="R1436" i="17"/>
  <c r="R1435" i="17"/>
  <c r="AA1434" i="17"/>
  <c r="R1434" i="17"/>
  <c r="L1425" i="17"/>
  <c r="D1411" i="17"/>
  <c r="AX1375" i="17"/>
  <c r="R1374" i="17"/>
  <c r="R1373" i="17"/>
  <c r="AA1372" i="17"/>
  <c r="R1372" i="17"/>
  <c r="L1363" i="17"/>
  <c r="D1349" i="17"/>
  <c r="AX1313" i="17"/>
  <c r="R1312" i="17"/>
  <c r="R1311" i="17"/>
  <c r="AA1310" i="17"/>
  <c r="R1310" i="17"/>
  <c r="L1301" i="17"/>
  <c r="D1287" i="17"/>
  <c r="AX1251" i="17"/>
  <c r="R1250" i="17"/>
  <c r="R1249" i="17"/>
  <c r="AA1248" i="17"/>
  <c r="R1248" i="17"/>
  <c r="L1239" i="17"/>
  <c r="D1225" i="17"/>
  <c r="AX1189" i="17"/>
  <c r="R1188" i="17"/>
  <c r="R1187" i="17"/>
  <c r="AA1186" i="17"/>
  <c r="R1186" i="17"/>
  <c r="L1177" i="17"/>
  <c r="D1163" i="17"/>
  <c r="AX1127" i="17"/>
  <c r="R1126" i="17"/>
  <c r="R1125" i="17"/>
  <c r="AA1124" i="17"/>
  <c r="R1124" i="17"/>
  <c r="L1115" i="17"/>
  <c r="D1101" i="17"/>
  <c r="AX1065" i="17"/>
  <c r="R1064" i="17"/>
  <c r="R1063" i="17"/>
  <c r="AA1062" i="17"/>
  <c r="R1062" i="17"/>
  <c r="L1053" i="17"/>
  <c r="D1039" i="17"/>
  <c r="AX1003" i="17"/>
  <c r="R1002" i="17"/>
  <c r="R1001" i="17"/>
  <c r="AA1000" i="17"/>
  <c r="R1000" i="17"/>
  <c r="L991" i="17"/>
  <c r="D977" i="17"/>
  <c r="AX941" i="17"/>
  <c r="R940" i="17"/>
  <c r="R939" i="17"/>
  <c r="AA938" i="17"/>
  <c r="R938" i="17"/>
  <c r="L929" i="17"/>
  <c r="D915" i="17"/>
  <c r="AX879" i="17"/>
  <c r="R878" i="17"/>
  <c r="R877" i="17"/>
  <c r="AA876" i="17"/>
  <c r="R876" i="17"/>
  <c r="L867" i="17"/>
  <c r="D853" i="17"/>
  <c r="AX817" i="17"/>
  <c r="R816" i="17"/>
  <c r="R815" i="17"/>
  <c r="AA814" i="17"/>
  <c r="R814" i="17"/>
  <c r="L805" i="17"/>
  <c r="D791" i="17"/>
  <c r="AX755" i="17"/>
  <c r="R754" i="17"/>
  <c r="R753" i="17"/>
  <c r="AA752" i="17"/>
  <c r="R752" i="17"/>
  <c r="L743" i="17"/>
  <c r="D729" i="17"/>
  <c r="AX693" i="17"/>
  <c r="R692" i="17"/>
  <c r="R691" i="17"/>
  <c r="AA690" i="17"/>
  <c r="R690" i="17"/>
  <c r="L681" i="17"/>
  <c r="D667" i="17"/>
  <c r="AX631" i="17"/>
  <c r="R630" i="17"/>
  <c r="R629" i="17"/>
  <c r="AA628" i="17"/>
  <c r="R628" i="17"/>
  <c r="L619" i="17"/>
  <c r="D605" i="17"/>
  <c r="AX569" i="17"/>
  <c r="R568" i="17"/>
  <c r="R567" i="17"/>
  <c r="AA566" i="17"/>
  <c r="R566" i="17"/>
  <c r="L557" i="17"/>
  <c r="D543" i="17"/>
  <c r="AX507" i="17"/>
  <c r="R506" i="17"/>
  <c r="R505" i="17"/>
  <c r="AA504" i="17"/>
  <c r="R504" i="17"/>
  <c r="L495" i="17"/>
  <c r="D481" i="17"/>
  <c r="AX445" i="17"/>
  <c r="R444" i="17"/>
  <c r="R443" i="17"/>
  <c r="AA442" i="17"/>
  <c r="R442" i="17"/>
  <c r="L433" i="17"/>
  <c r="D419" i="17"/>
  <c r="AX383" i="17"/>
  <c r="R382" i="17"/>
  <c r="R381" i="17"/>
  <c r="AA380" i="17"/>
  <c r="R380" i="17"/>
  <c r="L371" i="17"/>
  <c r="D357" i="17"/>
  <c r="AX321" i="17"/>
  <c r="R320" i="17"/>
  <c r="R319" i="17"/>
  <c r="AA318" i="17"/>
  <c r="R318" i="17"/>
  <c r="L309" i="17" l="1"/>
  <c r="D295" i="17"/>
  <c r="AX259" i="17"/>
  <c r="R258" i="17"/>
  <c r="R257" i="17"/>
  <c r="AA256" i="17"/>
  <c r="R256" i="17"/>
  <c r="L247" i="17"/>
  <c r="D233" i="17"/>
  <c r="AX197" i="17"/>
  <c r="R196" i="17"/>
  <c r="R195" i="17"/>
  <c r="AA194" i="17"/>
  <c r="R194" i="17"/>
  <c r="L185" i="17"/>
  <c r="D171" i="17"/>
  <c r="AX135" i="17"/>
  <c r="R134" i="17"/>
  <c r="R133" i="17"/>
  <c r="AA132" i="17"/>
  <c r="R132" i="17"/>
  <c r="L123" i="17"/>
  <c r="D109" i="17"/>
  <c r="AX73" i="17"/>
  <c r="R72" i="17"/>
  <c r="R71" i="17"/>
  <c r="AA70" i="17"/>
  <c r="R70" i="17"/>
  <c r="D47" i="17" l="1"/>
  <c r="E2173" i="18" l="1"/>
  <c r="N2168" i="18"/>
  <c r="N2167" i="18"/>
  <c r="N2163" i="18"/>
  <c r="A2157" i="18"/>
  <c r="E2129" i="18"/>
  <c r="N2124" i="18"/>
  <c r="N2123" i="18"/>
  <c r="N2119" i="18"/>
  <c r="A2113" i="18"/>
  <c r="E2085" i="18"/>
  <c r="N2080" i="18"/>
  <c r="N2079" i="18"/>
  <c r="N2075" i="18"/>
  <c r="A2069" i="18"/>
  <c r="E2041" i="18"/>
  <c r="N2036" i="18"/>
  <c r="N2035" i="18"/>
  <c r="N2031" i="18"/>
  <c r="A2025" i="18"/>
  <c r="E1997" i="18"/>
  <c r="N1992" i="18"/>
  <c r="N1991" i="18"/>
  <c r="N1987" i="18"/>
  <c r="A1981" i="18"/>
  <c r="E1953" i="18"/>
  <c r="N1948" i="18"/>
  <c r="N1947" i="18"/>
  <c r="N1943" i="18"/>
  <c r="A1937" i="18"/>
  <c r="E1909" i="18"/>
  <c r="N1904" i="18"/>
  <c r="N1903" i="18"/>
  <c r="N1899" i="18"/>
  <c r="A1893" i="18"/>
  <c r="E1865" i="18"/>
  <c r="N1860" i="18"/>
  <c r="N1859" i="18"/>
  <c r="N1855" i="18"/>
  <c r="A1849" i="18"/>
  <c r="E1821" i="18"/>
  <c r="N1816" i="18"/>
  <c r="N1815" i="18"/>
  <c r="N1811" i="18"/>
  <c r="A1805" i="18"/>
  <c r="E1777" i="18"/>
  <c r="N1772" i="18"/>
  <c r="N1771" i="18"/>
  <c r="N1767" i="18"/>
  <c r="A1761" i="18"/>
  <c r="E1733" i="18"/>
  <c r="N1728" i="18"/>
  <c r="N1727" i="18"/>
  <c r="N1723" i="18"/>
  <c r="A1717" i="18"/>
  <c r="E1689" i="18"/>
  <c r="N1684" i="18"/>
  <c r="N1683" i="18"/>
  <c r="N1679" i="18"/>
  <c r="A1673" i="18"/>
  <c r="E1645" i="18"/>
  <c r="N1640" i="18"/>
  <c r="N1639" i="18"/>
  <c r="N1635" i="18"/>
  <c r="A1629" i="18"/>
  <c r="E1601" i="18"/>
  <c r="N1596" i="18"/>
  <c r="N1595" i="18"/>
  <c r="N1591" i="18"/>
  <c r="A1585" i="18"/>
  <c r="E1557" i="18"/>
  <c r="N1552" i="18"/>
  <c r="N1551" i="18"/>
  <c r="N1547" i="18"/>
  <c r="A1541" i="18"/>
  <c r="E1513" i="18"/>
  <c r="N1508" i="18"/>
  <c r="N1507" i="18"/>
  <c r="N1503" i="18"/>
  <c r="A1497" i="18"/>
  <c r="E1469" i="18"/>
  <c r="N1464" i="18"/>
  <c r="N1463" i="18"/>
  <c r="N1459" i="18"/>
  <c r="A1453" i="18"/>
  <c r="E1425" i="18"/>
  <c r="N1420" i="18"/>
  <c r="N1419" i="18"/>
  <c r="N1415" i="18"/>
  <c r="A1409" i="18"/>
  <c r="E1381" i="18"/>
  <c r="N1376" i="18"/>
  <c r="N1375" i="18"/>
  <c r="N1371" i="18"/>
  <c r="A1365" i="18"/>
  <c r="E1337" i="18"/>
  <c r="N1332" i="18"/>
  <c r="N1331" i="18"/>
  <c r="N1327" i="18"/>
  <c r="A1321" i="18"/>
  <c r="E1293" i="18"/>
  <c r="N1288" i="18"/>
  <c r="N1287" i="18"/>
  <c r="N1283" i="18"/>
  <c r="A1277" i="18"/>
  <c r="E1249" i="18"/>
  <c r="N1244" i="18"/>
  <c r="N1243" i="18"/>
  <c r="N1239" i="18"/>
  <c r="A1233" i="18"/>
  <c r="E1205" i="18"/>
  <c r="N1200" i="18"/>
  <c r="N1199" i="18"/>
  <c r="N1195" i="18"/>
  <c r="A1189" i="18"/>
  <c r="E1161" i="18"/>
  <c r="N1156" i="18"/>
  <c r="N1155" i="18"/>
  <c r="N1151" i="18"/>
  <c r="A1145" i="18"/>
  <c r="E1117" i="18"/>
  <c r="N1112" i="18"/>
  <c r="N1111" i="18"/>
  <c r="N1107" i="18"/>
  <c r="A1101" i="18"/>
  <c r="E1073" i="18"/>
  <c r="N1068" i="18"/>
  <c r="N1067" i="18"/>
  <c r="N1063" i="18"/>
  <c r="A1057" i="18"/>
  <c r="E1029" i="18"/>
  <c r="N1024" i="18"/>
  <c r="N1023" i="18"/>
  <c r="N1019" i="18"/>
  <c r="A1013" i="18"/>
  <c r="E985" i="18"/>
  <c r="N980" i="18"/>
  <c r="N979" i="18"/>
  <c r="N975" i="18"/>
  <c r="A969" i="18"/>
  <c r="E941" i="18"/>
  <c r="N936" i="18"/>
  <c r="N935" i="18"/>
  <c r="N931" i="18"/>
  <c r="A925" i="18"/>
  <c r="E897" i="18"/>
  <c r="N892" i="18"/>
  <c r="N891" i="18"/>
  <c r="N887" i="18"/>
  <c r="A881" i="18"/>
  <c r="E853" i="18"/>
  <c r="N848" i="18"/>
  <c r="N847" i="18"/>
  <c r="N843" i="18"/>
  <c r="A837" i="18"/>
  <c r="E809" i="18"/>
  <c r="N804" i="18"/>
  <c r="N803" i="18"/>
  <c r="N799" i="18"/>
  <c r="A793" i="18"/>
  <c r="E765" i="18"/>
  <c r="N760" i="18"/>
  <c r="N759" i="18"/>
  <c r="N755" i="18"/>
  <c r="A749" i="18"/>
  <c r="E721" i="18"/>
  <c r="N716" i="18"/>
  <c r="N715" i="18"/>
  <c r="N711" i="18"/>
  <c r="A705" i="18"/>
  <c r="E677" i="18"/>
  <c r="N672" i="18"/>
  <c r="N671" i="18"/>
  <c r="N667" i="18"/>
  <c r="A661" i="18"/>
  <c r="E633" i="18"/>
  <c r="N628" i="18"/>
  <c r="N627" i="18"/>
  <c r="N623" i="18"/>
  <c r="A617" i="18"/>
  <c r="E589" i="18"/>
  <c r="N584" i="18"/>
  <c r="N583" i="18"/>
  <c r="N579" i="18"/>
  <c r="A573" i="18"/>
  <c r="E545" i="18"/>
  <c r="N540" i="18"/>
  <c r="N539" i="18"/>
  <c r="N535" i="18"/>
  <c r="A529" i="18"/>
  <c r="E501" i="18"/>
  <c r="N496" i="18"/>
  <c r="N495" i="18"/>
  <c r="N491" i="18"/>
  <c r="A485" i="18"/>
  <c r="E457" i="18"/>
  <c r="N452" i="18"/>
  <c r="N451" i="18"/>
  <c r="N447" i="18"/>
  <c r="A441" i="18"/>
  <c r="E413" i="18"/>
  <c r="N408" i="18"/>
  <c r="N407" i="18"/>
  <c r="N403" i="18"/>
  <c r="A397" i="18"/>
  <c r="E369" i="18"/>
  <c r="N364" i="18"/>
  <c r="N363" i="18"/>
  <c r="N359" i="18"/>
  <c r="A353" i="18"/>
  <c r="E325" i="18"/>
  <c r="N320" i="18"/>
  <c r="N319" i="18"/>
  <c r="N315" i="18"/>
  <c r="A309" i="18"/>
  <c r="E281" i="18"/>
  <c r="N276" i="18"/>
  <c r="N275" i="18"/>
  <c r="N271" i="18"/>
  <c r="A265" i="18"/>
  <c r="E237" i="18"/>
  <c r="N232" i="18"/>
  <c r="N231" i="18"/>
  <c r="N227" i="18"/>
  <c r="A221" i="18"/>
  <c r="E193" i="18"/>
  <c r="N188" i="18"/>
  <c r="N187" i="18"/>
  <c r="N183" i="18"/>
  <c r="A177" i="18"/>
  <c r="E149" i="18"/>
  <c r="N144" i="18"/>
  <c r="N143" i="18"/>
  <c r="N139" i="18"/>
  <c r="A133" i="18"/>
  <c r="E105" i="18"/>
  <c r="N100" i="18"/>
  <c r="N99" i="18"/>
  <c r="N95" i="18"/>
  <c r="A89" i="18"/>
  <c r="E61" i="18"/>
  <c r="N56" i="18"/>
  <c r="N55" i="18"/>
  <c r="N51" i="18"/>
  <c r="A45" i="18"/>
  <c r="C51" i="6" l="1"/>
  <c r="A51" i="6" s="1"/>
  <c r="D51" i="6"/>
  <c r="E51" i="6"/>
  <c r="F51" i="6"/>
  <c r="G51" i="6"/>
  <c r="H51" i="6"/>
  <c r="K51" i="6"/>
  <c r="F3" i="6" l="1"/>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2" i="6"/>
  <c r="C2" i="6"/>
  <c r="A2" i="6" s="1"/>
  <c r="E17" i="18"/>
  <c r="A1" i="18"/>
  <c r="A1" i="17"/>
  <c r="N12" i="18"/>
  <c r="N11" i="18"/>
  <c r="A29" i="14" l="1"/>
  <c r="J29" i="14"/>
  <c r="K29" i="14"/>
  <c r="M29" i="14"/>
  <c r="N29" i="14"/>
  <c r="O29" i="14" s="1"/>
  <c r="P29" i="14"/>
  <c r="Q29" i="14"/>
  <c r="S29" i="14"/>
  <c r="T29" i="14"/>
  <c r="V29" i="14"/>
  <c r="W29" i="14"/>
  <c r="X29" i="14" s="1"/>
  <c r="P35" i="4"/>
  <c r="N7" i="18"/>
  <c r="L29" i="14" l="1"/>
  <c r="R29" i="14"/>
  <c r="U29" i="14"/>
  <c r="BJ61" i="5"/>
  <c r="BJ62" i="5"/>
  <c r="BJ63" i="5"/>
  <c r="BJ64" i="5"/>
  <c r="BJ65" i="5"/>
  <c r="BJ66" i="5"/>
  <c r="BJ67" i="5"/>
  <c r="BJ68" i="5"/>
  <c r="BJ69" i="5"/>
  <c r="BJ70" i="5"/>
  <c r="BJ71" i="5"/>
  <c r="BJ72" i="5"/>
  <c r="BJ73" i="5"/>
  <c r="BJ74" i="5"/>
  <c r="BJ75" i="5"/>
  <c r="BJ76" i="5"/>
  <c r="BJ77" i="5"/>
  <c r="BJ78" i="5"/>
  <c r="BJ79" i="5"/>
  <c r="BJ60" i="5"/>
  <c r="BE61" i="5"/>
  <c r="BE62" i="5"/>
  <c r="BE63" i="5"/>
  <c r="BE64" i="5"/>
  <c r="BE65" i="5"/>
  <c r="BE66" i="5"/>
  <c r="BE67" i="5"/>
  <c r="BE68" i="5"/>
  <c r="BE69" i="5"/>
  <c r="BE70" i="5"/>
  <c r="BE71" i="5"/>
  <c r="BE72" i="5"/>
  <c r="BE73" i="5"/>
  <c r="BE74" i="5"/>
  <c r="BE75" i="5"/>
  <c r="BE76" i="5"/>
  <c r="BE77" i="5"/>
  <c r="BE78" i="5"/>
  <c r="BE79" i="5"/>
  <c r="BE60" i="5"/>
  <c r="AZ61" i="5"/>
  <c r="AZ62" i="5"/>
  <c r="AZ63" i="5"/>
  <c r="AZ64" i="5"/>
  <c r="AZ65" i="5"/>
  <c r="AZ66" i="5"/>
  <c r="AZ67" i="5"/>
  <c r="AZ68" i="5"/>
  <c r="AZ69" i="5"/>
  <c r="AZ70" i="5"/>
  <c r="AZ71" i="5"/>
  <c r="AZ72" i="5"/>
  <c r="AZ73" i="5"/>
  <c r="AZ74" i="5"/>
  <c r="AZ75" i="5"/>
  <c r="AZ76" i="5"/>
  <c r="AZ77" i="5"/>
  <c r="AZ78" i="5"/>
  <c r="AZ79" i="5"/>
  <c r="AZ60" i="5"/>
  <c r="AS61" i="5"/>
  <c r="AS62" i="5"/>
  <c r="AS63" i="5"/>
  <c r="AS64" i="5"/>
  <c r="AS65" i="5"/>
  <c r="AS66" i="5"/>
  <c r="AS67" i="5"/>
  <c r="AS68" i="5"/>
  <c r="AS69" i="5"/>
  <c r="AS70" i="5"/>
  <c r="AS71" i="5"/>
  <c r="AS72" i="5"/>
  <c r="AS73" i="5"/>
  <c r="AS74" i="5"/>
  <c r="AS75" i="5"/>
  <c r="AS76" i="5"/>
  <c r="AS77" i="5"/>
  <c r="AS78" i="5"/>
  <c r="AS79" i="5"/>
  <c r="AS60" i="5"/>
  <c r="P61" i="5"/>
  <c r="P62" i="5"/>
  <c r="P63" i="5"/>
  <c r="P64" i="5"/>
  <c r="P65" i="5"/>
  <c r="P66" i="5"/>
  <c r="P67" i="5"/>
  <c r="P68" i="5"/>
  <c r="P69" i="5"/>
  <c r="P70" i="5"/>
  <c r="P71" i="5"/>
  <c r="P72" i="5"/>
  <c r="P73" i="5"/>
  <c r="P74" i="5"/>
  <c r="P75" i="5"/>
  <c r="P76" i="5"/>
  <c r="P77" i="5"/>
  <c r="P78" i="5"/>
  <c r="P79" i="5"/>
  <c r="P60" i="5"/>
  <c r="K61" i="5"/>
  <c r="K62" i="5"/>
  <c r="K63" i="5"/>
  <c r="K64" i="5"/>
  <c r="K65" i="5"/>
  <c r="K66" i="5"/>
  <c r="K67" i="5"/>
  <c r="K68" i="5"/>
  <c r="K69" i="5"/>
  <c r="K70" i="5"/>
  <c r="K71" i="5"/>
  <c r="K72" i="5"/>
  <c r="K73" i="5"/>
  <c r="K74" i="5"/>
  <c r="K75" i="5"/>
  <c r="K76" i="5"/>
  <c r="K77" i="5"/>
  <c r="K78" i="5"/>
  <c r="K79" i="5"/>
  <c r="K60" i="5"/>
  <c r="B61" i="5"/>
  <c r="B62" i="5"/>
  <c r="B63" i="5"/>
  <c r="B64" i="5"/>
  <c r="B65" i="5"/>
  <c r="B66" i="5"/>
  <c r="B67" i="5"/>
  <c r="B68" i="5"/>
  <c r="B69" i="5"/>
  <c r="B70" i="5"/>
  <c r="B71" i="5"/>
  <c r="B72" i="5"/>
  <c r="B73" i="5"/>
  <c r="B74" i="5"/>
  <c r="B75" i="5"/>
  <c r="B76" i="5"/>
  <c r="B77" i="5"/>
  <c r="B78" i="5"/>
  <c r="B79" i="5"/>
  <c r="B60" i="5"/>
  <c r="BJ39" i="5"/>
  <c r="BJ40" i="5"/>
  <c r="BJ41" i="5"/>
  <c r="BJ42" i="5"/>
  <c r="BJ43" i="5"/>
  <c r="BJ44" i="5"/>
  <c r="BJ45" i="5"/>
  <c r="BJ46" i="5"/>
  <c r="BJ47" i="5"/>
  <c r="BJ48" i="5"/>
  <c r="BJ49" i="5"/>
  <c r="BJ50" i="5"/>
  <c r="BJ51" i="5"/>
  <c r="BJ52" i="5"/>
  <c r="BJ53" i="5"/>
  <c r="BJ54" i="5"/>
  <c r="BJ55" i="5"/>
  <c r="BJ56" i="5"/>
  <c r="BJ57" i="5"/>
  <c r="BE39" i="5"/>
  <c r="BE40" i="5"/>
  <c r="BE41" i="5"/>
  <c r="BE42" i="5"/>
  <c r="BE43" i="5"/>
  <c r="BE44" i="5"/>
  <c r="BE45" i="5"/>
  <c r="BE46" i="5"/>
  <c r="BE47" i="5"/>
  <c r="BE48" i="5"/>
  <c r="BE49" i="5"/>
  <c r="BE50" i="5"/>
  <c r="BE51" i="5"/>
  <c r="BE52" i="5"/>
  <c r="BE53" i="5"/>
  <c r="BE54" i="5"/>
  <c r="BE55" i="5"/>
  <c r="BE56" i="5"/>
  <c r="BE57" i="5"/>
  <c r="AZ39" i="5"/>
  <c r="AZ40" i="5"/>
  <c r="AZ41" i="5"/>
  <c r="AZ42" i="5"/>
  <c r="AZ43" i="5"/>
  <c r="AZ44" i="5"/>
  <c r="AZ45" i="5"/>
  <c r="AZ46" i="5"/>
  <c r="AZ47" i="5"/>
  <c r="AZ48" i="5"/>
  <c r="AZ49" i="5"/>
  <c r="AZ50" i="5"/>
  <c r="AZ51" i="5"/>
  <c r="AZ52" i="5"/>
  <c r="AZ53" i="5"/>
  <c r="AZ54" i="5"/>
  <c r="AZ55" i="5"/>
  <c r="AZ56" i="5"/>
  <c r="AZ57" i="5"/>
  <c r="AS39" i="5"/>
  <c r="AS40" i="5"/>
  <c r="AS41" i="5"/>
  <c r="AS42" i="5"/>
  <c r="AS43" i="5"/>
  <c r="AS44" i="5"/>
  <c r="AS45" i="5"/>
  <c r="AS46" i="5"/>
  <c r="AS47" i="5"/>
  <c r="AS48" i="5"/>
  <c r="AS49" i="5"/>
  <c r="AS50" i="5"/>
  <c r="AS51" i="5"/>
  <c r="AS52" i="5"/>
  <c r="AS53" i="5"/>
  <c r="AS54" i="5"/>
  <c r="AS55" i="5"/>
  <c r="AS56" i="5"/>
  <c r="AS57" i="5"/>
  <c r="P39" i="5"/>
  <c r="P40" i="5"/>
  <c r="P41" i="5"/>
  <c r="P42" i="5"/>
  <c r="P43" i="5"/>
  <c r="P44" i="5"/>
  <c r="P45" i="5"/>
  <c r="P46" i="5"/>
  <c r="P47" i="5"/>
  <c r="P48" i="5"/>
  <c r="P49" i="5"/>
  <c r="P50" i="5"/>
  <c r="P51" i="5"/>
  <c r="P52" i="5"/>
  <c r="P53" i="5"/>
  <c r="P54" i="5"/>
  <c r="P55" i="5"/>
  <c r="P56" i="5"/>
  <c r="P57" i="5"/>
  <c r="K39" i="5"/>
  <c r="K40" i="5"/>
  <c r="K41" i="5"/>
  <c r="K42" i="5"/>
  <c r="K43" i="5"/>
  <c r="K44" i="5"/>
  <c r="K45" i="5"/>
  <c r="K46" i="5"/>
  <c r="K47" i="5"/>
  <c r="K48" i="5"/>
  <c r="K49" i="5"/>
  <c r="K50" i="5"/>
  <c r="K51" i="5"/>
  <c r="K52" i="5"/>
  <c r="K53" i="5"/>
  <c r="K54" i="5"/>
  <c r="K55" i="5"/>
  <c r="K56" i="5"/>
  <c r="K57" i="5"/>
  <c r="B39" i="5"/>
  <c r="B40" i="5"/>
  <c r="B41" i="5"/>
  <c r="B42" i="5"/>
  <c r="B43" i="5"/>
  <c r="B44" i="5"/>
  <c r="B45" i="5"/>
  <c r="B46" i="5"/>
  <c r="B47" i="5"/>
  <c r="B48" i="5"/>
  <c r="B49" i="5"/>
  <c r="B50" i="5"/>
  <c r="B51" i="5"/>
  <c r="B52" i="5"/>
  <c r="B53" i="5"/>
  <c r="B54" i="5"/>
  <c r="B55" i="5"/>
  <c r="B56" i="5"/>
  <c r="B57" i="5"/>
  <c r="BJ38" i="5"/>
  <c r="BE38" i="5"/>
  <c r="AZ38" i="5"/>
  <c r="AS38" i="5"/>
  <c r="P38" i="5"/>
  <c r="P30" i="5"/>
  <c r="K38" i="5"/>
  <c r="K30" i="5"/>
  <c r="B38" i="5"/>
  <c r="W73" i="14"/>
  <c r="X73" i="14" s="1"/>
  <c r="V73" i="14"/>
  <c r="T73" i="14"/>
  <c r="S73" i="14"/>
  <c r="Q73" i="14"/>
  <c r="P73" i="14"/>
  <c r="N73" i="14"/>
  <c r="O73" i="14" s="1"/>
  <c r="M73" i="14"/>
  <c r="K73" i="14"/>
  <c r="J73" i="14"/>
  <c r="A73" i="14"/>
  <c r="BJ21" i="5"/>
  <c r="BJ22" i="5"/>
  <c r="BJ23" i="5"/>
  <c r="BJ24" i="5"/>
  <c r="BJ25" i="5"/>
  <c r="BJ26" i="5"/>
  <c r="BJ27" i="5"/>
  <c r="BJ28" i="5"/>
  <c r="BJ29" i="5"/>
  <c r="BJ30" i="5"/>
  <c r="BE21" i="5"/>
  <c r="BE22" i="5"/>
  <c r="BE23" i="5"/>
  <c r="BE24" i="5"/>
  <c r="BE25" i="5"/>
  <c r="BE26" i="5"/>
  <c r="BE27" i="5"/>
  <c r="BE28" i="5"/>
  <c r="BE29" i="5"/>
  <c r="BE30" i="5"/>
  <c r="AZ21" i="5"/>
  <c r="AZ22" i="5"/>
  <c r="AZ23" i="5"/>
  <c r="AZ24" i="5"/>
  <c r="AZ25" i="5"/>
  <c r="AZ26" i="5"/>
  <c r="AZ27" i="5"/>
  <c r="AZ28" i="5"/>
  <c r="AZ29" i="5"/>
  <c r="AZ30" i="5"/>
  <c r="AS21" i="5"/>
  <c r="AS22" i="5"/>
  <c r="AS23" i="5"/>
  <c r="AS24" i="5"/>
  <c r="AS25" i="5"/>
  <c r="AS26" i="5"/>
  <c r="AS27" i="5"/>
  <c r="AS28" i="5"/>
  <c r="AS29" i="5"/>
  <c r="AS30" i="5"/>
  <c r="P21" i="5"/>
  <c r="P22" i="5"/>
  <c r="P23" i="5"/>
  <c r="P24" i="5"/>
  <c r="P25" i="5"/>
  <c r="P26" i="5"/>
  <c r="P27" i="5"/>
  <c r="P28" i="5"/>
  <c r="P29" i="5"/>
  <c r="K21" i="5"/>
  <c r="K22" i="5"/>
  <c r="K23" i="5"/>
  <c r="K24" i="5"/>
  <c r="K25" i="5"/>
  <c r="K26" i="5"/>
  <c r="K27" i="5"/>
  <c r="K28" i="5"/>
  <c r="K29" i="5"/>
  <c r="B30" i="5"/>
  <c r="B21" i="5"/>
  <c r="B22" i="5"/>
  <c r="B23" i="5"/>
  <c r="B24" i="5"/>
  <c r="B25" i="5"/>
  <c r="B26" i="5"/>
  <c r="B27" i="5"/>
  <c r="B28" i="5"/>
  <c r="B29" i="5"/>
  <c r="A33" i="14"/>
  <c r="J33" i="14"/>
  <c r="K33" i="14"/>
  <c r="M33" i="14"/>
  <c r="N33" i="14"/>
  <c r="O33" i="14" s="1"/>
  <c r="P33" i="14"/>
  <c r="Q33" i="14"/>
  <c r="S33" i="14"/>
  <c r="T33" i="14"/>
  <c r="V33" i="14"/>
  <c r="W33" i="14"/>
  <c r="X33" i="14" s="1"/>
  <c r="C3" i="6"/>
  <c r="A3" i="6" s="1"/>
  <c r="D3" i="6"/>
  <c r="E3" i="6"/>
  <c r="G3" i="6"/>
  <c r="H3" i="6"/>
  <c r="K3" i="6"/>
  <c r="C4" i="6"/>
  <c r="A4" i="6" s="1"/>
  <c r="D4" i="6"/>
  <c r="E4" i="6"/>
  <c r="G4" i="6"/>
  <c r="H4" i="6"/>
  <c r="K4" i="6"/>
  <c r="C5" i="6"/>
  <c r="A5" i="6" s="1"/>
  <c r="D5" i="6"/>
  <c r="E5" i="6"/>
  <c r="G5" i="6"/>
  <c r="H5" i="6"/>
  <c r="K5" i="6"/>
  <c r="C6" i="6"/>
  <c r="A6" i="6" s="1"/>
  <c r="D6" i="6"/>
  <c r="E6" i="6"/>
  <c r="G6" i="6"/>
  <c r="H6" i="6"/>
  <c r="K6" i="6"/>
  <c r="C7" i="6"/>
  <c r="A7" i="6" s="1"/>
  <c r="D7" i="6"/>
  <c r="E7" i="6"/>
  <c r="G7" i="6"/>
  <c r="H7" i="6"/>
  <c r="K7" i="6"/>
  <c r="C8" i="6"/>
  <c r="A8" i="6" s="1"/>
  <c r="D8" i="6"/>
  <c r="E8" i="6"/>
  <c r="G8" i="6"/>
  <c r="H8" i="6"/>
  <c r="K8" i="6"/>
  <c r="C9" i="6"/>
  <c r="A9" i="6" s="1"/>
  <c r="D9" i="6"/>
  <c r="E9" i="6"/>
  <c r="G9" i="6"/>
  <c r="H9" i="6"/>
  <c r="K9" i="6"/>
  <c r="C10" i="6"/>
  <c r="A10" i="6" s="1"/>
  <c r="D10" i="6"/>
  <c r="E10" i="6"/>
  <c r="G10" i="6"/>
  <c r="H10" i="6"/>
  <c r="K10" i="6"/>
  <c r="C11" i="6"/>
  <c r="A11" i="6" s="1"/>
  <c r="D11" i="6"/>
  <c r="E11" i="6"/>
  <c r="G11" i="6"/>
  <c r="H11" i="6"/>
  <c r="K11" i="6"/>
  <c r="C12" i="6"/>
  <c r="A12" i="6" s="1"/>
  <c r="D12" i="6"/>
  <c r="E12" i="6"/>
  <c r="G12" i="6"/>
  <c r="H12" i="6"/>
  <c r="K12" i="6"/>
  <c r="C13" i="6"/>
  <c r="A13" i="6" s="1"/>
  <c r="D13" i="6"/>
  <c r="E13" i="6"/>
  <c r="G13" i="6"/>
  <c r="H13" i="6"/>
  <c r="K13" i="6"/>
  <c r="C14" i="6"/>
  <c r="A14" i="6" s="1"/>
  <c r="D14" i="6"/>
  <c r="E14" i="6"/>
  <c r="G14" i="6"/>
  <c r="H14" i="6"/>
  <c r="K14" i="6"/>
  <c r="C15" i="6"/>
  <c r="A15" i="6" s="1"/>
  <c r="D15" i="6"/>
  <c r="E15" i="6"/>
  <c r="G15" i="6"/>
  <c r="H15" i="6"/>
  <c r="K15" i="6"/>
  <c r="C16" i="6"/>
  <c r="A16" i="6" s="1"/>
  <c r="D16" i="6"/>
  <c r="E16" i="6"/>
  <c r="G16" i="6"/>
  <c r="H16" i="6"/>
  <c r="K16" i="6"/>
  <c r="C17" i="6"/>
  <c r="A17" i="6" s="1"/>
  <c r="D17" i="6"/>
  <c r="E17" i="6"/>
  <c r="G17" i="6"/>
  <c r="H17" i="6"/>
  <c r="K17" i="6"/>
  <c r="C18" i="6"/>
  <c r="A18" i="6" s="1"/>
  <c r="D18" i="6"/>
  <c r="E18" i="6"/>
  <c r="G18" i="6"/>
  <c r="H18" i="6"/>
  <c r="K18" i="6"/>
  <c r="C19" i="6"/>
  <c r="A19" i="6" s="1"/>
  <c r="D19" i="6"/>
  <c r="E19" i="6"/>
  <c r="G19" i="6"/>
  <c r="H19" i="6"/>
  <c r="K19" i="6"/>
  <c r="C20" i="6"/>
  <c r="A20" i="6" s="1"/>
  <c r="D20" i="6"/>
  <c r="E20" i="6"/>
  <c r="G20" i="6"/>
  <c r="H20" i="6"/>
  <c r="K20" i="6"/>
  <c r="C21" i="6"/>
  <c r="A21" i="6" s="1"/>
  <c r="D21" i="6"/>
  <c r="E21" i="6"/>
  <c r="G21" i="6"/>
  <c r="H21" i="6"/>
  <c r="K21" i="6"/>
  <c r="C22" i="6"/>
  <c r="A22" i="6" s="1"/>
  <c r="D22" i="6"/>
  <c r="E22" i="6"/>
  <c r="G22" i="6"/>
  <c r="H22" i="6"/>
  <c r="K22" i="6"/>
  <c r="C23" i="6"/>
  <c r="A23" i="6" s="1"/>
  <c r="D23" i="6"/>
  <c r="E23" i="6"/>
  <c r="G23" i="6"/>
  <c r="H23" i="6"/>
  <c r="K23" i="6"/>
  <c r="C24" i="6"/>
  <c r="A24" i="6" s="1"/>
  <c r="D24" i="6"/>
  <c r="E24" i="6"/>
  <c r="G24" i="6"/>
  <c r="H24" i="6"/>
  <c r="K24" i="6"/>
  <c r="C25" i="6"/>
  <c r="A25" i="6" s="1"/>
  <c r="D25" i="6"/>
  <c r="E25" i="6"/>
  <c r="G25" i="6"/>
  <c r="H25" i="6"/>
  <c r="K25" i="6"/>
  <c r="C26" i="6"/>
  <c r="A26" i="6" s="1"/>
  <c r="D26" i="6"/>
  <c r="E26" i="6"/>
  <c r="G26" i="6"/>
  <c r="H26" i="6"/>
  <c r="K26" i="6"/>
  <c r="C27" i="6"/>
  <c r="A27" i="6" s="1"/>
  <c r="D27" i="6"/>
  <c r="E27" i="6"/>
  <c r="G27" i="6"/>
  <c r="H27" i="6"/>
  <c r="K27" i="6"/>
  <c r="C28" i="6"/>
  <c r="A28" i="6" s="1"/>
  <c r="D28" i="6"/>
  <c r="E28" i="6"/>
  <c r="G28" i="6"/>
  <c r="H28" i="6"/>
  <c r="K28" i="6"/>
  <c r="C29" i="6"/>
  <c r="A29" i="6" s="1"/>
  <c r="D29" i="6"/>
  <c r="E29" i="6"/>
  <c r="G29" i="6"/>
  <c r="H29" i="6"/>
  <c r="K29" i="6"/>
  <c r="C30" i="6"/>
  <c r="A30" i="6" s="1"/>
  <c r="D30" i="6"/>
  <c r="E30" i="6"/>
  <c r="G30" i="6"/>
  <c r="H30" i="6"/>
  <c r="K30" i="6"/>
  <c r="C31" i="6"/>
  <c r="A31" i="6" s="1"/>
  <c r="D31" i="6"/>
  <c r="E31" i="6"/>
  <c r="G31" i="6"/>
  <c r="H31" i="6"/>
  <c r="K31" i="6"/>
  <c r="C32" i="6"/>
  <c r="A32" i="6" s="1"/>
  <c r="D32" i="6"/>
  <c r="E32" i="6"/>
  <c r="G32" i="6"/>
  <c r="H32" i="6"/>
  <c r="K32" i="6"/>
  <c r="C33" i="6"/>
  <c r="A33" i="6" s="1"/>
  <c r="D33" i="6"/>
  <c r="E33" i="6"/>
  <c r="G33" i="6"/>
  <c r="H33" i="6"/>
  <c r="K33" i="6"/>
  <c r="C34" i="6"/>
  <c r="A34" i="6" s="1"/>
  <c r="D34" i="6"/>
  <c r="E34" i="6"/>
  <c r="G34" i="6"/>
  <c r="H34" i="6"/>
  <c r="K34" i="6"/>
  <c r="C35" i="6"/>
  <c r="A35" i="6" s="1"/>
  <c r="D35" i="6"/>
  <c r="E35" i="6"/>
  <c r="G35" i="6"/>
  <c r="H35" i="6"/>
  <c r="K35" i="6"/>
  <c r="C36" i="6"/>
  <c r="A36" i="6" s="1"/>
  <c r="D36" i="6"/>
  <c r="E36" i="6"/>
  <c r="G36" i="6"/>
  <c r="H36" i="6"/>
  <c r="K36" i="6"/>
  <c r="C37" i="6"/>
  <c r="A37" i="6" s="1"/>
  <c r="D37" i="6"/>
  <c r="E37" i="6"/>
  <c r="G37" i="6"/>
  <c r="H37" i="6"/>
  <c r="K37" i="6"/>
  <c r="C38" i="6"/>
  <c r="A38" i="6" s="1"/>
  <c r="D38" i="6"/>
  <c r="E38" i="6"/>
  <c r="G38" i="6"/>
  <c r="H38" i="6"/>
  <c r="K38" i="6"/>
  <c r="C39" i="6"/>
  <c r="A39" i="6" s="1"/>
  <c r="D39" i="6"/>
  <c r="E39" i="6"/>
  <c r="G39" i="6"/>
  <c r="H39" i="6"/>
  <c r="K39" i="6"/>
  <c r="C40" i="6"/>
  <c r="A40" i="6" s="1"/>
  <c r="D40" i="6"/>
  <c r="E40" i="6"/>
  <c r="G40" i="6"/>
  <c r="H40" i="6"/>
  <c r="K40" i="6"/>
  <c r="C41" i="6"/>
  <c r="A41" i="6" s="1"/>
  <c r="D41" i="6"/>
  <c r="E41" i="6"/>
  <c r="G41" i="6"/>
  <c r="H41" i="6"/>
  <c r="K41" i="6"/>
  <c r="C42" i="6"/>
  <c r="A42" i="6" s="1"/>
  <c r="D42" i="6"/>
  <c r="E42" i="6"/>
  <c r="G42" i="6"/>
  <c r="H42" i="6"/>
  <c r="K42" i="6"/>
  <c r="C43" i="6"/>
  <c r="A43" i="6" s="1"/>
  <c r="D43" i="6"/>
  <c r="E43" i="6"/>
  <c r="G43" i="6"/>
  <c r="H43" i="6"/>
  <c r="K43" i="6"/>
  <c r="C44" i="6"/>
  <c r="A44" i="6" s="1"/>
  <c r="D44" i="6"/>
  <c r="E44" i="6"/>
  <c r="G44" i="6"/>
  <c r="H44" i="6"/>
  <c r="K44" i="6"/>
  <c r="C45" i="6"/>
  <c r="A45" i="6" s="1"/>
  <c r="D45" i="6"/>
  <c r="E45" i="6"/>
  <c r="G45" i="6"/>
  <c r="H45" i="6"/>
  <c r="K45" i="6"/>
  <c r="C46" i="6"/>
  <c r="A46" i="6" s="1"/>
  <c r="D46" i="6"/>
  <c r="E46" i="6"/>
  <c r="G46" i="6"/>
  <c r="H46" i="6"/>
  <c r="K46" i="6"/>
  <c r="C47" i="6"/>
  <c r="A47" i="6" s="1"/>
  <c r="D47" i="6"/>
  <c r="E47" i="6"/>
  <c r="G47" i="6"/>
  <c r="H47" i="6"/>
  <c r="K47" i="6"/>
  <c r="C48" i="6"/>
  <c r="A48" i="6" s="1"/>
  <c r="D48" i="6"/>
  <c r="E48" i="6"/>
  <c r="G48" i="6"/>
  <c r="H48" i="6"/>
  <c r="K48" i="6"/>
  <c r="C49" i="6"/>
  <c r="A49" i="6" s="1"/>
  <c r="D49" i="6"/>
  <c r="E49" i="6"/>
  <c r="G49" i="6"/>
  <c r="H49" i="6"/>
  <c r="K49" i="6"/>
  <c r="C50" i="6"/>
  <c r="A50" i="6" s="1"/>
  <c r="D50" i="6"/>
  <c r="E50" i="6"/>
  <c r="G50" i="6"/>
  <c r="H50" i="6"/>
  <c r="K50" i="6"/>
  <c r="K2" i="6"/>
  <c r="H2" i="6"/>
  <c r="G2" i="6"/>
  <c r="E2" i="6"/>
  <c r="D2" i="6"/>
  <c r="A27" i="14"/>
  <c r="A28" i="14"/>
  <c r="A30" i="14"/>
  <c r="A31" i="14"/>
  <c r="A32"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4" i="14"/>
  <c r="A75" i="14"/>
  <c r="A26" i="14"/>
  <c r="AW3096" i="17" l="1"/>
  <c r="AV3094" i="17"/>
  <c r="AV3092" i="17"/>
  <c r="AW3034" i="17"/>
  <c r="AV3032" i="17"/>
  <c r="AV3030" i="17"/>
  <c r="AW2972" i="17"/>
  <c r="AV2970" i="17"/>
  <c r="AV2968" i="17"/>
  <c r="R2927" i="17"/>
  <c r="W2925" i="17"/>
  <c r="AW2910" i="17"/>
  <c r="AV2908" i="17"/>
  <c r="AV2906" i="17"/>
  <c r="AW2848" i="17"/>
  <c r="AV2846" i="17"/>
  <c r="AV2844" i="17"/>
  <c r="AW2786" i="17"/>
  <c r="AV2784" i="17"/>
  <c r="AV2782" i="17"/>
  <c r="AW2724" i="17"/>
  <c r="AV2722" i="17"/>
  <c r="AV2720" i="17"/>
  <c r="AW2662" i="17"/>
  <c r="AV2660" i="17"/>
  <c r="AV2658" i="17"/>
  <c r="AW2600" i="17"/>
  <c r="AV2598" i="17"/>
  <c r="AV2596" i="17"/>
  <c r="AW2538" i="17"/>
  <c r="AV2536" i="17"/>
  <c r="AV2534" i="17"/>
  <c r="AW2476" i="17"/>
  <c r="AV2474" i="17"/>
  <c r="AV2472" i="17"/>
  <c r="AW2414" i="17"/>
  <c r="AV2412" i="17"/>
  <c r="AV2410" i="17"/>
  <c r="AW2352" i="17"/>
  <c r="AV2350" i="17"/>
  <c r="AV2348" i="17"/>
  <c r="AW2290" i="17"/>
  <c r="AV2288" i="17"/>
  <c r="AV2286" i="17"/>
  <c r="AW2228" i="17"/>
  <c r="AV2226" i="17"/>
  <c r="AV2224" i="17"/>
  <c r="AW2166" i="17"/>
  <c r="AV2164" i="17"/>
  <c r="AV2162" i="17"/>
  <c r="AW2104" i="17"/>
  <c r="AV2102" i="17"/>
  <c r="AV2100" i="17"/>
  <c r="AV3095" i="17"/>
  <c r="AU3091" i="17"/>
  <c r="AD3041" i="17"/>
  <c r="BD3035" i="17"/>
  <c r="AV3031" i="17"/>
  <c r="AV2971" i="17"/>
  <c r="AU2967" i="17"/>
  <c r="AV2930" i="17"/>
  <c r="AD2917" i="17"/>
  <c r="BD2911" i="17"/>
  <c r="AV2907" i="17"/>
  <c r="AV2847" i="17"/>
  <c r="AU2843" i="17"/>
  <c r="AD2793" i="17"/>
  <c r="BD2787" i="17"/>
  <c r="AV2783" i="17"/>
  <c r="AV2723" i="17"/>
  <c r="AU2719" i="17"/>
  <c r="AD2669" i="17"/>
  <c r="BD2663" i="17"/>
  <c r="AV2659" i="17"/>
  <c r="AV2599" i="17"/>
  <c r="AU2595" i="17"/>
  <c r="AD2545" i="17"/>
  <c r="BD2539" i="17"/>
  <c r="AV2535" i="17"/>
  <c r="AV2475" i="17"/>
  <c r="AU2471" i="17"/>
  <c r="AD2421" i="17"/>
  <c r="BD2415" i="17"/>
  <c r="AV2411" i="17"/>
  <c r="AV2351" i="17"/>
  <c r="AU2347" i="17"/>
  <c r="AD2297" i="17"/>
  <c r="BD2291" i="17"/>
  <c r="AV2287" i="17"/>
  <c r="AV2227" i="17"/>
  <c r="AU2223" i="17"/>
  <c r="AD2173" i="17"/>
  <c r="BD2167" i="17"/>
  <c r="AV2163" i="17"/>
  <c r="AV2103" i="17"/>
  <c r="AU2099" i="17"/>
  <c r="AD2049" i="17"/>
  <c r="BD2043" i="17"/>
  <c r="AV2041" i="17"/>
  <c r="AV2039" i="17"/>
  <c r="AU2037" i="17"/>
  <c r="AD1987" i="17"/>
  <c r="BD1981" i="17"/>
  <c r="AV1979" i="17"/>
  <c r="AV1977" i="17"/>
  <c r="AU1975" i="17"/>
  <c r="AD1925" i="17"/>
  <c r="BD1919" i="17"/>
  <c r="AV1917" i="17"/>
  <c r="AV1915" i="17"/>
  <c r="AU1913" i="17"/>
  <c r="AD1863" i="17"/>
  <c r="BD1857" i="17"/>
  <c r="AV1855" i="17"/>
  <c r="AV1853" i="17"/>
  <c r="AU1851" i="17"/>
  <c r="AD1801" i="17"/>
  <c r="BD1795" i="17"/>
  <c r="AV1793" i="17"/>
  <c r="AV1791" i="17"/>
  <c r="AU1789" i="17"/>
  <c r="AD1739" i="17"/>
  <c r="BD1733" i="17"/>
  <c r="AV1731" i="17"/>
  <c r="AV1729" i="17"/>
  <c r="AU1727" i="17"/>
  <c r="AD1677" i="17"/>
  <c r="BD1671" i="17"/>
  <c r="AV1669" i="17"/>
  <c r="AV1667" i="17"/>
  <c r="AU1665" i="17"/>
  <c r="AD1615" i="17"/>
  <c r="BD1609" i="17"/>
  <c r="AV1607" i="17"/>
  <c r="AV1605" i="17"/>
  <c r="AU1603" i="17"/>
  <c r="AD1553" i="17"/>
  <c r="BD1547" i="17"/>
  <c r="AV1545" i="17"/>
  <c r="AV1543" i="17"/>
  <c r="AU1541" i="17"/>
  <c r="AD1491" i="17"/>
  <c r="BD1485" i="17"/>
  <c r="AV1483" i="17"/>
  <c r="AV1481" i="17"/>
  <c r="AU1479" i="17"/>
  <c r="AD1429" i="17"/>
  <c r="BD1423" i="17"/>
  <c r="AV1421" i="17"/>
  <c r="AV1419" i="17"/>
  <c r="AU1417" i="17"/>
  <c r="AD1367" i="17"/>
  <c r="BD1361" i="17"/>
  <c r="AV1359" i="17"/>
  <c r="AV1357" i="17"/>
  <c r="AU1355" i="17"/>
  <c r="AD1305" i="17"/>
  <c r="BD1299" i="17"/>
  <c r="AV1297" i="17"/>
  <c r="AV1295" i="17"/>
  <c r="AU1293" i="17"/>
  <c r="AD1243" i="17"/>
  <c r="BD1237" i="17"/>
  <c r="AV1235" i="17"/>
  <c r="AV1233" i="17"/>
  <c r="AU1231" i="17"/>
  <c r="AD1181" i="17"/>
  <c r="BD1175" i="17"/>
  <c r="AV1173" i="17"/>
  <c r="AV1171" i="17"/>
  <c r="AU1169" i="17"/>
  <c r="AD1119" i="17"/>
  <c r="BD1113" i="17"/>
  <c r="AV1111" i="17"/>
  <c r="AV1109" i="17"/>
  <c r="AU1107" i="17"/>
  <c r="AD1057" i="17"/>
  <c r="BD1051" i="17"/>
  <c r="AV1049" i="17"/>
  <c r="AV1047" i="17"/>
  <c r="AU1045" i="17"/>
  <c r="AD995" i="17"/>
  <c r="BD989" i="17"/>
  <c r="AV987" i="17"/>
  <c r="AV985" i="17"/>
  <c r="AU983" i="17"/>
  <c r="AD933" i="17"/>
  <c r="BD927" i="17"/>
  <c r="AV925" i="17"/>
  <c r="AV923" i="17"/>
  <c r="AU921" i="17"/>
  <c r="AD871" i="17"/>
  <c r="BD865" i="17"/>
  <c r="AV863" i="17"/>
  <c r="AV861" i="17"/>
  <c r="AU859" i="17"/>
  <c r="AV3093" i="17"/>
  <c r="AV3033" i="17"/>
  <c r="AV2969" i="17"/>
  <c r="AV2909" i="17"/>
  <c r="AV2845" i="17"/>
  <c r="AV2785" i="17"/>
  <c r="AV2721" i="17"/>
  <c r="AV2661" i="17"/>
  <c r="AV2597" i="17"/>
  <c r="AV2537" i="17"/>
  <c r="AV2473" i="17"/>
  <c r="AV2413" i="17"/>
  <c r="AV2349" i="17"/>
  <c r="AV2289" i="17"/>
  <c r="AV2225" i="17"/>
  <c r="AV2165" i="17"/>
  <c r="AV2101" i="17"/>
  <c r="AW2042" i="17"/>
  <c r="AV2038" i="17"/>
  <c r="AW1980" i="17"/>
  <c r="AV1976" i="17"/>
  <c r="AW1918" i="17"/>
  <c r="AV1914" i="17"/>
  <c r="AW1856" i="17"/>
  <c r="AV1852" i="17"/>
  <c r="AW1794" i="17"/>
  <c r="AV1790" i="17"/>
  <c r="AW1732" i="17"/>
  <c r="AV1728" i="17"/>
  <c r="AW1670" i="17"/>
  <c r="AV1666" i="17"/>
  <c r="AW1608" i="17"/>
  <c r="AV1604" i="17"/>
  <c r="AW1546" i="17"/>
  <c r="AV1542" i="17"/>
  <c r="AW1484" i="17"/>
  <c r="AV1480" i="17"/>
  <c r="AW1422" i="17"/>
  <c r="AV1418" i="17"/>
  <c r="AW1360" i="17"/>
  <c r="AV1356" i="17"/>
  <c r="AW1298" i="17"/>
  <c r="AV1294" i="17"/>
  <c r="AW1236" i="17"/>
  <c r="AV1232" i="17"/>
  <c r="AW1174" i="17"/>
  <c r="AV1170" i="17"/>
  <c r="AW1112" i="17"/>
  <c r="AV1108" i="17"/>
  <c r="AW1050" i="17"/>
  <c r="AV1046" i="17"/>
  <c r="AW988" i="17"/>
  <c r="AV984" i="17"/>
  <c r="AW926" i="17"/>
  <c r="AV922" i="17"/>
  <c r="AW864" i="17"/>
  <c r="AV860" i="17"/>
  <c r="AD809" i="17"/>
  <c r="BD803" i="17"/>
  <c r="AV801" i="17"/>
  <c r="AV799" i="17"/>
  <c r="AU797" i="17"/>
  <c r="AD747" i="17"/>
  <c r="BD741" i="17"/>
  <c r="AV739" i="17"/>
  <c r="AV737" i="17"/>
  <c r="AU735" i="17"/>
  <c r="AD685" i="17"/>
  <c r="BD679" i="17"/>
  <c r="AV677" i="17"/>
  <c r="AV675" i="17"/>
  <c r="AU673" i="17"/>
  <c r="AD623" i="17"/>
  <c r="BD617" i="17"/>
  <c r="AV615" i="17"/>
  <c r="AV613" i="17"/>
  <c r="AU611" i="17"/>
  <c r="AD561" i="17"/>
  <c r="BD555" i="17"/>
  <c r="AV553" i="17"/>
  <c r="AV551" i="17"/>
  <c r="AU549" i="17"/>
  <c r="AD499" i="17"/>
  <c r="BD493" i="17"/>
  <c r="AV491" i="17"/>
  <c r="AV489" i="17"/>
  <c r="AU487" i="17"/>
  <c r="AV450" i="17"/>
  <c r="AD437" i="17"/>
  <c r="BD431" i="17"/>
  <c r="AV429" i="17"/>
  <c r="AV427" i="17"/>
  <c r="AU425" i="17"/>
  <c r="AD375" i="17"/>
  <c r="BD369" i="17"/>
  <c r="AV367" i="17"/>
  <c r="AV365" i="17"/>
  <c r="AU363" i="17"/>
  <c r="AD313" i="17"/>
  <c r="BD3097" i="17"/>
  <c r="AU3029" i="17"/>
  <c r="AD2979" i="17"/>
  <c r="BD2973" i="17"/>
  <c r="AU2905" i="17"/>
  <c r="AD2855" i="17"/>
  <c r="BD2849" i="17"/>
  <c r="AU2781" i="17"/>
  <c r="AD2731" i="17"/>
  <c r="BD2725" i="17"/>
  <c r="AU2657" i="17"/>
  <c r="AD2607" i="17"/>
  <c r="BD2601" i="17"/>
  <c r="AU2533" i="17"/>
  <c r="AD2483" i="17"/>
  <c r="BD2477" i="17"/>
  <c r="AU2409" i="17"/>
  <c r="AD2359" i="17"/>
  <c r="BD2353" i="17"/>
  <c r="AU2285" i="17"/>
  <c r="AD2235" i="17"/>
  <c r="BD2229" i="17"/>
  <c r="AU2161" i="17"/>
  <c r="AD2111" i="17"/>
  <c r="BD2105" i="17"/>
  <c r="AV2040" i="17"/>
  <c r="AV1978" i="17"/>
  <c r="AV1916" i="17"/>
  <c r="AV1854" i="17"/>
  <c r="AV1792" i="17"/>
  <c r="AV1730" i="17"/>
  <c r="AV1668" i="17"/>
  <c r="AV1606" i="17"/>
  <c r="AV1544" i="17"/>
  <c r="AV1482" i="17"/>
  <c r="AV1420" i="17"/>
  <c r="AV1358" i="17"/>
  <c r="AV1296" i="17"/>
  <c r="AV1234" i="17"/>
  <c r="AV1172" i="17"/>
  <c r="AV1110" i="17"/>
  <c r="AV1048" i="17"/>
  <c r="AV986" i="17"/>
  <c r="AV924" i="17"/>
  <c r="AV862" i="17"/>
  <c r="AW802" i="17"/>
  <c r="AV800" i="17"/>
  <c r="AV798" i="17"/>
  <c r="AW740" i="17"/>
  <c r="AV738" i="17"/>
  <c r="AV736" i="17"/>
  <c r="AW678" i="17"/>
  <c r="AV676" i="17"/>
  <c r="AV674" i="17"/>
  <c r="AW616" i="17"/>
  <c r="AV614" i="17"/>
  <c r="AV612" i="17"/>
  <c r="AW554" i="17"/>
  <c r="AV552" i="17"/>
  <c r="AV550" i="17"/>
  <c r="AW492" i="17"/>
  <c r="AV490" i="17"/>
  <c r="AV488" i="17"/>
  <c r="R447" i="17"/>
  <c r="W445" i="17"/>
  <c r="AW430" i="17"/>
  <c r="AV428" i="17"/>
  <c r="AV426" i="17"/>
  <c r="AW368" i="17"/>
  <c r="AV366" i="17"/>
  <c r="AV364" i="17"/>
  <c r="AW306" i="17"/>
  <c r="AV304" i="17"/>
  <c r="AV302" i="17"/>
  <c r="AW244" i="17"/>
  <c r="AV242" i="17"/>
  <c r="AV240" i="17"/>
  <c r="R199" i="17"/>
  <c r="W197" i="17"/>
  <c r="AW182" i="17"/>
  <c r="AV180" i="17"/>
  <c r="AV178" i="17"/>
  <c r="AW120" i="17"/>
  <c r="AV118" i="17"/>
  <c r="AV116" i="17"/>
  <c r="BD307" i="17"/>
  <c r="AV305" i="17"/>
  <c r="AV303" i="17"/>
  <c r="AU301" i="17"/>
  <c r="AD251" i="17"/>
  <c r="BD245" i="17"/>
  <c r="AV243" i="17"/>
  <c r="AV241" i="17"/>
  <c r="AU239" i="17"/>
  <c r="AV202" i="17"/>
  <c r="AD189" i="17"/>
  <c r="BD183" i="17"/>
  <c r="AV181" i="17"/>
  <c r="AV179" i="17"/>
  <c r="AU177" i="17"/>
  <c r="AD127" i="17"/>
  <c r="BD121" i="17"/>
  <c r="AV119" i="17"/>
  <c r="AV117" i="17"/>
  <c r="AU115" i="17"/>
  <c r="AD65" i="17"/>
  <c r="R7" i="17"/>
  <c r="AD3" i="17"/>
  <c r="N366" i="18"/>
  <c r="E353" i="18"/>
  <c r="H353" i="18" s="1"/>
  <c r="N278" i="18"/>
  <c r="E265" i="18"/>
  <c r="H265" i="18" s="1"/>
  <c r="N190" i="18"/>
  <c r="E177" i="18"/>
  <c r="H177" i="18" s="1"/>
  <c r="N102" i="18"/>
  <c r="E89" i="18"/>
  <c r="H89" i="18" s="1"/>
  <c r="N674" i="18"/>
  <c r="E485" i="18"/>
  <c r="H485" i="18" s="1"/>
  <c r="N322" i="18"/>
  <c r="E309" i="18"/>
  <c r="H309" i="18" s="1"/>
  <c r="N234" i="18"/>
  <c r="N146" i="18"/>
  <c r="E133" i="18"/>
  <c r="H133" i="18" s="1"/>
  <c r="E45" i="18"/>
  <c r="H45" i="18" s="1"/>
  <c r="N2170" i="18"/>
  <c r="E2157" i="18"/>
  <c r="H2157" i="18" s="1"/>
  <c r="N2082" i="18"/>
  <c r="E2069" i="18"/>
  <c r="H2069" i="18" s="1"/>
  <c r="N1994" i="18"/>
  <c r="E1981" i="18"/>
  <c r="H1981" i="18" s="1"/>
  <c r="N1906" i="18"/>
  <c r="E1893" i="18"/>
  <c r="H1893" i="18" s="1"/>
  <c r="N1818" i="18"/>
  <c r="E1805" i="18"/>
  <c r="H1805" i="18" s="1"/>
  <c r="N1730" i="18"/>
  <c r="E1717" i="18"/>
  <c r="H1717" i="18" s="1"/>
  <c r="N1642" i="18"/>
  <c r="E1629" i="18"/>
  <c r="H1629" i="18" s="1"/>
  <c r="N1554" i="18"/>
  <c r="E1541" i="18"/>
  <c r="H1541" i="18" s="1"/>
  <c r="N1466" i="18"/>
  <c r="E1453" i="18"/>
  <c r="H1453" i="18" s="1"/>
  <c r="N1378" i="18"/>
  <c r="E1365" i="18"/>
  <c r="H1365" i="18" s="1"/>
  <c r="N1290" i="18"/>
  <c r="E1277" i="18"/>
  <c r="H1277" i="18" s="1"/>
  <c r="N1202" i="18"/>
  <c r="E1189" i="18"/>
  <c r="H1189" i="18" s="1"/>
  <c r="N1114" i="18"/>
  <c r="E1101" i="18"/>
  <c r="H1101" i="18" s="1"/>
  <c r="N1026" i="18"/>
  <c r="E1013" i="18"/>
  <c r="H1013" i="18" s="1"/>
  <c r="N938" i="18"/>
  <c r="E925" i="18"/>
  <c r="H925" i="18" s="1"/>
  <c r="N850" i="18"/>
  <c r="E837" i="18"/>
  <c r="H837" i="18" s="1"/>
  <c r="N762" i="18"/>
  <c r="E749" i="18"/>
  <c r="H749" i="18" s="1"/>
  <c r="E661" i="18"/>
  <c r="H661" i="18" s="1"/>
  <c r="N586" i="18"/>
  <c r="E573" i="18"/>
  <c r="H573" i="18" s="1"/>
  <c r="N498" i="18"/>
  <c r="N410" i="18"/>
  <c r="E397" i="18"/>
  <c r="H397" i="18" s="1"/>
  <c r="E221" i="18"/>
  <c r="H221" i="18" s="1"/>
  <c r="N58" i="18"/>
  <c r="N189" i="18"/>
  <c r="N718" i="18"/>
  <c r="N894" i="18"/>
  <c r="N1070" i="18"/>
  <c r="N1246" i="18"/>
  <c r="N1422" i="18"/>
  <c r="N1598" i="18"/>
  <c r="N1774" i="18"/>
  <c r="N1950" i="18"/>
  <c r="N2126" i="18"/>
  <c r="N365" i="18"/>
  <c r="N542" i="18"/>
  <c r="N57" i="18"/>
  <c r="N233" i="18"/>
  <c r="N409" i="18"/>
  <c r="N585" i="18"/>
  <c r="N761" i="18"/>
  <c r="N937" i="18"/>
  <c r="N1113" i="18"/>
  <c r="N1289" i="18"/>
  <c r="N1465" i="18"/>
  <c r="N1641" i="18"/>
  <c r="N1817" i="18"/>
  <c r="N1993" i="18"/>
  <c r="N2169" i="18"/>
  <c r="N1861" i="18"/>
  <c r="N2037" i="18"/>
  <c r="E1761" i="18"/>
  <c r="H1761" i="18" s="1"/>
  <c r="E1937" i="18"/>
  <c r="H1937" i="18" s="1"/>
  <c r="E2113" i="18"/>
  <c r="H2113" i="18" s="1"/>
  <c r="N1421" i="18"/>
  <c r="N1597" i="18"/>
  <c r="E1321" i="18"/>
  <c r="H1321" i="18" s="1"/>
  <c r="E1497" i="18"/>
  <c r="H1497" i="18" s="1"/>
  <c r="E1673" i="18"/>
  <c r="H1673" i="18" s="1"/>
  <c r="N981" i="18"/>
  <c r="N1157" i="18"/>
  <c r="E881" i="18"/>
  <c r="H881" i="18" s="1"/>
  <c r="E1057" i="18"/>
  <c r="H1057" i="18" s="1"/>
  <c r="E1233" i="18"/>
  <c r="H1233" i="18" s="1"/>
  <c r="N541" i="18"/>
  <c r="N717" i="18"/>
  <c r="E441" i="18"/>
  <c r="H441" i="18" s="1"/>
  <c r="E617" i="18"/>
  <c r="H617" i="18" s="1"/>
  <c r="E793" i="18"/>
  <c r="H793" i="18" s="1"/>
  <c r="N277" i="18"/>
  <c r="N806" i="18"/>
  <c r="N982" i="18"/>
  <c r="N1158" i="18"/>
  <c r="N1334" i="18"/>
  <c r="N1510" i="18"/>
  <c r="N1686" i="18"/>
  <c r="N1862" i="18"/>
  <c r="N2038" i="18"/>
  <c r="N101" i="18"/>
  <c r="N454" i="18"/>
  <c r="N630" i="18"/>
  <c r="N145" i="18"/>
  <c r="N321" i="18"/>
  <c r="N497" i="18"/>
  <c r="N673" i="18"/>
  <c r="N849" i="18"/>
  <c r="N1025" i="18"/>
  <c r="N1201" i="18"/>
  <c r="N1377" i="18"/>
  <c r="N1553" i="18"/>
  <c r="N1729" i="18"/>
  <c r="N1905" i="18"/>
  <c r="N2081" i="18"/>
  <c r="N1773" i="18"/>
  <c r="N1949" i="18"/>
  <c r="N2125" i="18"/>
  <c r="E1849" i="18"/>
  <c r="H1849" i="18" s="1"/>
  <c r="E2025" i="18"/>
  <c r="H2025" i="18" s="1"/>
  <c r="N1333" i="18"/>
  <c r="N1509" i="18"/>
  <c r="N1685" i="18"/>
  <c r="E1409" i="18"/>
  <c r="H1409" i="18" s="1"/>
  <c r="E1585" i="18"/>
  <c r="H1585" i="18" s="1"/>
  <c r="N893" i="18"/>
  <c r="N1069" i="18"/>
  <c r="N1245" i="18"/>
  <c r="E969" i="18"/>
  <c r="H969" i="18" s="1"/>
  <c r="E1145" i="18"/>
  <c r="H1145" i="18" s="1"/>
  <c r="N453" i="18"/>
  <c r="N629" i="18"/>
  <c r="N805" i="18"/>
  <c r="E529" i="18"/>
  <c r="H529" i="18" s="1"/>
  <c r="E705" i="18"/>
  <c r="H705" i="18" s="1"/>
  <c r="N13" i="18"/>
  <c r="N14" i="18"/>
  <c r="E1" i="18"/>
  <c r="H1" i="18" s="1"/>
  <c r="AG450" i="17"/>
  <c r="AG447" i="17"/>
  <c r="AM441" i="17"/>
  <c r="W457" i="17"/>
  <c r="W2937" i="17"/>
  <c r="AM2921" i="17"/>
  <c r="AG2927" i="17"/>
  <c r="AG2930" i="17"/>
  <c r="R202" i="17"/>
  <c r="R193" i="17"/>
  <c r="W209" i="17"/>
  <c r="AG199" i="17"/>
  <c r="AM193" i="17"/>
  <c r="AG202" i="17"/>
  <c r="L33" i="14"/>
  <c r="R441" i="17"/>
  <c r="L73" i="14"/>
  <c r="R2921" i="17"/>
  <c r="R33" i="14"/>
  <c r="R450" i="17"/>
  <c r="R73" i="14"/>
  <c r="R2930" i="17"/>
  <c r="U33" i="14"/>
  <c r="U73" i="14"/>
  <c r="A3039" i="17"/>
  <c r="A2977" i="17"/>
  <c r="A2915" i="17"/>
  <c r="A2853" i="17"/>
  <c r="A2791" i="17"/>
  <c r="A2729" i="17"/>
  <c r="A2667" i="17"/>
  <c r="A2605" i="17"/>
  <c r="A2543" i="17"/>
  <c r="A2481" i="17"/>
  <c r="A2419" i="17"/>
  <c r="A2357" i="17"/>
  <c r="A2295" i="17"/>
  <c r="A2233" i="17"/>
  <c r="A2171" i="17"/>
  <c r="A2109" i="17"/>
  <c r="A2047" i="17"/>
  <c r="A1985" i="17"/>
  <c r="A1923" i="17"/>
  <c r="A1861" i="17"/>
  <c r="A1799" i="17"/>
  <c r="A1737" i="17"/>
  <c r="A1675" i="17"/>
  <c r="A1613" i="17"/>
  <c r="A1551" i="17"/>
  <c r="A1489" i="17"/>
  <c r="A1427" i="17"/>
  <c r="A1365" i="17"/>
  <c r="A1303" i="17"/>
  <c r="A1241" i="17"/>
  <c r="A1179" i="17"/>
  <c r="A1117" i="17"/>
  <c r="A1055" i="17"/>
  <c r="A993" i="17"/>
  <c r="A931" i="17"/>
  <c r="A869" i="17"/>
  <c r="A807" i="17"/>
  <c r="A745" i="17"/>
  <c r="A683" i="17"/>
  <c r="A621" i="17"/>
  <c r="A559" i="17"/>
  <c r="A497" i="17"/>
  <c r="A435" i="17"/>
  <c r="A373" i="17"/>
  <c r="A311" i="17"/>
  <c r="A249" i="17"/>
  <c r="A187" i="17"/>
  <c r="A125" i="17"/>
  <c r="A63" i="17"/>
  <c r="BD59" i="17"/>
  <c r="AW58" i="17"/>
  <c r="AV57" i="17"/>
  <c r="AV55" i="17"/>
  <c r="AV56" i="17"/>
  <c r="AV54" i="17"/>
  <c r="AU53" i="17"/>
  <c r="L61" i="17"/>
  <c r="AX11" i="17"/>
  <c r="R9" i="17"/>
  <c r="AA8" i="17"/>
  <c r="R8" i="17"/>
  <c r="AD20" i="4" l="1"/>
  <c r="P18" i="4"/>
  <c r="P17" i="4"/>
  <c r="P15" i="4"/>
  <c r="P32" i="4"/>
  <c r="P29" i="4"/>
  <c r="P26" i="4"/>
  <c r="P24" i="4"/>
  <c r="AO23" i="4"/>
  <c r="AD23" i="4"/>
  <c r="S23" i="4"/>
  <c r="S20" i="4"/>
  <c r="AI18" i="4"/>
  <c r="P16" i="4"/>
  <c r="AK6" i="4"/>
  <c r="AJ11" i="4"/>
  <c r="AJ10" i="4"/>
  <c r="F15" i="5" l="1"/>
  <c r="K14" i="5"/>
  <c r="AY8" i="5"/>
  <c r="AY6" i="5"/>
  <c r="J27" i="14" l="1"/>
  <c r="W85" i="17" s="1"/>
  <c r="K27" i="14"/>
  <c r="M27" i="14"/>
  <c r="AM69" i="17" s="1"/>
  <c r="N27" i="14"/>
  <c r="P27" i="14"/>
  <c r="AG75" i="17" s="1"/>
  <c r="Q27" i="14"/>
  <c r="S27" i="14"/>
  <c r="AG78" i="17" s="1"/>
  <c r="T27" i="14"/>
  <c r="AV78" i="17" s="1"/>
  <c r="V27" i="14"/>
  <c r="W73" i="17" s="1"/>
  <c r="W27" i="14"/>
  <c r="X27" i="14" s="1"/>
  <c r="J28" i="14"/>
  <c r="W147" i="17" s="1"/>
  <c r="K28" i="14"/>
  <c r="M28" i="14"/>
  <c r="AM131" i="17" s="1"/>
  <c r="N28" i="14"/>
  <c r="P28" i="14"/>
  <c r="AG137" i="17" s="1"/>
  <c r="Q28" i="14"/>
  <c r="S28" i="14"/>
  <c r="AG140" i="17" s="1"/>
  <c r="T28" i="14"/>
  <c r="AV140" i="17" s="1"/>
  <c r="V28" i="14"/>
  <c r="W135" i="17" s="1"/>
  <c r="W28" i="14"/>
  <c r="X28" i="14" s="1"/>
  <c r="J30" i="14"/>
  <c r="W271" i="17" s="1"/>
  <c r="K30" i="14"/>
  <c r="M30" i="14"/>
  <c r="AM255" i="17" s="1"/>
  <c r="N30" i="14"/>
  <c r="P30" i="14"/>
  <c r="AG261" i="17" s="1"/>
  <c r="Q30" i="14"/>
  <c r="S30" i="14"/>
  <c r="AG264" i="17" s="1"/>
  <c r="T30" i="14"/>
  <c r="AV264" i="17" s="1"/>
  <c r="V30" i="14"/>
  <c r="W259" i="17" s="1"/>
  <c r="W30" i="14"/>
  <c r="X30" i="14" s="1"/>
  <c r="J31" i="14"/>
  <c r="W333" i="17" s="1"/>
  <c r="K31" i="14"/>
  <c r="M31" i="14"/>
  <c r="AM317" i="17" s="1"/>
  <c r="N31" i="14"/>
  <c r="P31" i="14"/>
  <c r="AG323" i="17" s="1"/>
  <c r="Q31" i="14"/>
  <c r="S31" i="14"/>
  <c r="AG326" i="17" s="1"/>
  <c r="T31" i="14"/>
  <c r="AV326" i="17" s="1"/>
  <c r="V31" i="14"/>
  <c r="W321" i="17" s="1"/>
  <c r="W31" i="14"/>
  <c r="X31" i="14" s="1"/>
  <c r="J32" i="14"/>
  <c r="W395" i="17" s="1"/>
  <c r="K32" i="14"/>
  <c r="M32" i="14"/>
  <c r="AM379" i="17" s="1"/>
  <c r="N32" i="14"/>
  <c r="P32" i="14"/>
  <c r="AG385" i="17" s="1"/>
  <c r="Q32" i="14"/>
  <c r="S32" i="14"/>
  <c r="AG388" i="17" s="1"/>
  <c r="T32" i="14"/>
  <c r="AV388" i="17" s="1"/>
  <c r="V32" i="14"/>
  <c r="W383" i="17" s="1"/>
  <c r="W32" i="14"/>
  <c r="X32" i="14" s="1"/>
  <c r="J34" i="14"/>
  <c r="W519" i="17" s="1"/>
  <c r="K34" i="14"/>
  <c r="M34" i="14"/>
  <c r="AM503" i="17" s="1"/>
  <c r="N34" i="14"/>
  <c r="P34" i="14"/>
  <c r="AG509" i="17" s="1"/>
  <c r="Q34" i="14"/>
  <c r="S34" i="14"/>
  <c r="AG512" i="17" s="1"/>
  <c r="T34" i="14"/>
  <c r="AV512" i="17" s="1"/>
  <c r="V34" i="14"/>
  <c r="W507" i="17" s="1"/>
  <c r="W34" i="14"/>
  <c r="X34" i="14" s="1"/>
  <c r="J35" i="14"/>
  <c r="W581" i="17" s="1"/>
  <c r="K35" i="14"/>
  <c r="M35" i="14"/>
  <c r="AM565" i="17" s="1"/>
  <c r="N35" i="14"/>
  <c r="P35" i="14"/>
  <c r="AG571" i="17" s="1"/>
  <c r="Q35" i="14"/>
  <c r="S35" i="14"/>
  <c r="AG574" i="17" s="1"/>
  <c r="T35" i="14"/>
  <c r="AV574" i="17" s="1"/>
  <c r="V35" i="14"/>
  <c r="W569" i="17" s="1"/>
  <c r="W35" i="14"/>
  <c r="X35" i="14" s="1"/>
  <c r="J36" i="14"/>
  <c r="W643" i="17" s="1"/>
  <c r="K36" i="14"/>
  <c r="M36" i="14"/>
  <c r="AM627" i="17" s="1"/>
  <c r="N36" i="14"/>
  <c r="P36" i="14"/>
  <c r="AG633" i="17" s="1"/>
  <c r="Q36" i="14"/>
  <c r="S36" i="14"/>
  <c r="AG636" i="17" s="1"/>
  <c r="T36" i="14"/>
  <c r="AV636" i="17" s="1"/>
  <c r="V36" i="14"/>
  <c r="W631" i="17" s="1"/>
  <c r="W36" i="14"/>
  <c r="X36" i="14" s="1"/>
  <c r="J37" i="14"/>
  <c r="W705" i="17" s="1"/>
  <c r="K37" i="14"/>
  <c r="M37" i="14"/>
  <c r="AM689" i="17" s="1"/>
  <c r="N37" i="14"/>
  <c r="P37" i="14"/>
  <c r="AG695" i="17" s="1"/>
  <c r="Q37" i="14"/>
  <c r="S37" i="14"/>
  <c r="AG698" i="17" s="1"/>
  <c r="T37" i="14"/>
  <c r="AV698" i="17" s="1"/>
  <c r="V37" i="14"/>
  <c r="W693" i="17" s="1"/>
  <c r="W37" i="14"/>
  <c r="X37" i="14" s="1"/>
  <c r="J38" i="14"/>
  <c r="W767" i="17" s="1"/>
  <c r="K38" i="14"/>
  <c r="M38" i="14"/>
  <c r="AM751" i="17" s="1"/>
  <c r="N38" i="14"/>
  <c r="P38" i="14"/>
  <c r="AG757" i="17" s="1"/>
  <c r="Q38" i="14"/>
  <c r="S38" i="14"/>
  <c r="AG760" i="17" s="1"/>
  <c r="T38" i="14"/>
  <c r="AV760" i="17" s="1"/>
  <c r="V38" i="14"/>
  <c r="W755" i="17" s="1"/>
  <c r="W38" i="14"/>
  <c r="X38" i="14" s="1"/>
  <c r="J39" i="14"/>
  <c r="W829" i="17" s="1"/>
  <c r="K39" i="14"/>
  <c r="M39" i="14"/>
  <c r="AM813" i="17" s="1"/>
  <c r="N39" i="14"/>
  <c r="P39" i="14"/>
  <c r="AG819" i="17" s="1"/>
  <c r="Q39" i="14"/>
  <c r="S39" i="14"/>
  <c r="AG822" i="17" s="1"/>
  <c r="T39" i="14"/>
  <c r="AV822" i="17" s="1"/>
  <c r="V39" i="14"/>
  <c r="W817" i="17" s="1"/>
  <c r="W39" i="14"/>
  <c r="X39" i="14" s="1"/>
  <c r="J40" i="14"/>
  <c r="W891" i="17" s="1"/>
  <c r="K40" i="14"/>
  <c r="M40" i="14"/>
  <c r="AM875" i="17" s="1"/>
  <c r="N40" i="14"/>
  <c r="P40" i="14"/>
  <c r="AG881" i="17" s="1"/>
  <c r="Q40" i="14"/>
  <c r="S40" i="14"/>
  <c r="AG884" i="17" s="1"/>
  <c r="T40" i="14"/>
  <c r="AV884" i="17" s="1"/>
  <c r="V40" i="14"/>
  <c r="W879" i="17" s="1"/>
  <c r="W40" i="14"/>
  <c r="X40" i="14" s="1"/>
  <c r="J41" i="14"/>
  <c r="W953" i="17" s="1"/>
  <c r="K41" i="14"/>
  <c r="M41" i="14"/>
  <c r="AM937" i="17" s="1"/>
  <c r="N41" i="14"/>
  <c r="P41" i="14"/>
  <c r="AG943" i="17" s="1"/>
  <c r="Q41" i="14"/>
  <c r="S41" i="14"/>
  <c r="AG946" i="17" s="1"/>
  <c r="T41" i="14"/>
  <c r="AV946" i="17" s="1"/>
  <c r="V41" i="14"/>
  <c r="W941" i="17" s="1"/>
  <c r="W41" i="14"/>
  <c r="X41" i="14" s="1"/>
  <c r="J42" i="14"/>
  <c r="W1015" i="17" s="1"/>
  <c r="K42" i="14"/>
  <c r="M42" i="14"/>
  <c r="AM999" i="17" s="1"/>
  <c r="N42" i="14"/>
  <c r="P42" i="14"/>
  <c r="AG1005" i="17" s="1"/>
  <c r="Q42" i="14"/>
  <c r="S42" i="14"/>
  <c r="AG1008" i="17" s="1"/>
  <c r="T42" i="14"/>
  <c r="AV1008" i="17" s="1"/>
  <c r="V42" i="14"/>
  <c r="W1003" i="17" s="1"/>
  <c r="W42" i="14"/>
  <c r="X42" i="14" s="1"/>
  <c r="J43" i="14"/>
  <c r="W1077" i="17" s="1"/>
  <c r="K43" i="14"/>
  <c r="M43" i="14"/>
  <c r="AM1061" i="17" s="1"/>
  <c r="N43" i="14"/>
  <c r="P43" i="14"/>
  <c r="AG1067" i="17" s="1"/>
  <c r="Q43" i="14"/>
  <c r="S43" i="14"/>
  <c r="AG1070" i="17" s="1"/>
  <c r="T43" i="14"/>
  <c r="AV1070" i="17" s="1"/>
  <c r="V43" i="14"/>
  <c r="W1065" i="17" s="1"/>
  <c r="W43" i="14"/>
  <c r="X43" i="14" s="1"/>
  <c r="J44" i="14"/>
  <c r="W1139" i="17" s="1"/>
  <c r="K44" i="14"/>
  <c r="M44" i="14"/>
  <c r="AM1123" i="17" s="1"/>
  <c r="N44" i="14"/>
  <c r="P44" i="14"/>
  <c r="AG1129" i="17" s="1"/>
  <c r="Q44" i="14"/>
  <c r="S44" i="14"/>
  <c r="AG1132" i="17" s="1"/>
  <c r="T44" i="14"/>
  <c r="AV1132" i="17" s="1"/>
  <c r="V44" i="14"/>
  <c r="W1127" i="17" s="1"/>
  <c r="W44" i="14"/>
  <c r="X44" i="14" s="1"/>
  <c r="J45" i="14"/>
  <c r="W1201" i="17" s="1"/>
  <c r="K45" i="14"/>
  <c r="M45" i="14"/>
  <c r="AM1185" i="17" s="1"/>
  <c r="N45" i="14"/>
  <c r="P45" i="14"/>
  <c r="AG1191" i="17" s="1"/>
  <c r="Q45" i="14"/>
  <c r="S45" i="14"/>
  <c r="AG1194" i="17" s="1"/>
  <c r="T45" i="14"/>
  <c r="AV1194" i="17" s="1"/>
  <c r="V45" i="14"/>
  <c r="W1189" i="17" s="1"/>
  <c r="W45" i="14"/>
  <c r="X45" i="14" s="1"/>
  <c r="J46" i="14"/>
  <c r="W1263" i="17" s="1"/>
  <c r="K46" i="14"/>
  <c r="M46" i="14"/>
  <c r="AM1247" i="17" s="1"/>
  <c r="N46" i="14"/>
  <c r="P46" i="14"/>
  <c r="AG1253" i="17" s="1"/>
  <c r="Q46" i="14"/>
  <c r="S46" i="14"/>
  <c r="AG1256" i="17" s="1"/>
  <c r="T46" i="14"/>
  <c r="AV1256" i="17" s="1"/>
  <c r="V46" i="14"/>
  <c r="W1251" i="17" s="1"/>
  <c r="W46" i="14"/>
  <c r="X46" i="14" s="1"/>
  <c r="J47" i="14"/>
  <c r="W1325" i="17" s="1"/>
  <c r="K47" i="14"/>
  <c r="M47" i="14"/>
  <c r="AM1309" i="17" s="1"/>
  <c r="N47" i="14"/>
  <c r="P47" i="14"/>
  <c r="AG1315" i="17" s="1"/>
  <c r="Q47" i="14"/>
  <c r="S47" i="14"/>
  <c r="AG1318" i="17" s="1"/>
  <c r="T47" i="14"/>
  <c r="AV1318" i="17" s="1"/>
  <c r="V47" i="14"/>
  <c r="W1313" i="17" s="1"/>
  <c r="W47" i="14"/>
  <c r="X47" i="14" s="1"/>
  <c r="J48" i="14"/>
  <c r="W1387" i="17" s="1"/>
  <c r="K48" i="14"/>
  <c r="M48" i="14"/>
  <c r="AM1371" i="17" s="1"/>
  <c r="N48" i="14"/>
  <c r="P48" i="14"/>
  <c r="AG1377" i="17" s="1"/>
  <c r="Q48" i="14"/>
  <c r="S48" i="14"/>
  <c r="AG1380" i="17" s="1"/>
  <c r="T48" i="14"/>
  <c r="AV1380" i="17" s="1"/>
  <c r="V48" i="14"/>
  <c r="W1375" i="17" s="1"/>
  <c r="W48" i="14"/>
  <c r="X48" i="14" s="1"/>
  <c r="J49" i="14"/>
  <c r="W1449" i="17" s="1"/>
  <c r="K49" i="14"/>
  <c r="M49" i="14"/>
  <c r="AM1433" i="17" s="1"/>
  <c r="N49" i="14"/>
  <c r="P49" i="14"/>
  <c r="AG1439" i="17" s="1"/>
  <c r="Q49" i="14"/>
  <c r="S49" i="14"/>
  <c r="AG1442" i="17" s="1"/>
  <c r="T49" i="14"/>
  <c r="AV1442" i="17" s="1"/>
  <c r="V49" i="14"/>
  <c r="W1437" i="17" s="1"/>
  <c r="W49" i="14"/>
  <c r="X49" i="14" s="1"/>
  <c r="J50" i="14"/>
  <c r="W1511" i="17" s="1"/>
  <c r="K50" i="14"/>
  <c r="M50" i="14"/>
  <c r="AM1495" i="17" s="1"/>
  <c r="N50" i="14"/>
  <c r="P50" i="14"/>
  <c r="AG1501" i="17" s="1"/>
  <c r="Q50" i="14"/>
  <c r="S50" i="14"/>
  <c r="AG1504" i="17" s="1"/>
  <c r="T50" i="14"/>
  <c r="AV1504" i="17" s="1"/>
  <c r="V50" i="14"/>
  <c r="W1499" i="17" s="1"/>
  <c r="W50" i="14"/>
  <c r="X50" i="14" s="1"/>
  <c r="J51" i="14"/>
  <c r="W1573" i="17" s="1"/>
  <c r="K51" i="14"/>
  <c r="M51" i="14"/>
  <c r="AM1557" i="17" s="1"/>
  <c r="N51" i="14"/>
  <c r="P51" i="14"/>
  <c r="AG1563" i="17" s="1"/>
  <c r="Q51" i="14"/>
  <c r="S51" i="14"/>
  <c r="AG1566" i="17" s="1"/>
  <c r="T51" i="14"/>
  <c r="AV1566" i="17" s="1"/>
  <c r="V51" i="14"/>
  <c r="W1561" i="17" s="1"/>
  <c r="W51" i="14"/>
  <c r="X51" i="14" s="1"/>
  <c r="J52" i="14"/>
  <c r="W1635" i="17" s="1"/>
  <c r="K52" i="14"/>
  <c r="M52" i="14"/>
  <c r="AM1619" i="17" s="1"/>
  <c r="N52" i="14"/>
  <c r="P52" i="14"/>
  <c r="AG1625" i="17" s="1"/>
  <c r="Q52" i="14"/>
  <c r="S52" i="14"/>
  <c r="AG1628" i="17" s="1"/>
  <c r="T52" i="14"/>
  <c r="AV1628" i="17" s="1"/>
  <c r="V52" i="14"/>
  <c r="W1623" i="17" s="1"/>
  <c r="W52" i="14"/>
  <c r="X52" i="14" s="1"/>
  <c r="J53" i="14"/>
  <c r="W1697" i="17" s="1"/>
  <c r="K53" i="14"/>
  <c r="M53" i="14"/>
  <c r="AM1681" i="17" s="1"/>
  <c r="N53" i="14"/>
  <c r="P53" i="14"/>
  <c r="AG1687" i="17" s="1"/>
  <c r="Q53" i="14"/>
  <c r="S53" i="14"/>
  <c r="AG1690" i="17" s="1"/>
  <c r="T53" i="14"/>
  <c r="AV1690" i="17" s="1"/>
  <c r="V53" i="14"/>
  <c r="W1685" i="17" s="1"/>
  <c r="W53" i="14"/>
  <c r="X53" i="14" s="1"/>
  <c r="J54" i="14"/>
  <c r="W1759" i="17" s="1"/>
  <c r="K54" i="14"/>
  <c r="M54" i="14"/>
  <c r="AM1743" i="17" s="1"/>
  <c r="N54" i="14"/>
  <c r="P54" i="14"/>
  <c r="AG1749" i="17" s="1"/>
  <c r="Q54" i="14"/>
  <c r="S54" i="14"/>
  <c r="AG1752" i="17" s="1"/>
  <c r="T54" i="14"/>
  <c r="AV1752" i="17" s="1"/>
  <c r="V54" i="14"/>
  <c r="W1747" i="17" s="1"/>
  <c r="W54" i="14"/>
  <c r="X54" i="14" s="1"/>
  <c r="J55" i="14"/>
  <c r="W1821" i="17" s="1"/>
  <c r="K55" i="14"/>
  <c r="M55" i="14"/>
  <c r="AM1805" i="17" s="1"/>
  <c r="N55" i="14"/>
  <c r="P55" i="14"/>
  <c r="AG1811" i="17" s="1"/>
  <c r="Q55" i="14"/>
  <c r="S55" i="14"/>
  <c r="AG1814" i="17" s="1"/>
  <c r="T55" i="14"/>
  <c r="AV1814" i="17" s="1"/>
  <c r="V55" i="14"/>
  <c r="W1809" i="17" s="1"/>
  <c r="W55" i="14"/>
  <c r="X55" i="14" s="1"/>
  <c r="J56" i="14"/>
  <c r="W1883" i="17" s="1"/>
  <c r="K56" i="14"/>
  <c r="M56" i="14"/>
  <c r="AM1867" i="17" s="1"/>
  <c r="N56" i="14"/>
  <c r="P56" i="14"/>
  <c r="AG1873" i="17" s="1"/>
  <c r="Q56" i="14"/>
  <c r="S56" i="14"/>
  <c r="AG1876" i="17" s="1"/>
  <c r="T56" i="14"/>
  <c r="AV1876" i="17" s="1"/>
  <c r="V56" i="14"/>
  <c r="W1871" i="17" s="1"/>
  <c r="W56" i="14"/>
  <c r="X56" i="14" s="1"/>
  <c r="J57" i="14"/>
  <c r="W1945" i="17" s="1"/>
  <c r="K57" i="14"/>
  <c r="M57" i="14"/>
  <c r="AM1929" i="17" s="1"/>
  <c r="N57" i="14"/>
  <c r="P57" i="14"/>
  <c r="AG1935" i="17" s="1"/>
  <c r="Q57" i="14"/>
  <c r="S57" i="14"/>
  <c r="AG1938" i="17" s="1"/>
  <c r="T57" i="14"/>
  <c r="AV1938" i="17" s="1"/>
  <c r="V57" i="14"/>
  <c r="W1933" i="17" s="1"/>
  <c r="W57" i="14"/>
  <c r="X57" i="14" s="1"/>
  <c r="J58" i="14"/>
  <c r="W2007" i="17" s="1"/>
  <c r="K58" i="14"/>
  <c r="M58" i="14"/>
  <c r="AM1991" i="17" s="1"/>
  <c r="N58" i="14"/>
  <c r="P58" i="14"/>
  <c r="AG1997" i="17" s="1"/>
  <c r="Q58" i="14"/>
  <c r="S58" i="14"/>
  <c r="AG2000" i="17" s="1"/>
  <c r="T58" i="14"/>
  <c r="AV2000" i="17" s="1"/>
  <c r="V58" i="14"/>
  <c r="W1995" i="17" s="1"/>
  <c r="W58" i="14"/>
  <c r="X58" i="14" s="1"/>
  <c r="J59" i="14"/>
  <c r="W2069" i="17" s="1"/>
  <c r="K59" i="14"/>
  <c r="M59" i="14"/>
  <c r="AM2053" i="17" s="1"/>
  <c r="N59" i="14"/>
  <c r="P59" i="14"/>
  <c r="AG2059" i="17" s="1"/>
  <c r="Q59" i="14"/>
  <c r="S59" i="14"/>
  <c r="AG2062" i="17" s="1"/>
  <c r="T59" i="14"/>
  <c r="AV2062" i="17" s="1"/>
  <c r="V59" i="14"/>
  <c r="W2057" i="17" s="1"/>
  <c r="W59" i="14"/>
  <c r="X59" i="14" s="1"/>
  <c r="J60" i="14"/>
  <c r="W2131" i="17" s="1"/>
  <c r="K60" i="14"/>
  <c r="M60" i="14"/>
  <c r="AM2115" i="17" s="1"/>
  <c r="N60" i="14"/>
  <c r="P60" i="14"/>
  <c r="AG2121" i="17" s="1"/>
  <c r="Q60" i="14"/>
  <c r="S60" i="14"/>
  <c r="AG2124" i="17" s="1"/>
  <c r="T60" i="14"/>
  <c r="AV2124" i="17" s="1"/>
  <c r="V60" i="14"/>
  <c r="W2119" i="17" s="1"/>
  <c r="W60" i="14"/>
  <c r="X60" i="14" s="1"/>
  <c r="J61" i="14"/>
  <c r="W2193" i="17" s="1"/>
  <c r="K61" i="14"/>
  <c r="M61" i="14"/>
  <c r="AM2177" i="17" s="1"/>
  <c r="N61" i="14"/>
  <c r="P61" i="14"/>
  <c r="AG2183" i="17" s="1"/>
  <c r="Q61" i="14"/>
  <c r="S61" i="14"/>
  <c r="AG2186" i="17" s="1"/>
  <c r="T61" i="14"/>
  <c r="AV2186" i="17" s="1"/>
  <c r="V61" i="14"/>
  <c r="W2181" i="17" s="1"/>
  <c r="W61" i="14"/>
  <c r="X61" i="14" s="1"/>
  <c r="J62" i="14"/>
  <c r="W2255" i="17" s="1"/>
  <c r="K62" i="14"/>
  <c r="M62" i="14"/>
  <c r="AM2239" i="17" s="1"/>
  <c r="N62" i="14"/>
  <c r="P62" i="14"/>
  <c r="AG2245" i="17" s="1"/>
  <c r="Q62" i="14"/>
  <c r="S62" i="14"/>
  <c r="AG2248" i="17" s="1"/>
  <c r="T62" i="14"/>
  <c r="AV2248" i="17" s="1"/>
  <c r="V62" i="14"/>
  <c r="W2243" i="17" s="1"/>
  <c r="W62" i="14"/>
  <c r="X62" i="14" s="1"/>
  <c r="J63" i="14"/>
  <c r="W2317" i="17" s="1"/>
  <c r="K63" i="14"/>
  <c r="M63" i="14"/>
  <c r="AM2301" i="17" s="1"/>
  <c r="N63" i="14"/>
  <c r="P63" i="14"/>
  <c r="AG2307" i="17" s="1"/>
  <c r="Q63" i="14"/>
  <c r="S63" i="14"/>
  <c r="AG2310" i="17" s="1"/>
  <c r="T63" i="14"/>
  <c r="AV2310" i="17" s="1"/>
  <c r="V63" i="14"/>
  <c r="W2305" i="17" s="1"/>
  <c r="W63" i="14"/>
  <c r="X63" i="14" s="1"/>
  <c r="J64" i="14"/>
  <c r="W2379" i="17" s="1"/>
  <c r="K64" i="14"/>
  <c r="M64" i="14"/>
  <c r="AM2363" i="17" s="1"/>
  <c r="N64" i="14"/>
  <c r="P64" i="14"/>
  <c r="AG2369" i="17" s="1"/>
  <c r="Q64" i="14"/>
  <c r="S64" i="14"/>
  <c r="AG2372" i="17" s="1"/>
  <c r="T64" i="14"/>
  <c r="AV2372" i="17" s="1"/>
  <c r="V64" i="14"/>
  <c r="W2367" i="17" s="1"/>
  <c r="W64" i="14"/>
  <c r="X64" i="14" s="1"/>
  <c r="J65" i="14"/>
  <c r="W2441" i="17" s="1"/>
  <c r="K65" i="14"/>
  <c r="M65" i="14"/>
  <c r="AM2425" i="17" s="1"/>
  <c r="N65" i="14"/>
  <c r="P65" i="14"/>
  <c r="AG2431" i="17" s="1"/>
  <c r="Q65" i="14"/>
  <c r="S65" i="14"/>
  <c r="AG2434" i="17" s="1"/>
  <c r="T65" i="14"/>
  <c r="AV2434" i="17" s="1"/>
  <c r="V65" i="14"/>
  <c r="W2429" i="17" s="1"/>
  <c r="W65" i="14"/>
  <c r="X65" i="14" s="1"/>
  <c r="J66" i="14"/>
  <c r="W2503" i="17" s="1"/>
  <c r="K66" i="14"/>
  <c r="M66" i="14"/>
  <c r="AM2487" i="17" s="1"/>
  <c r="N66" i="14"/>
  <c r="P66" i="14"/>
  <c r="AG2493" i="17" s="1"/>
  <c r="Q66" i="14"/>
  <c r="S66" i="14"/>
  <c r="AG2496" i="17" s="1"/>
  <c r="T66" i="14"/>
  <c r="AV2496" i="17" s="1"/>
  <c r="V66" i="14"/>
  <c r="W2491" i="17" s="1"/>
  <c r="W66" i="14"/>
  <c r="X66" i="14" s="1"/>
  <c r="J67" i="14"/>
  <c r="W2565" i="17" s="1"/>
  <c r="K67" i="14"/>
  <c r="M67" i="14"/>
  <c r="AM2549" i="17" s="1"/>
  <c r="N67" i="14"/>
  <c r="P67" i="14"/>
  <c r="AG2555" i="17" s="1"/>
  <c r="Q67" i="14"/>
  <c r="S67" i="14"/>
  <c r="AG2558" i="17" s="1"/>
  <c r="T67" i="14"/>
  <c r="AV2558" i="17" s="1"/>
  <c r="V67" i="14"/>
  <c r="W2553" i="17" s="1"/>
  <c r="W67" i="14"/>
  <c r="X67" i="14" s="1"/>
  <c r="J68" i="14"/>
  <c r="W2627" i="17" s="1"/>
  <c r="K68" i="14"/>
  <c r="M68" i="14"/>
  <c r="AM2611" i="17" s="1"/>
  <c r="N68" i="14"/>
  <c r="P68" i="14"/>
  <c r="AG2617" i="17" s="1"/>
  <c r="Q68" i="14"/>
  <c r="S68" i="14"/>
  <c r="AG2620" i="17" s="1"/>
  <c r="T68" i="14"/>
  <c r="AV2620" i="17" s="1"/>
  <c r="V68" i="14"/>
  <c r="W2615" i="17" s="1"/>
  <c r="W68" i="14"/>
  <c r="X68" i="14" s="1"/>
  <c r="J69" i="14"/>
  <c r="W2689" i="17" s="1"/>
  <c r="K69" i="14"/>
  <c r="M69" i="14"/>
  <c r="AM2673" i="17" s="1"/>
  <c r="N69" i="14"/>
  <c r="P69" i="14"/>
  <c r="AG2679" i="17" s="1"/>
  <c r="Q69" i="14"/>
  <c r="S69" i="14"/>
  <c r="AG2682" i="17" s="1"/>
  <c r="T69" i="14"/>
  <c r="AV2682" i="17" s="1"/>
  <c r="V69" i="14"/>
  <c r="W2677" i="17" s="1"/>
  <c r="W69" i="14"/>
  <c r="X69" i="14" s="1"/>
  <c r="J70" i="14"/>
  <c r="W2751" i="17" s="1"/>
  <c r="K70" i="14"/>
  <c r="M70" i="14"/>
  <c r="AM2735" i="17" s="1"/>
  <c r="N70" i="14"/>
  <c r="P70" i="14"/>
  <c r="AG2741" i="17" s="1"/>
  <c r="Q70" i="14"/>
  <c r="S70" i="14"/>
  <c r="AG2744" i="17" s="1"/>
  <c r="T70" i="14"/>
  <c r="AV2744" i="17" s="1"/>
  <c r="V70" i="14"/>
  <c r="W2739" i="17" s="1"/>
  <c r="W70" i="14"/>
  <c r="X70" i="14" s="1"/>
  <c r="J71" i="14"/>
  <c r="W2813" i="17" s="1"/>
  <c r="K71" i="14"/>
  <c r="M71" i="14"/>
  <c r="AM2797" i="17" s="1"/>
  <c r="N71" i="14"/>
  <c r="P71" i="14"/>
  <c r="AG2803" i="17" s="1"/>
  <c r="Q71" i="14"/>
  <c r="S71" i="14"/>
  <c r="AG2806" i="17" s="1"/>
  <c r="T71" i="14"/>
  <c r="AV2806" i="17" s="1"/>
  <c r="V71" i="14"/>
  <c r="W2801" i="17" s="1"/>
  <c r="W71" i="14"/>
  <c r="X71" i="14" s="1"/>
  <c r="J72" i="14"/>
  <c r="W2875" i="17" s="1"/>
  <c r="K72" i="14"/>
  <c r="M72" i="14"/>
  <c r="AM2859" i="17" s="1"/>
  <c r="N72" i="14"/>
  <c r="P72" i="14"/>
  <c r="AG2865" i="17" s="1"/>
  <c r="Q72" i="14"/>
  <c r="S72" i="14"/>
  <c r="AG2868" i="17" s="1"/>
  <c r="T72" i="14"/>
  <c r="AV2868" i="17" s="1"/>
  <c r="V72" i="14"/>
  <c r="W2863" i="17" s="1"/>
  <c r="W72" i="14"/>
  <c r="X72" i="14" s="1"/>
  <c r="J74" i="14"/>
  <c r="W2999" i="17" s="1"/>
  <c r="K74" i="14"/>
  <c r="M74" i="14"/>
  <c r="AM2983" i="17" s="1"/>
  <c r="N74" i="14"/>
  <c r="P74" i="14"/>
  <c r="AG2989" i="17" s="1"/>
  <c r="Q74" i="14"/>
  <c r="S74" i="14"/>
  <c r="AG2992" i="17" s="1"/>
  <c r="T74" i="14"/>
  <c r="AV2992" i="17" s="1"/>
  <c r="V74" i="14"/>
  <c r="W2987" i="17" s="1"/>
  <c r="W74" i="14"/>
  <c r="X74" i="14" s="1"/>
  <c r="J75" i="14"/>
  <c r="W3061" i="17" s="1"/>
  <c r="K75" i="14"/>
  <c r="M75" i="14"/>
  <c r="AM3045" i="17" s="1"/>
  <c r="N75" i="14"/>
  <c r="P75" i="14"/>
  <c r="AG3051" i="17" s="1"/>
  <c r="Q75" i="14"/>
  <c r="S75" i="14"/>
  <c r="AG3054" i="17" s="1"/>
  <c r="T75" i="14"/>
  <c r="AV3054" i="17" s="1"/>
  <c r="V75" i="14"/>
  <c r="W3049" i="17" s="1"/>
  <c r="W75" i="14"/>
  <c r="X75" i="14" s="1"/>
  <c r="W26" i="14"/>
  <c r="X26" i="14" s="1"/>
  <c r="V26" i="14"/>
  <c r="W11" i="17" s="1"/>
  <c r="T26" i="14"/>
  <c r="AV16" i="17" s="1"/>
  <c r="S26" i="14"/>
  <c r="AG16" i="17" s="1"/>
  <c r="Q26" i="14"/>
  <c r="P26" i="14"/>
  <c r="AG13" i="17" s="1"/>
  <c r="N26" i="14"/>
  <c r="M26" i="14"/>
  <c r="AM7" i="17" s="1"/>
  <c r="L26" i="14"/>
  <c r="O75" i="14" l="1"/>
  <c r="R3051" i="17"/>
  <c r="O74" i="14"/>
  <c r="R2989" i="17"/>
  <c r="O72" i="14"/>
  <c r="R2865" i="17"/>
  <c r="O71" i="14"/>
  <c r="R2803" i="17"/>
  <c r="O70" i="14"/>
  <c r="R2741" i="17"/>
  <c r="O69" i="14"/>
  <c r="R2679" i="17"/>
  <c r="O68" i="14"/>
  <c r="R2617" i="17"/>
  <c r="O67" i="14"/>
  <c r="R2555" i="17"/>
  <c r="O66" i="14"/>
  <c r="R2493" i="17"/>
  <c r="O65" i="14"/>
  <c r="R2431" i="17"/>
  <c r="O64" i="14"/>
  <c r="R2369" i="17"/>
  <c r="O63" i="14"/>
  <c r="R2307" i="17"/>
  <c r="O62" i="14"/>
  <c r="R2245" i="17"/>
  <c r="O61" i="14"/>
  <c r="R2183" i="17"/>
  <c r="O60" i="14"/>
  <c r="R2121" i="17"/>
  <c r="O59" i="14"/>
  <c r="R2059" i="17"/>
  <c r="O58" i="14"/>
  <c r="R1997" i="17"/>
  <c r="O57" i="14"/>
  <c r="R1935" i="17"/>
  <c r="O56" i="14"/>
  <c r="R1873" i="17"/>
  <c r="O55" i="14"/>
  <c r="R1811" i="17"/>
  <c r="O54" i="14"/>
  <c r="R1749" i="17"/>
  <c r="O53" i="14"/>
  <c r="R1687" i="17"/>
  <c r="O52" i="14"/>
  <c r="R1625" i="17"/>
  <c r="O51" i="14"/>
  <c r="R1563" i="17"/>
  <c r="O50" i="14"/>
  <c r="R1501" i="17"/>
  <c r="O49" i="14"/>
  <c r="R1439" i="17"/>
  <c r="O48" i="14"/>
  <c r="R1377" i="17"/>
  <c r="O47" i="14"/>
  <c r="R1315" i="17"/>
  <c r="O46" i="14"/>
  <c r="R1253" i="17"/>
  <c r="O45" i="14"/>
  <c r="R1191" i="17"/>
  <c r="O44" i="14"/>
  <c r="R1129" i="17"/>
  <c r="O43" i="14"/>
  <c r="R1067" i="17"/>
  <c r="O42" i="14"/>
  <c r="R1005" i="17"/>
  <c r="O41" i="14"/>
  <c r="R943" i="17"/>
  <c r="O40" i="14"/>
  <c r="R881" i="17"/>
  <c r="O39" i="14"/>
  <c r="R819" i="17"/>
  <c r="O38" i="14"/>
  <c r="R757" i="17"/>
  <c r="O37" i="14"/>
  <c r="R695" i="17"/>
  <c r="O36" i="14"/>
  <c r="R633" i="17"/>
  <c r="O35" i="14"/>
  <c r="R571" i="17"/>
  <c r="O34" i="14"/>
  <c r="R509" i="17"/>
  <c r="O32" i="14"/>
  <c r="R385" i="17"/>
  <c r="O31" i="14"/>
  <c r="R323" i="17"/>
  <c r="O30" i="14"/>
  <c r="R261" i="17"/>
  <c r="O28" i="14"/>
  <c r="R137" i="17"/>
  <c r="O27" i="14"/>
  <c r="R75" i="17"/>
  <c r="L75" i="14"/>
  <c r="R3045" i="17"/>
  <c r="L74" i="14"/>
  <c r="R2983" i="17"/>
  <c r="L72" i="14"/>
  <c r="R2859" i="17"/>
  <c r="L71" i="14"/>
  <c r="R2797" i="17"/>
  <c r="L70" i="14"/>
  <c r="R2735" i="17"/>
  <c r="L69" i="14"/>
  <c r="R2673" i="17"/>
  <c r="L68" i="14"/>
  <c r="R2611" i="17"/>
  <c r="L67" i="14"/>
  <c r="R2549" i="17"/>
  <c r="L66" i="14"/>
  <c r="R2487" i="17"/>
  <c r="L65" i="14"/>
  <c r="R2425" i="17"/>
  <c r="L64" i="14"/>
  <c r="R2363" i="17"/>
  <c r="L63" i="14"/>
  <c r="R2301" i="17"/>
  <c r="L62" i="14"/>
  <c r="R2239" i="17"/>
  <c r="L61" i="14"/>
  <c r="R2177" i="17"/>
  <c r="L60" i="14"/>
  <c r="R2115" i="17"/>
  <c r="L59" i="14"/>
  <c r="R2053" i="17"/>
  <c r="L58" i="14"/>
  <c r="R1991" i="17"/>
  <c r="L57" i="14"/>
  <c r="R1929" i="17"/>
  <c r="L56" i="14"/>
  <c r="R1867" i="17"/>
  <c r="L55" i="14"/>
  <c r="R1805" i="17"/>
  <c r="L54" i="14"/>
  <c r="R1743" i="17"/>
  <c r="L53" i="14"/>
  <c r="R1681" i="17"/>
  <c r="L52" i="14"/>
  <c r="R1619" i="17"/>
  <c r="L51" i="14"/>
  <c r="R1557" i="17"/>
  <c r="L50" i="14"/>
  <c r="R1495" i="17"/>
  <c r="L49" i="14"/>
  <c r="R1433" i="17"/>
  <c r="L48" i="14"/>
  <c r="R1371" i="17"/>
  <c r="L47" i="14"/>
  <c r="R1309" i="17"/>
  <c r="L46" i="14"/>
  <c r="R1247" i="17"/>
  <c r="L45" i="14"/>
  <c r="R1185" i="17"/>
  <c r="L44" i="14"/>
  <c r="R1123" i="17"/>
  <c r="L43" i="14"/>
  <c r="R1061" i="17"/>
  <c r="L42" i="14"/>
  <c r="R999" i="17"/>
  <c r="L41" i="14"/>
  <c r="R937" i="17"/>
  <c r="L40" i="14"/>
  <c r="R875" i="17"/>
  <c r="L39" i="14"/>
  <c r="R813" i="17"/>
  <c r="L38" i="14"/>
  <c r="R751" i="17"/>
  <c r="L37" i="14"/>
  <c r="R689" i="17"/>
  <c r="L36" i="14"/>
  <c r="R627" i="17"/>
  <c r="L35" i="14"/>
  <c r="R565" i="17"/>
  <c r="L34" i="14"/>
  <c r="R503" i="17"/>
  <c r="L32" i="14"/>
  <c r="R379" i="17"/>
  <c r="L31" i="14"/>
  <c r="R317" i="17"/>
  <c r="L30" i="14"/>
  <c r="R255" i="17"/>
  <c r="L28" i="14"/>
  <c r="R131" i="17"/>
  <c r="L27" i="14"/>
  <c r="R69" i="17"/>
  <c r="R75" i="14"/>
  <c r="R3054" i="17"/>
  <c r="R74" i="14"/>
  <c r="R2992" i="17"/>
  <c r="R72" i="14"/>
  <c r="R2868" i="17"/>
  <c r="R71" i="14"/>
  <c r="R2806" i="17"/>
  <c r="R70" i="14"/>
  <c r="R2744" i="17"/>
  <c r="R69" i="14"/>
  <c r="R2682" i="17"/>
  <c r="R68" i="14"/>
  <c r="R2620" i="17"/>
  <c r="R67" i="14"/>
  <c r="R2558" i="17"/>
  <c r="R66" i="14"/>
  <c r="R2496" i="17"/>
  <c r="R65" i="14"/>
  <c r="R2434" i="17"/>
  <c r="R64" i="14"/>
  <c r="R2372" i="17"/>
  <c r="R63" i="14"/>
  <c r="R2310" i="17"/>
  <c r="R62" i="14"/>
  <c r="R2248" i="17"/>
  <c r="R61" i="14"/>
  <c r="R2186" i="17"/>
  <c r="R60" i="14"/>
  <c r="R2124" i="17"/>
  <c r="R59" i="14"/>
  <c r="R2062" i="17"/>
  <c r="R58" i="14"/>
  <c r="R2000" i="17"/>
  <c r="R57" i="14"/>
  <c r="R1938" i="17"/>
  <c r="R56" i="14"/>
  <c r="R1876" i="17"/>
  <c r="R55" i="14"/>
  <c r="R1814" i="17"/>
  <c r="R54" i="14"/>
  <c r="R1752" i="17"/>
  <c r="R53" i="14"/>
  <c r="R1690" i="17"/>
  <c r="R52" i="14"/>
  <c r="R1628" i="17"/>
  <c r="R51" i="14"/>
  <c r="R1566" i="17"/>
  <c r="R50" i="14"/>
  <c r="R1504" i="17"/>
  <c r="R49" i="14"/>
  <c r="R1442" i="17"/>
  <c r="R48" i="14"/>
  <c r="R1380" i="17"/>
  <c r="R47" i="14"/>
  <c r="R1318" i="17"/>
  <c r="R46" i="14"/>
  <c r="R1256" i="17"/>
  <c r="R45" i="14"/>
  <c r="R1194" i="17"/>
  <c r="R44" i="14"/>
  <c r="R1132" i="17"/>
  <c r="R43" i="14"/>
  <c r="R1070" i="17"/>
  <c r="R42" i="14"/>
  <c r="R1008" i="17"/>
  <c r="R41" i="14"/>
  <c r="R946" i="17"/>
  <c r="R40" i="14"/>
  <c r="R884" i="17"/>
  <c r="R39" i="14"/>
  <c r="R822" i="17"/>
  <c r="R38" i="14"/>
  <c r="R760" i="17"/>
  <c r="R37" i="14"/>
  <c r="R698" i="17"/>
  <c r="R36" i="14"/>
  <c r="R636" i="17"/>
  <c r="R35" i="14"/>
  <c r="R574" i="17"/>
  <c r="R34" i="14"/>
  <c r="R512" i="17"/>
  <c r="R32" i="14"/>
  <c r="R388" i="17"/>
  <c r="R31" i="14"/>
  <c r="R326" i="17"/>
  <c r="R30" i="14"/>
  <c r="R264" i="17"/>
  <c r="R28" i="14"/>
  <c r="R140" i="17"/>
  <c r="R27" i="14"/>
  <c r="R78" i="17"/>
  <c r="O26" i="14"/>
  <c r="R13" i="17"/>
  <c r="U26" i="14"/>
  <c r="R16" i="17"/>
  <c r="U75" i="14"/>
  <c r="U72" i="14"/>
  <c r="U71" i="14"/>
  <c r="U68" i="14"/>
  <c r="U34" i="14"/>
  <c r="U60" i="14"/>
  <c r="U64" i="14"/>
  <c r="U56" i="14"/>
  <c r="U70" i="14"/>
  <c r="U52" i="14"/>
  <c r="U48" i="14"/>
  <c r="U44" i="14"/>
  <c r="U40" i="14"/>
  <c r="U36" i="14"/>
  <c r="U32" i="14"/>
  <c r="U69" i="14"/>
  <c r="U66" i="14"/>
  <c r="U62" i="14"/>
  <c r="U58" i="14"/>
  <c r="U54" i="14"/>
  <c r="U50" i="14"/>
  <c r="U46" i="14"/>
  <c r="U42" i="14"/>
  <c r="U38" i="14"/>
  <c r="U74" i="14"/>
  <c r="R26" i="14"/>
  <c r="U67" i="14"/>
  <c r="U65" i="14"/>
  <c r="U63" i="14"/>
  <c r="U61" i="14"/>
  <c r="U59" i="14"/>
  <c r="U57" i="14"/>
  <c r="U55" i="14"/>
  <c r="U53" i="14"/>
  <c r="U51" i="14"/>
  <c r="U49" i="14"/>
  <c r="U47" i="14"/>
  <c r="U45" i="14"/>
  <c r="U43" i="14"/>
  <c r="U41" i="14"/>
  <c r="U39" i="14"/>
  <c r="U37" i="14"/>
  <c r="U35" i="14"/>
  <c r="U31" i="14"/>
  <c r="U30" i="14"/>
  <c r="U28" i="14"/>
  <c r="U27" i="14"/>
  <c r="J26" i="14"/>
  <c r="W23" i="17" s="1"/>
  <c r="AZ2" i="5" l="1"/>
  <c r="AZ127" i="5" l="1"/>
  <c r="BE127" i="5"/>
  <c r="BJ127" i="5"/>
  <c r="AZ128" i="5"/>
  <c r="BE128" i="5"/>
  <c r="BJ128" i="5"/>
  <c r="AZ129" i="5"/>
  <c r="BE129" i="5"/>
  <c r="BJ129" i="5"/>
  <c r="AZ130" i="5"/>
  <c r="BE130" i="5"/>
  <c r="BJ130" i="5"/>
  <c r="AZ131" i="5"/>
  <c r="BE131" i="5"/>
  <c r="BJ131" i="5"/>
  <c r="AZ132" i="5"/>
  <c r="BE132" i="5"/>
  <c r="BJ132" i="5"/>
  <c r="AZ133" i="5"/>
  <c r="BE133" i="5"/>
  <c r="BJ133" i="5"/>
  <c r="AZ134" i="5"/>
  <c r="BE134" i="5"/>
  <c r="BJ134" i="5"/>
  <c r="AZ135" i="5"/>
  <c r="BE135" i="5"/>
  <c r="BJ135" i="5"/>
  <c r="AZ136" i="5"/>
  <c r="BE136" i="5"/>
  <c r="BJ136" i="5"/>
  <c r="AZ137" i="5"/>
  <c r="BE137" i="5"/>
  <c r="BJ137" i="5"/>
  <c r="AZ138" i="5"/>
  <c r="BE138" i="5"/>
  <c r="BJ138" i="5"/>
  <c r="AZ139" i="5"/>
  <c r="BE139" i="5"/>
  <c r="BJ139" i="5"/>
  <c r="AZ140" i="5"/>
  <c r="BE140" i="5"/>
  <c r="BJ140" i="5"/>
  <c r="AZ141" i="5"/>
  <c r="BE141" i="5"/>
  <c r="BJ141" i="5"/>
  <c r="AZ142" i="5"/>
  <c r="BE142" i="5"/>
  <c r="BJ142" i="5"/>
  <c r="AZ143" i="5"/>
  <c r="BE143" i="5"/>
  <c r="BJ143" i="5"/>
  <c r="AZ144" i="5"/>
  <c r="BE144" i="5"/>
  <c r="BJ144" i="5"/>
  <c r="AZ145" i="5"/>
  <c r="BE145" i="5"/>
  <c r="BJ145" i="5"/>
  <c r="BJ126" i="5"/>
  <c r="BE126" i="5"/>
  <c r="AZ126" i="5"/>
  <c r="AZ105" i="5"/>
  <c r="BE105" i="5"/>
  <c r="BJ105" i="5"/>
  <c r="AZ106" i="5"/>
  <c r="BE106" i="5"/>
  <c r="BJ106" i="5"/>
  <c r="AZ107" i="5"/>
  <c r="BE107" i="5"/>
  <c r="BJ107" i="5"/>
  <c r="AZ108" i="5"/>
  <c r="BE108" i="5"/>
  <c r="BJ108" i="5"/>
  <c r="AZ109" i="5"/>
  <c r="BE109" i="5"/>
  <c r="BJ109" i="5"/>
  <c r="AZ110" i="5"/>
  <c r="BE110" i="5"/>
  <c r="BJ110" i="5"/>
  <c r="AZ111" i="5"/>
  <c r="BE111" i="5"/>
  <c r="BJ111" i="5"/>
  <c r="AZ112" i="5"/>
  <c r="BE112" i="5"/>
  <c r="BJ112" i="5"/>
  <c r="AZ113" i="5"/>
  <c r="BE113" i="5"/>
  <c r="BJ113" i="5"/>
  <c r="AZ114" i="5"/>
  <c r="BE114" i="5"/>
  <c r="BJ114" i="5"/>
  <c r="AZ115" i="5"/>
  <c r="BE115" i="5"/>
  <c r="BJ115" i="5"/>
  <c r="AZ116" i="5"/>
  <c r="BE116" i="5"/>
  <c r="BJ116" i="5"/>
  <c r="AZ117" i="5"/>
  <c r="BE117" i="5"/>
  <c r="BJ117" i="5"/>
  <c r="AZ118" i="5"/>
  <c r="BE118" i="5"/>
  <c r="BJ118" i="5"/>
  <c r="AZ119" i="5"/>
  <c r="BE119" i="5"/>
  <c r="BJ119" i="5"/>
  <c r="AZ120" i="5"/>
  <c r="BE120" i="5"/>
  <c r="BJ120" i="5"/>
  <c r="AZ121" i="5"/>
  <c r="BE121" i="5"/>
  <c r="BJ121" i="5"/>
  <c r="AZ122" i="5"/>
  <c r="BE122" i="5"/>
  <c r="BJ122" i="5"/>
  <c r="AZ123" i="5"/>
  <c r="BE123" i="5"/>
  <c r="BJ123" i="5"/>
  <c r="BJ104" i="5"/>
  <c r="BE104" i="5"/>
  <c r="AZ104" i="5"/>
  <c r="AZ83" i="5"/>
  <c r="BE83" i="5"/>
  <c r="BJ83" i="5"/>
  <c r="AZ84" i="5"/>
  <c r="BE84" i="5"/>
  <c r="BJ84" i="5"/>
  <c r="AZ85" i="5"/>
  <c r="BE85" i="5"/>
  <c r="BJ85" i="5"/>
  <c r="AZ86" i="5"/>
  <c r="BE86" i="5"/>
  <c r="BJ86" i="5"/>
  <c r="AZ87" i="5"/>
  <c r="BE87" i="5"/>
  <c r="BJ87" i="5"/>
  <c r="AZ88" i="5"/>
  <c r="BE88" i="5"/>
  <c r="BJ88" i="5"/>
  <c r="AZ89" i="5"/>
  <c r="BE89" i="5"/>
  <c r="BJ89" i="5"/>
  <c r="AZ90" i="5"/>
  <c r="BE90" i="5"/>
  <c r="BJ90" i="5"/>
  <c r="AZ91" i="5"/>
  <c r="BE91" i="5"/>
  <c r="BJ91" i="5"/>
  <c r="AZ92" i="5"/>
  <c r="BE92" i="5"/>
  <c r="BJ92" i="5"/>
  <c r="AZ93" i="5"/>
  <c r="BE93" i="5"/>
  <c r="BJ93" i="5"/>
  <c r="AZ94" i="5"/>
  <c r="BE94" i="5"/>
  <c r="BJ94" i="5"/>
  <c r="AZ95" i="5"/>
  <c r="BE95" i="5"/>
  <c r="BJ95" i="5"/>
  <c r="AZ96" i="5"/>
  <c r="BE96" i="5"/>
  <c r="BJ96" i="5"/>
  <c r="AZ97" i="5"/>
  <c r="BE97" i="5"/>
  <c r="BJ97" i="5"/>
  <c r="AZ98" i="5"/>
  <c r="BE98" i="5"/>
  <c r="BJ98" i="5"/>
  <c r="AZ99" i="5"/>
  <c r="BE99" i="5"/>
  <c r="BJ99" i="5"/>
  <c r="AZ100" i="5"/>
  <c r="BE100" i="5"/>
  <c r="BJ100" i="5"/>
  <c r="AZ101" i="5"/>
  <c r="BE101" i="5"/>
  <c r="BJ101" i="5"/>
  <c r="BJ82" i="5"/>
  <c r="BE82" i="5"/>
  <c r="AZ82" i="5"/>
  <c r="G124" i="5" l="1"/>
  <c r="G102" i="5"/>
  <c r="K127" i="5" l="1"/>
  <c r="K128" i="5"/>
  <c r="K129" i="5"/>
  <c r="K130" i="5"/>
  <c r="K131" i="5"/>
  <c r="K132" i="5"/>
  <c r="K133" i="5"/>
  <c r="K134" i="5"/>
  <c r="K135" i="5"/>
  <c r="K136" i="5"/>
  <c r="K137" i="5"/>
  <c r="K138" i="5"/>
  <c r="K139" i="5"/>
  <c r="K140" i="5"/>
  <c r="K141" i="5"/>
  <c r="K142" i="5"/>
  <c r="K143" i="5"/>
  <c r="K144" i="5"/>
  <c r="K145" i="5"/>
  <c r="K126" i="5"/>
  <c r="K104" i="5"/>
  <c r="K105" i="5"/>
  <c r="K106" i="5"/>
  <c r="K107" i="5"/>
  <c r="K108" i="5"/>
  <c r="K109" i="5"/>
  <c r="K110" i="5"/>
  <c r="K111" i="5"/>
  <c r="K112" i="5"/>
  <c r="K113" i="5"/>
  <c r="K114" i="5"/>
  <c r="K115" i="5"/>
  <c r="K116" i="5"/>
  <c r="K117" i="5"/>
  <c r="K118" i="5"/>
  <c r="K119" i="5"/>
  <c r="K120" i="5"/>
  <c r="K121" i="5"/>
  <c r="K122" i="5"/>
  <c r="K123" i="5"/>
  <c r="K82" i="5"/>
  <c r="K83" i="5"/>
  <c r="K84" i="5"/>
  <c r="K85" i="5"/>
  <c r="K86" i="5"/>
  <c r="K87" i="5"/>
  <c r="K88" i="5"/>
  <c r="K89" i="5"/>
  <c r="K90" i="5"/>
  <c r="K91" i="5"/>
  <c r="K92" i="5"/>
  <c r="K93" i="5"/>
  <c r="K94" i="5"/>
  <c r="K95" i="5"/>
  <c r="K96" i="5"/>
  <c r="K97" i="5"/>
  <c r="K98" i="5"/>
  <c r="K99" i="5"/>
  <c r="K100" i="5"/>
  <c r="K101" i="5"/>
  <c r="P127" i="5" l="1"/>
  <c r="P128" i="5"/>
  <c r="P129" i="5"/>
  <c r="P130" i="5"/>
  <c r="P131" i="5"/>
  <c r="P132" i="5"/>
  <c r="P133" i="5"/>
  <c r="P134" i="5"/>
  <c r="P135" i="5"/>
  <c r="P136" i="5"/>
  <c r="P137" i="5"/>
  <c r="P138" i="5"/>
  <c r="P139" i="5"/>
  <c r="P140" i="5"/>
  <c r="P141" i="5"/>
  <c r="P142" i="5"/>
  <c r="P143" i="5"/>
  <c r="P144" i="5"/>
  <c r="P145" i="5"/>
  <c r="P126" i="5"/>
  <c r="P104" i="5"/>
  <c r="P105" i="5"/>
  <c r="P106" i="5"/>
  <c r="P107" i="5"/>
  <c r="P108" i="5"/>
  <c r="P109" i="5"/>
  <c r="P110" i="5"/>
  <c r="P111" i="5"/>
  <c r="P112" i="5"/>
  <c r="P113" i="5"/>
  <c r="P114" i="5"/>
  <c r="P115" i="5"/>
  <c r="P116" i="5"/>
  <c r="P117" i="5"/>
  <c r="P118" i="5"/>
  <c r="P119" i="5"/>
  <c r="P120" i="5"/>
  <c r="P121" i="5"/>
  <c r="P122" i="5"/>
  <c r="P123" i="5"/>
  <c r="P83" i="5"/>
  <c r="P84" i="5"/>
  <c r="P85" i="5"/>
  <c r="P86" i="5"/>
  <c r="P87" i="5"/>
  <c r="P88" i="5"/>
  <c r="P89" i="5"/>
  <c r="P90" i="5"/>
  <c r="P91" i="5"/>
  <c r="P92" i="5"/>
  <c r="P93" i="5"/>
  <c r="P94" i="5"/>
  <c r="P95" i="5"/>
  <c r="P96" i="5"/>
  <c r="P97" i="5"/>
  <c r="P98" i="5"/>
  <c r="P99" i="5"/>
  <c r="P100" i="5"/>
  <c r="P101" i="5"/>
  <c r="P82" i="5"/>
  <c r="AS127" i="5" l="1"/>
  <c r="AS128" i="5"/>
  <c r="AS129" i="5"/>
  <c r="AS130" i="5"/>
  <c r="AS131" i="5"/>
  <c r="AS132" i="5"/>
  <c r="AS133" i="5"/>
  <c r="AS134" i="5"/>
  <c r="AS135" i="5"/>
  <c r="AS136" i="5"/>
  <c r="AS137" i="5"/>
  <c r="AS138" i="5"/>
  <c r="AS139" i="5"/>
  <c r="AS140" i="5"/>
  <c r="AS141" i="5"/>
  <c r="AS142" i="5"/>
  <c r="AS143" i="5"/>
  <c r="AS144" i="5"/>
  <c r="AS145" i="5"/>
  <c r="B127" i="5"/>
  <c r="B128" i="5"/>
  <c r="B129" i="5"/>
  <c r="B130" i="5"/>
  <c r="B131" i="5"/>
  <c r="B132" i="5"/>
  <c r="B133" i="5"/>
  <c r="B134" i="5"/>
  <c r="B135" i="5"/>
  <c r="B136" i="5"/>
  <c r="B137" i="5"/>
  <c r="B138" i="5"/>
  <c r="B139" i="5"/>
  <c r="B140" i="5"/>
  <c r="B141" i="5"/>
  <c r="B142" i="5"/>
  <c r="B143" i="5"/>
  <c r="B144" i="5"/>
  <c r="B145" i="5"/>
  <c r="AS126" i="5"/>
  <c r="B126" i="5"/>
  <c r="AS105" i="5"/>
  <c r="AS106" i="5"/>
  <c r="AS107" i="5"/>
  <c r="AS108" i="5"/>
  <c r="AS109" i="5"/>
  <c r="AS110" i="5"/>
  <c r="AS111" i="5"/>
  <c r="AS112" i="5"/>
  <c r="AS113" i="5"/>
  <c r="AS114" i="5"/>
  <c r="AS115" i="5"/>
  <c r="AS116" i="5"/>
  <c r="AS117" i="5"/>
  <c r="AS118" i="5"/>
  <c r="AS119" i="5"/>
  <c r="AS120" i="5"/>
  <c r="AS121" i="5"/>
  <c r="AS122" i="5"/>
  <c r="AS123" i="5"/>
  <c r="B105" i="5"/>
  <c r="B106" i="5"/>
  <c r="B107" i="5"/>
  <c r="B108" i="5"/>
  <c r="B109" i="5"/>
  <c r="B110" i="5"/>
  <c r="B111" i="5"/>
  <c r="B112" i="5"/>
  <c r="B113" i="5"/>
  <c r="B114" i="5"/>
  <c r="B115" i="5"/>
  <c r="B116" i="5"/>
  <c r="B117" i="5"/>
  <c r="B118" i="5"/>
  <c r="B119" i="5"/>
  <c r="B120" i="5"/>
  <c r="B121" i="5"/>
  <c r="B122" i="5"/>
  <c r="B123" i="5"/>
  <c r="AS104" i="5"/>
  <c r="B104" i="5"/>
  <c r="AS101" i="5"/>
  <c r="B101" i="5"/>
  <c r="AS83" i="5"/>
  <c r="AS84" i="5"/>
  <c r="AS85" i="5"/>
  <c r="AS86" i="5"/>
  <c r="AS87" i="5"/>
  <c r="AS88" i="5"/>
  <c r="AS89" i="5"/>
  <c r="AS90" i="5"/>
  <c r="AS91" i="5"/>
  <c r="AS92" i="5"/>
  <c r="AS93" i="5"/>
  <c r="AS94" i="5"/>
  <c r="AS95" i="5"/>
  <c r="AS96" i="5"/>
  <c r="AS97" i="5"/>
  <c r="AS98" i="5"/>
  <c r="AS99" i="5"/>
  <c r="AS100" i="5"/>
  <c r="AS82" i="5"/>
  <c r="B83" i="5"/>
  <c r="B84" i="5"/>
  <c r="B85" i="5"/>
  <c r="B86" i="5"/>
  <c r="B87" i="5"/>
  <c r="B88" i="5"/>
  <c r="B89" i="5"/>
  <c r="B90" i="5"/>
  <c r="B91" i="5"/>
  <c r="B92" i="5"/>
  <c r="B93" i="5"/>
  <c r="B94" i="5"/>
  <c r="B95" i="5"/>
  <c r="B96" i="5"/>
  <c r="B97" i="5"/>
  <c r="B98" i="5"/>
  <c r="B99" i="5"/>
  <c r="B100" i="5"/>
  <c r="B82" i="5"/>
</calcChain>
</file>

<file path=xl/sharedStrings.xml><?xml version="1.0" encoding="utf-8"?>
<sst xmlns="http://schemas.openxmlformats.org/spreadsheetml/2006/main" count="5764" uniqueCount="334">
  <si>
    <t>名</t>
    <rPh sb="0" eb="1">
      <t>メイ</t>
    </rPh>
    <phoneticPr fontId="4"/>
  </si>
  <si>
    <t>～</t>
    <phoneticPr fontId="4"/>
  </si>
  <si>
    <t>性別</t>
    <rPh sb="0" eb="2">
      <t>セイベツ</t>
    </rPh>
    <phoneticPr fontId="4"/>
  </si>
  <si>
    <t>2.人数</t>
    <rPh sb="2" eb="4">
      <t>ニンズウ</t>
    </rPh>
    <phoneticPr fontId="4"/>
  </si>
  <si>
    <t>3.必要な技術・技能</t>
    <rPh sb="2" eb="4">
      <t>ヒツヨウ</t>
    </rPh>
    <rPh sb="5" eb="7">
      <t>ギジュツ</t>
    </rPh>
    <rPh sb="8" eb="10">
      <t>ギノウ</t>
    </rPh>
    <phoneticPr fontId="4"/>
  </si>
  <si>
    <t>◇決裁および指示事項</t>
    <rPh sb="1" eb="3">
      <t>ケッサイ</t>
    </rPh>
    <rPh sb="6" eb="8">
      <t>シジ</t>
    </rPh>
    <rPh sb="8" eb="10">
      <t>ジコウ</t>
    </rPh>
    <phoneticPr fontId="4"/>
  </si>
  <si>
    <t>総務部長</t>
    <rPh sb="0" eb="2">
      <t>ソウム</t>
    </rPh>
    <rPh sb="2" eb="4">
      <t>ブチョウ</t>
    </rPh>
    <phoneticPr fontId="4"/>
  </si>
  <si>
    <t>決裁番号</t>
    <rPh sb="0" eb="2">
      <t>ケッサイ</t>
    </rPh>
    <rPh sb="2" eb="4">
      <t>バンゴウ</t>
    </rPh>
    <phoneticPr fontId="4"/>
  </si>
  <si>
    <t>№</t>
    <phoneticPr fontId="4"/>
  </si>
  <si>
    <t>所　属</t>
    <rPh sb="0" eb="1">
      <t>トコロ</t>
    </rPh>
    <rPh sb="2" eb="3">
      <t>ゾク</t>
    </rPh>
    <phoneticPr fontId="4"/>
  </si>
  <si>
    <t>アルバイト採用者氏名報告書</t>
    <rPh sb="5" eb="8">
      <t>サイヨウシャ</t>
    </rPh>
    <rPh sb="8" eb="10">
      <t>シメイ</t>
    </rPh>
    <rPh sb="10" eb="13">
      <t>ホウコクショ</t>
    </rPh>
    <phoneticPr fontId="4"/>
  </si>
  <si>
    <t>氏名</t>
  </si>
  <si>
    <t>発生年月日</t>
  </si>
  <si>
    <t>履歴分類</t>
  </si>
  <si>
    <t>内容</t>
  </si>
  <si>
    <t>文字項目1</t>
  </si>
  <si>
    <t>文字項目2</t>
  </si>
  <si>
    <t>数値項目1</t>
  </si>
  <si>
    <t>数値項目2</t>
  </si>
  <si>
    <t>備考</t>
  </si>
  <si>
    <t>社員SEQ</t>
  </si>
  <si>
    <t>円</t>
    <rPh sb="0" eb="1">
      <t>エン</t>
    </rPh>
    <phoneticPr fontId="4"/>
  </si>
  <si>
    <t>決裁番号№</t>
    <rPh sb="0" eb="2">
      <t>ケッサイ</t>
    </rPh>
    <rPh sb="2" eb="4">
      <t>バンゴウ</t>
    </rPh>
    <phoneticPr fontId="4"/>
  </si>
  <si>
    <t>記</t>
    <rPh sb="0" eb="1">
      <t>キ</t>
    </rPh>
    <phoneticPr fontId="4"/>
  </si>
  <si>
    <t>氏　　名</t>
    <rPh sb="0" eb="1">
      <t>シ</t>
    </rPh>
    <rPh sb="3" eb="4">
      <t>メイ</t>
    </rPh>
    <phoneticPr fontId="4"/>
  </si>
  <si>
    <t>(</t>
    <phoneticPr fontId="4"/>
  </si>
  <si>
    <t>)</t>
    <phoneticPr fontId="4"/>
  </si>
  <si>
    <t>№1</t>
    <phoneticPr fontId="4"/>
  </si>
  <si>
    <t>№2</t>
    <phoneticPr fontId="4"/>
  </si>
  <si>
    <t>№3</t>
    <phoneticPr fontId="4"/>
  </si>
  <si>
    <t>№5</t>
    <phoneticPr fontId="4"/>
  </si>
  <si>
    <t>№6</t>
    <phoneticPr fontId="4"/>
  </si>
  <si>
    <t>なし</t>
    <phoneticPr fontId="4"/>
  </si>
  <si>
    <t>管理台帳</t>
    <rPh sb="0" eb="2">
      <t>カンリ</t>
    </rPh>
    <rPh sb="2" eb="4">
      <t>ダイチョウ</t>
    </rPh>
    <phoneticPr fontId="4"/>
  </si>
  <si>
    <t>基本・発令</t>
    <rPh sb="0" eb="2">
      <t>キホン</t>
    </rPh>
    <rPh sb="3" eb="5">
      <t>ハツレイ</t>
    </rPh>
    <phoneticPr fontId="4"/>
  </si>
  <si>
    <t>自由履歴</t>
    <rPh sb="0" eb="2">
      <t>ジユウ</t>
    </rPh>
    <rPh sb="2" eb="4">
      <t>リレキ</t>
    </rPh>
    <phoneticPr fontId="4"/>
  </si>
  <si>
    <t>月   日</t>
    <rPh sb="0" eb="1">
      <t>ガツ</t>
    </rPh>
    <rPh sb="4" eb="5">
      <t>ニチ</t>
    </rPh>
    <phoneticPr fontId="4"/>
  </si>
  <si>
    <t>男</t>
    <rPh sb="0" eb="1">
      <t>オトコ</t>
    </rPh>
    <phoneticPr fontId="4"/>
  </si>
  <si>
    <t>女</t>
    <rPh sb="0" eb="1">
      <t>オンナ</t>
    </rPh>
    <phoneticPr fontId="4"/>
  </si>
  <si>
    <t>ア　ル　バ　イ　ト　雇　用　契　約　書</t>
    <rPh sb="10" eb="11">
      <t>ヤトイ</t>
    </rPh>
    <rPh sb="12" eb="13">
      <t>ヨウ</t>
    </rPh>
    <rPh sb="14" eb="15">
      <t>チギリ</t>
    </rPh>
    <rPh sb="16" eb="17">
      <t>ヤク</t>
    </rPh>
    <rPh sb="18" eb="19">
      <t>ショ</t>
    </rPh>
    <phoneticPr fontId="4"/>
  </si>
  <si>
    <t>雇用期間</t>
    <rPh sb="0" eb="2">
      <t>コヨウ</t>
    </rPh>
    <rPh sb="2" eb="4">
      <t>キカン</t>
    </rPh>
    <phoneticPr fontId="4"/>
  </si>
  <si>
    <t>勤務場所</t>
    <rPh sb="0" eb="2">
      <t>キンム</t>
    </rPh>
    <rPh sb="2" eb="4">
      <t>バショ</t>
    </rPh>
    <phoneticPr fontId="4"/>
  </si>
  <si>
    <t>仕事の内容</t>
    <rPh sb="0" eb="2">
      <t>シゴト</t>
    </rPh>
    <rPh sb="3" eb="5">
      <t>ナイヨウ</t>
    </rPh>
    <phoneticPr fontId="4"/>
  </si>
  <si>
    <t>勤務日</t>
    <rPh sb="0" eb="3">
      <t>キンムビ</t>
    </rPh>
    <phoneticPr fontId="4"/>
  </si>
  <si>
    <t>勤務日：</t>
    <rPh sb="0" eb="3">
      <t>キンムビ</t>
    </rPh>
    <phoneticPr fontId="4"/>
  </si>
  <si>
    <t>勤務時間</t>
    <rPh sb="0" eb="2">
      <t>キンム</t>
    </rPh>
    <rPh sb="2" eb="4">
      <t>ジカン</t>
    </rPh>
    <phoneticPr fontId="4"/>
  </si>
  <si>
    <t>＜シフト勤務の場合は下記に記入＞</t>
    <rPh sb="4" eb="6">
      <t>キンム</t>
    </rPh>
    <rPh sb="7" eb="9">
      <t>バアイ</t>
    </rPh>
    <rPh sb="10" eb="12">
      <t>カキ</t>
    </rPh>
    <rPh sb="13" eb="15">
      <t>キニュウ</t>
    </rPh>
    <phoneticPr fontId="4"/>
  </si>
  <si>
    <t>の間の</t>
    <rPh sb="1" eb="2">
      <t>アイダ</t>
    </rPh>
    <phoneticPr fontId="4"/>
  </si>
  <si>
    <t>時間程度</t>
    <rPh sb="0" eb="2">
      <t>ジカン</t>
    </rPh>
    <rPh sb="2" eb="4">
      <t>テイド</t>
    </rPh>
    <phoneticPr fontId="4"/>
  </si>
  <si>
    <t>所定外労働</t>
    <rPh sb="0" eb="2">
      <t>ショテイ</t>
    </rPh>
    <rPh sb="2" eb="3">
      <t>ガイ</t>
    </rPh>
    <rPh sb="3" eb="5">
      <t>ロウドウ</t>
    </rPh>
    <phoneticPr fontId="4"/>
  </si>
  <si>
    <t>社会保険</t>
    <rPh sb="0" eb="2">
      <t>シャカイ</t>
    </rPh>
    <rPh sb="2" eb="4">
      <t>ホケン</t>
    </rPh>
    <phoneticPr fontId="4"/>
  </si>
  <si>
    <t>更新の有無</t>
    <rPh sb="0" eb="2">
      <t>コウシン</t>
    </rPh>
    <rPh sb="3" eb="5">
      <t>ウム</t>
    </rPh>
    <phoneticPr fontId="4"/>
  </si>
  <si>
    <t>退職に関する事項</t>
    <rPh sb="0" eb="2">
      <t>タイショク</t>
    </rPh>
    <rPh sb="3" eb="4">
      <t>カン</t>
    </rPh>
    <rPh sb="6" eb="8">
      <t>ジコウ</t>
    </rPh>
    <phoneticPr fontId="4"/>
  </si>
  <si>
    <t>相談窓口</t>
    <rPh sb="0" eb="2">
      <t>ソウダン</t>
    </rPh>
    <rPh sb="2" eb="4">
      <t>マドグチ</t>
    </rPh>
    <phoneticPr fontId="4"/>
  </si>
  <si>
    <t>遵守事項</t>
    <rPh sb="0" eb="2">
      <t>ジュンシュ</t>
    </rPh>
    <rPh sb="2" eb="4">
      <t>ジコウ</t>
    </rPh>
    <phoneticPr fontId="4"/>
  </si>
  <si>
    <t>その他</t>
    <rPh sb="2" eb="3">
      <t>タ</t>
    </rPh>
    <phoneticPr fontId="4"/>
  </si>
  <si>
    <t>甲：</t>
    <rPh sb="0" eb="1">
      <t>コウ</t>
    </rPh>
    <phoneticPr fontId="4"/>
  </si>
  <si>
    <t>印</t>
    <rPh sb="0" eb="1">
      <t>イン</t>
    </rPh>
    <phoneticPr fontId="4"/>
  </si>
  <si>
    <t>乙：</t>
    <rPh sb="0" eb="1">
      <t>オツ</t>
    </rPh>
    <phoneticPr fontId="4"/>
  </si>
  <si>
    <t>住所：</t>
    <rPh sb="0" eb="2">
      <t>ジュウショ</t>
    </rPh>
    <phoneticPr fontId="4"/>
  </si>
  <si>
    <t>氏名：</t>
    <rPh sb="0" eb="2">
      <t>シメイ</t>
    </rPh>
    <phoneticPr fontId="4"/>
  </si>
  <si>
    <t>生年月日：</t>
    <rPh sb="0" eb="2">
      <t>セイネン</t>
    </rPh>
    <rPh sb="2" eb="4">
      <t>ガッピ</t>
    </rPh>
    <phoneticPr fontId="4"/>
  </si>
  <si>
    <t>※シフト勤務の場合は下記に記入</t>
    <rPh sb="4" eb="6">
      <t>キンム</t>
    </rPh>
    <rPh sb="7" eb="9">
      <t>バアイ</t>
    </rPh>
    <rPh sb="10" eb="12">
      <t>カキ</t>
    </rPh>
    <rPh sb="13" eb="15">
      <t>キニュウ</t>
    </rPh>
    <phoneticPr fontId="4"/>
  </si>
  <si>
    <t>～</t>
    <phoneticPr fontId="4"/>
  </si>
  <si>
    <t>担当</t>
    <rPh sb="0" eb="2">
      <t>タントウ</t>
    </rPh>
    <phoneticPr fontId="4"/>
  </si>
  <si>
    <t>日程度</t>
    <rPh sb="0" eb="1">
      <t>ニチ</t>
    </rPh>
    <rPh sb="1" eb="3">
      <t>テイド</t>
    </rPh>
    <phoneticPr fontId="4"/>
  </si>
  <si>
    <t>　学校法人　立正大学学園</t>
    <rPh sb="1" eb="3">
      <t>ガッコウ</t>
    </rPh>
    <rPh sb="3" eb="5">
      <t>ホウジン</t>
    </rPh>
    <rPh sb="6" eb="8">
      <t>リッショウ</t>
    </rPh>
    <rPh sb="8" eb="10">
      <t>ダイガク</t>
    </rPh>
    <rPh sb="10" eb="12">
      <t>ガクエン</t>
    </rPh>
    <phoneticPr fontId="4"/>
  </si>
  <si>
    <t>原則として無し</t>
    <rPh sb="0" eb="2">
      <t>ゲンソク</t>
    </rPh>
    <rPh sb="5" eb="6">
      <t>ナシ</t>
    </rPh>
    <phoneticPr fontId="6"/>
  </si>
  <si>
    <t>昇給・賞与・退職金：無し</t>
    <rPh sb="0" eb="2">
      <t>ショウキュウ</t>
    </rPh>
    <rPh sb="3" eb="5">
      <t>ショウヨ</t>
    </rPh>
    <rPh sb="6" eb="9">
      <t>タイショクキン</t>
    </rPh>
    <rPh sb="10" eb="11">
      <t>ナシ</t>
    </rPh>
    <phoneticPr fontId="6"/>
  </si>
  <si>
    <t>労災保険：　有</t>
    <rPh sb="0" eb="2">
      <t>ロウサイ</t>
    </rPh>
    <rPh sb="2" eb="4">
      <t>ホケン</t>
    </rPh>
    <rPh sb="6" eb="7">
      <t>アリ</t>
    </rPh>
    <phoneticPr fontId="6"/>
  </si>
  <si>
    <t>その他社会保険：　無</t>
    <rPh sb="2" eb="3">
      <t>タ</t>
    </rPh>
    <rPh sb="3" eb="5">
      <t>シャカイ</t>
    </rPh>
    <rPh sb="5" eb="7">
      <t>ホケン</t>
    </rPh>
    <rPh sb="9" eb="10">
      <t>ナ</t>
    </rPh>
    <phoneticPr fontId="6"/>
  </si>
  <si>
    <t>雇用契約期間が満了した場合、雇用契約は終了する</t>
    <rPh sb="0" eb="2">
      <t>コヨウ</t>
    </rPh>
    <rPh sb="2" eb="4">
      <t>ケイヤク</t>
    </rPh>
    <rPh sb="4" eb="6">
      <t>キカン</t>
    </rPh>
    <rPh sb="7" eb="9">
      <t>マンリョウ</t>
    </rPh>
    <rPh sb="11" eb="13">
      <t>バアイ</t>
    </rPh>
    <rPh sb="14" eb="16">
      <t>コヨウ</t>
    </rPh>
    <rPh sb="16" eb="18">
      <t>ケイヤク</t>
    </rPh>
    <rPh sb="19" eb="21">
      <t>シュウリョウ</t>
    </rPh>
    <phoneticPr fontId="6"/>
  </si>
  <si>
    <t>甲は雇用契約期間中であっても、乙が以下に該当する場合は、原則として雇用契約を解除する</t>
    <rPh sb="0" eb="1">
      <t>コウ</t>
    </rPh>
    <rPh sb="2" eb="4">
      <t>コヨウ</t>
    </rPh>
    <rPh sb="4" eb="6">
      <t>ケイヤク</t>
    </rPh>
    <rPh sb="6" eb="8">
      <t>キカン</t>
    </rPh>
    <rPh sb="8" eb="9">
      <t>ナカ</t>
    </rPh>
    <rPh sb="15" eb="16">
      <t>オツ</t>
    </rPh>
    <rPh sb="17" eb="19">
      <t>イカ</t>
    </rPh>
    <rPh sb="20" eb="22">
      <t>ガイトウ</t>
    </rPh>
    <rPh sb="24" eb="26">
      <t>バアイ</t>
    </rPh>
    <rPh sb="28" eb="30">
      <t>ゲンソク</t>
    </rPh>
    <rPh sb="33" eb="35">
      <t>コヨウ</t>
    </rPh>
    <rPh sb="35" eb="37">
      <t>ケイヤク</t>
    </rPh>
    <rPh sb="38" eb="40">
      <t>カイジョ</t>
    </rPh>
    <phoneticPr fontId="6"/>
  </si>
  <si>
    <t>1.死亡または退職を願出て承認されたとき</t>
    <rPh sb="2" eb="4">
      <t>シボウ</t>
    </rPh>
    <rPh sb="7" eb="9">
      <t>タイショク</t>
    </rPh>
    <rPh sb="10" eb="12">
      <t>ネガイデ</t>
    </rPh>
    <rPh sb="13" eb="15">
      <t>ショウニン</t>
    </rPh>
    <phoneticPr fontId="6"/>
  </si>
  <si>
    <t>2.勤務状況が不良、職務上の義務に違反し又は職務を怠ったとき</t>
    <rPh sb="2" eb="4">
      <t>キンム</t>
    </rPh>
    <rPh sb="4" eb="6">
      <t>ジョウキョウ</t>
    </rPh>
    <rPh sb="7" eb="9">
      <t>フリョウ</t>
    </rPh>
    <rPh sb="10" eb="12">
      <t>ショクム</t>
    </rPh>
    <rPh sb="12" eb="13">
      <t>ジョウ</t>
    </rPh>
    <rPh sb="14" eb="16">
      <t>ギム</t>
    </rPh>
    <rPh sb="17" eb="19">
      <t>イハン</t>
    </rPh>
    <rPh sb="20" eb="21">
      <t>マタ</t>
    </rPh>
    <rPh sb="22" eb="24">
      <t>ショクム</t>
    </rPh>
    <rPh sb="25" eb="26">
      <t>オコタ</t>
    </rPh>
    <phoneticPr fontId="6"/>
  </si>
  <si>
    <t>3.遵守事項に違反する行為があったとき</t>
    <rPh sb="2" eb="4">
      <t>ジュンシュ</t>
    </rPh>
    <rPh sb="4" eb="6">
      <t>ジコウ</t>
    </rPh>
    <rPh sb="7" eb="9">
      <t>イハン</t>
    </rPh>
    <rPh sb="11" eb="13">
      <t>コウイ</t>
    </rPh>
    <phoneticPr fontId="6"/>
  </si>
  <si>
    <t>5.満70歳を迎えた日の属する月の末日</t>
    <rPh sb="2" eb="3">
      <t>マン</t>
    </rPh>
    <rPh sb="5" eb="6">
      <t>サイ</t>
    </rPh>
    <rPh sb="7" eb="8">
      <t>ムカ</t>
    </rPh>
    <rPh sb="10" eb="11">
      <t>ヒ</t>
    </rPh>
    <rPh sb="12" eb="13">
      <t>ゾク</t>
    </rPh>
    <rPh sb="15" eb="16">
      <t>ツキ</t>
    </rPh>
    <rPh sb="17" eb="19">
      <t>マツジツ</t>
    </rPh>
    <phoneticPr fontId="6"/>
  </si>
  <si>
    <t>使用責任者の指示命令に従い誠実にその職務を遂行するとともに、次に掲げる事項を遵守すること</t>
    <rPh sb="0" eb="2">
      <t>シヨウ</t>
    </rPh>
    <rPh sb="2" eb="5">
      <t>セキニンシャ</t>
    </rPh>
    <rPh sb="6" eb="8">
      <t>シジ</t>
    </rPh>
    <rPh sb="8" eb="10">
      <t>メイレイ</t>
    </rPh>
    <rPh sb="11" eb="12">
      <t>シタガ</t>
    </rPh>
    <rPh sb="13" eb="15">
      <t>セイジツ</t>
    </rPh>
    <rPh sb="18" eb="20">
      <t>ショクム</t>
    </rPh>
    <rPh sb="21" eb="23">
      <t>スイコウ</t>
    </rPh>
    <rPh sb="30" eb="31">
      <t>ツギ</t>
    </rPh>
    <rPh sb="32" eb="33">
      <t>カカ</t>
    </rPh>
    <rPh sb="35" eb="37">
      <t>ジコウ</t>
    </rPh>
    <rPh sb="38" eb="40">
      <t>ジュンシュ</t>
    </rPh>
    <phoneticPr fontId="6"/>
  </si>
  <si>
    <t>1.職務を通して知りえた事実を第三者に漏らしたり、不当な目的に利用しないこと</t>
    <rPh sb="2" eb="4">
      <t>ショクム</t>
    </rPh>
    <rPh sb="5" eb="6">
      <t>トオ</t>
    </rPh>
    <rPh sb="8" eb="9">
      <t>シ</t>
    </rPh>
    <rPh sb="12" eb="14">
      <t>ジジツ</t>
    </rPh>
    <rPh sb="15" eb="16">
      <t>ダイ</t>
    </rPh>
    <rPh sb="16" eb="18">
      <t>サンシャ</t>
    </rPh>
    <rPh sb="19" eb="20">
      <t>モ</t>
    </rPh>
    <rPh sb="25" eb="27">
      <t>フトウ</t>
    </rPh>
    <rPh sb="28" eb="30">
      <t>モクテキ</t>
    </rPh>
    <rPh sb="31" eb="33">
      <t>リヨウ</t>
    </rPh>
    <phoneticPr fontId="6"/>
  </si>
  <si>
    <t>2.職務以外の目的で本学園の施設、物品等を使用しないこと</t>
    <rPh sb="2" eb="4">
      <t>ショクム</t>
    </rPh>
    <rPh sb="4" eb="6">
      <t>イガイ</t>
    </rPh>
    <rPh sb="7" eb="9">
      <t>モクテキ</t>
    </rPh>
    <rPh sb="10" eb="11">
      <t>ホン</t>
    </rPh>
    <rPh sb="11" eb="13">
      <t>ガクエン</t>
    </rPh>
    <rPh sb="14" eb="16">
      <t>シセツ</t>
    </rPh>
    <rPh sb="17" eb="20">
      <t>ブッピンナド</t>
    </rPh>
    <rPh sb="21" eb="23">
      <t>シヨウ</t>
    </rPh>
    <phoneticPr fontId="6"/>
  </si>
  <si>
    <t>3.職務を利用して自己の利益を図ること、または不正な行為を行わないこと</t>
    <rPh sb="2" eb="4">
      <t>ショクム</t>
    </rPh>
    <rPh sb="5" eb="7">
      <t>リヨウ</t>
    </rPh>
    <rPh sb="9" eb="11">
      <t>ジコ</t>
    </rPh>
    <rPh sb="12" eb="14">
      <t>リエキ</t>
    </rPh>
    <rPh sb="15" eb="16">
      <t>ハカ</t>
    </rPh>
    <rPh sb="23" eb="25">
      <t>フセイ</t>
    </rPh>
    <rPh sb="26" eb="28">
      <t>コウイ</t>
    </rPh>
    <rPh sb="29" eb="30">
      <t>オコナ</t>
    </rPh>
    <phoneticPr fontId="6"/>
  </si>
  <si>
    <t>休　　日</t>
    <rPh sb="0" eb="1">
      <t>キュウ</t>
    </rPh>
    <rPh sb="3" eb="4">
      <t>ヒ</t>
    </rPh>
    <phoneticPr fontId="6"/>
  </si>
  <si>
    <t>賃　　金</t>
    <rPh sb="0" eb="1">
      <t>チン</t>
    </rPh>
    <rPh sb="3" eb="4">
      <t>キン</t>
    </rPh>
    <phoneticPr fontId="6"/>
  </si>
  <si>
    <t>学籍番号(在学生のみ)：</t>
    <rPh sb="0" eb="2">
      <t>ガクセキ</t>
    </rPh>
    <rPh sb="2" eb="4">
      <t>バンゴウ</t>
    </rPh>
    <rPh sb="5" eb="7">
      <t>ザイガク</t>
    </rPh>
    <rPh sb="7" eb="8">
      <t>セイ</t>
    </rPh>
    <phoneticPr fontId="4"/>
  </si>
  <si>
    <t>4.学園の信用を傷つけ、または名誉を汚す行為があったとき</t>
    <rPh sb="2" eb="4">
      <t>ガクエン</t>
    </rPh>
    <rPh sb="5" eb="7">
      <t>シンヨウ</t>
    </rPh>
    <rPh sb="8" eb="9">
      <t>キズ</t>
    </rPh>
    <rPh sb="15" eb="17">
      <t>メイヨ</t>
    </rPh>
    <rPh sb="18" eb="19">
      <t>ヨゴ</t>
    </rPh>
    <rPh sb="20" eb="22">
      <t>コウイ</t>
    </rPh>
    <phoneticPr fontId="6"/>
  </si>
  <si>
    <t>（決裁番号:№</t>
    <rPh sb="1" eb="3">
      <t>ケッサイ</t>
    </rPh>
    <rPh sb="3" eb="5">
      <t>バンゴウ</t>
    </rPh>
    <phoneticPr fontId="4"/>
  </si>
  <si>
    <t>契約の更新はしない</t>
    <rPh sb="0" eb="2">
      <t>ケイヤク</t>
    </rPh>
    <rPh sb="3" eb="5">
      <t>コウシン</t>
    </rPh>
    <phoneticPr fontId="6"/>
  </si>
  <si>
    <t>(</t>
    <phoneticPr fontId="4"/>
  </si>
  <si>
    <t>4．雇用期間</t>
    <rPh sb="2" eb="4">
      <t>コヨウ</t>
    </rPh>
    <rPh sb="4" eb="6">
      <t>キカン</t>
    </rPh>
    <phoneticPr fontId="4"/>
  </si>
  <si>
    <t>　 勤務時間</t>
    <rPh sb="2" eb="4">
      <t>キンム</t>
    </rPh>
    <rPh sb="4" eb="6">
      <t>ジカン</t>
    </rPh>
    <phoneticPr fontId="4"/>
  </si>
  <si>
    <t>関係部署責任者</t>
    <rPh sb="0" eb="2">
      <t>カンケイ</t>
    </rPh>
    <rPh sb="2" eb="4">
      <t>ブショ</t>
    </rPh>
    <rPh sb="4" eb="7">
      <t>セキニンシャ</t>
    </rPh>
    <phoneticPr fontId="4"/>
  </si>
  <si>
    <r>
      <t>住　　　所　　　　　</t>
    </r>
    <r>
      <rPr>
        <sz val="10"/>
        <color theme="1"/>
        <rFont val="ＭＳ 明朝"/>
        <family val="1"/>
        <charset val="128"/>
      </rPr>
      <t>　</t>
    </r>
    <rPh sb="0" eb="1">
      <t>ジュウ</t>
    </rPh>
    <rPh sb="4" eb="5">
      <t>ショ</t>
    </rPh>
    <phoneticPr fontId="4"/>
  </si>
  <si>
    <t>＊本学学生の場合は学籍番号も記入</t>
    <phoneticPr fontId="4"/>
  </si>
  <si>
    <t>給与口座届出</t>
    <rPh sb="0" eb="2">
      <t>キュウヨ</t>
    </rPh>
    <rPh sb="2" eb="4">
      <t>コウザ</t>
    </rPh>
    <rPh sb="4" eb="5">
      <t>トドケ</t>
    </rPh>
    <rPh sb="5" eb="6">
      <t>デ</t>
    </rPh>
    <phoneticPr fontId="4"/>
  </si>
  <si>
    <t>所得税区分</t>
    <rPh sb="0" eb="3">
      <t>ショトクゼイ</t>
    </rPh>
    <rPh sb="3" eb="5">
      <t>クブン</t>
    </rPh>
    <phoneticPr fontId="4"/>
  </si>
  <si>
    <t>報告致します。</t>
    <rPh sb="0" eb="2">
      <t>ホウコク</t>
    </rPh>
    <rPh sb="2" eb="3">
      <t>イタ</t>
    </rPh>
    <phoneticPr fontId="4"/>
  </si>
  <si>
    <t>雇用確認</t>
    <rPh sb="0" eb="2">
      <t>コヨウ</t>
    </rPh>
    <rPh sb="2" eb="4">
      <t>カクニン</t>
    </rPh>
    <phoneticPr fontId="4"/>
  </si>
  <si>
    <t>㊞</t>
    <phoneticPr fontId="4"/>
  </si>
  <si>
    <t>使用責任者</t>
    <rPh sb="0" eb="2">
      <t>シヨウ</t>
    </rPh>
    <rPh sb="2" eb="5">
      <t>セキニンシャ</t>
    </rPh>
    <phoneticPr fontId="4"/>
  </si>
  <si>
    <t>＊本学学生の場合は学籍番号も記入</t>
    <phoneticPr fontId="4"/>
  </si>
  <si>
    <t>※業務内容を簡潔に入力。
　（例：オープンキャンパス学生運営スタッフ）</t>
    <rPh sb="1" eb="3">
      <t>ギョウム</t>
    </rPh>
    <rPh sb="28" eb="30">
      <t>ウンエイ</t>
    </rPh>
    <phoneticPr fontId="4"/>
  </si>
  <si>
    <t>※教員がアルバイトを雇用する場合は、申請者は教員名。事務局の場合は、課長・事務長名を入力。</t>
    <rPh sb="26" eb="29">
      <t>ジムキョク</t>
    </rPh>
    <rPh sb="30" eb="32">
      <t>バアイ</t>
    </rPh>
    <rPh sb="34" eb="36">
      <t>カチョウ</t>
    </rPh>
    <rPh sb="37" eb="40">
      <t>ジムチョウ</t>
    </rPh>
    <rPh sb="40" eb="41">
      <t>メイ</t>
    </rPh>
    <rPh sb="42" eb="44">
      <t>ニュウリョク</t>
    </rPh>
    <phoneticPr fontId="4"/>
  </si>
  <si>
    <t>※必要とする理由を簡潔に入力。
　（例：オープンキャンパス前日・当日の運営補助）</t>
    <rPh sb="1" eb="3">
      <t>ヒツヨウ</t>
    </rPh>
    <rPh sb="6" eb="8">
      <t>リユウ</t>
    </rPh>
    <rPh sb="29" eb="31">
      <t>ゼンジツ</t>
    </rPh>
    <rPh sb="32" eb="34">
      <t>トウジツ</t>
    </rPh>
    <rPh sb="35" eb="37">
      <t>ウンエイ</t>
    </rPh>
    <rPh sb="37" eb="39">
      <t>ホジョ</t>
    </rPh>
    <phoneticPr fontId="4"/>
  </si>
  <si>
    <t>使用部署</t>
    <rPh sb="0" eb="2">
      <t>シヨウ</t>
    </rPh>
    <rPh sb="2" eb="4">
      <t>ブショ</t>
    </rPh>
    <phoneticPr fontId="4"/>
  </si>
  <si>
    <t>通勤費：本学園学生は原則として無し。社会人は経済的経路を実費で支払い、その限度額は1日1,500円とする。</t>
    <rPh sb="37" eb="39">
      <t>ゲンド</t>
    </rPh>
    <rPh sb="39" eb="40">
      <t>ガク</t>
    </rPh>
    <phoneticPr fontId="6"/>
  </si>
  <si>
    <t>6. 予算措置の確認</t>
    <rPh sb="3" eb="5">
      <t>ヨサン</t>
    </rPh>
    <rPh sb="5" eb="7">
      <t>ソチ</t>
    </rPh>
    <rPh sb="8" eb="10">
      <t>カクニン</t>
    </rPh>
    <phoneticPr fontId="4"/>
  </si>
  <si>
    <t>円</t>
    <rPh sb="0" eb="1">
      <t>エン</t>
    </rPh>
    <phoneticPr fontId="4"/>
  </si>
  <si>
    <r>
      <t>上記の申請は、下記のとおり許可します。</t>
    </r>
    <r>
      <rPr>
        <sz val="10"/>
        <color theme="1"/>
        <rFont val="ＭＳ 明朝"/>
        <family val="1"/>
        <charset val="128"/>
      </rPr>
      <t>（下記の欄は記入しないで下さい。）</t>
    </r>
    <rPh sb="0" eb="2">
      <t>ジョウキ</t>
    </rPh>
    <rPh sb="3" eb="5">
      <t>シンセイ</t>
    </rPh>
    <rPh sb="7" eb="9">
      <t>カキ</t>
    </rPh>
    <rPh sb="13" eb="15">
      <t>キョカ</t>
    </rPh>
    <rPh sb="20" eb="22">
      <t>カキ</t>
    </rPh>
    <rPh sb="23" eb="24">
      <t>ラン</t>
    </rPh>
    <rPh sb="25" eb="27">
      <t>キニュウ</t>
    </rPh>
    <rPh sb="31" eb="32">
      <t>クダ</t>
    </rPh>
    <phoneticPr fontId="4"/>
  </si>
  <si>
    <t>8. 特記事項</t>
    <phoneticPr fontId="4"/>
  </si>
  <si>
    <t>※使用申請時に総務部長の許可を受けた場合に限り、支給対象となります。ただし、本学学生には原則として支給はしません。</t>
    <rPh sb="1" eb="3">
      <t>シヨウ</t>
    </rPh>
    <rPh sb="3" eb="6">
      <t>シンセイジ</t>
    </rPh>
    <rPh sb="7" eb="9">
      <t>ソウム</t>
    </rPh>
    <rPh sb="9" eb="11">
      <t>ブチョウ</t>
    </rPh>
    <rPh sb="12" eb="14">
      <t>キョカ</t>
    </rPh>
    <rPh sb="15" eb="16">
      <t>ウ</t>
    </rPh>
    <rPh sb="18" eb="20">
      <t>バアイ</t>
    </rPh>
    <rPh sb="21" eb="22">
      <t>カギ</t>
    </rPh>
    <rPh sb="24" eb="26">
      <t>シキュウ</t>
    </rPh>
    <rPh sb="26" eb="28">
      <t>タイショウ</t>
    </rPh>
    <phoneticPr fontId="4"/>
  </si>
  <si>
    <t>※実際に使用するアルバイト人数と申請書との間に大きな乖離を発生させない。</t>
    <rPh sb="1" eb="3">
      <t>ジッサイ</t>
    </rPh>
    <rPh sb="4" eb="6">
      <t>シヨウ</t>
    </rPh>
    <rPh sb="13" eb="15">
      <t>ニンズウ</t>
    </rPh>
    <rPh sb="16" eb="18">
      <t>シンセイ</t>
    </rPh>
    <rPh sb="18" eb="19">
      <t>ショ</t>
    </rPh>
    <rPh sb="21" eb="22">
      <t>アイダ</t>
    </rPh>
    <rPh sb="23" eb="24">
      <t>オオ</t>
    </rPh>
    <rPh sb="26" eb="28">
      <t>カイリ</t>
    </rPh>
    <rPh sb="29" eb="31">
      <t>ハッセイ</t>
    </rPh>
    <phoneticPr fontId="4"/>
  </si>
  <si>
    <t xml:space="preserve"> 当初予算等で必要な予算措置を実施しています。※チェックを付ける</t>
    <rPh sb="1" eb="3">
      <t>トウショ</t>
    </rPh>
    <rPh sb="3" eb="5">
      <t>ヨサン</t>
    </rPh>
    <rPh sb="5" eb="6">
      <t>トウ</t>
    </rPh>
    <rPh sb="7" eb="9">
      <t>ヒツヨウ</t>
    </rPh>
    <rPh sb="10" eb="12">
      <t>ヨサン</t>
    </rPh>
    <rPh sb="12" eb="14">
      <t>ソチ</t>
    </rPh>
    <rPh sb="15" eb="17">
      <t>ジッシ</t>
    </rPh>
    <phoneticPr fontId="4"/>
  </si>
  <si>
    <t>下記のとおりアルバイトの使用申請をいたします。アルバイトの使用にあたっては、立正大学学園アルバイト就業規則、立正大学学園有期労働契約の契約期間等に関する取扱規程その他学園諸規程を遵守いたします。</t>
    <rPh sb="0" eb="2">
      <t>カキ</t>
    </rPh>
    <rPh sb="12" eb="14">
      <t>シヨウ</t>
    </rPh>
    <rPh sb="14" eb="16">
      <t>シンセイ</t>
    </rPh>
    <rPh sb="29" eb="31">
      <t>シヨウ</t>
    </rPh>
    <rPh sb="82" eb="83">
      <t>タ</t>
    </rPh>
    <rPh sb="83" eb="85">
      <t>ガクエン</t>
    </rPh>
    <rPh sb="85" eb="86">
      <t>ショ</t>
    </rPh>
    <rPh sb="86" eb="88">
      <t>キテイ</t>
    </rPh>
    <rPh sb="89" eb="91">
      <t>ジュンシュ</t>
    </rPh>
    <phoneticPr fontId="4"/>
  </si>
  <si>
    <t>時間給</t>
    <rPh sb="0" eb="3">
      <t>じかんきゅう</t>
    </rPh>
    <phoneticPr fontId="4" type="Hiragana" alignment="distributed"/>
  </si>
  <si>
    <t>賃金支払日：前月11日から当月10日までを集計し、国税等法令で定めるものを控除して、毎月25日に支給する。　</t>
    <rPh sb="0" eb="2">
      <t>チンギン</t>
    </rPh>
    <rPh sb="2" eb="4">
      <t>シハラ</t>
    </rPh>
    <rPh sb="4" eb="5">
      <t>ビ</t>
    </rPh>
    <rPh sb="6" eb="8">
      <t>ゼンゲツ</t>
    </rPh>
    <rPh sb="10" eb="11">
      <t>ニチ</t>
    </rPh>
    <rPh sb="13" eb="15">
      <t>トウゲツ</t>
    </rPh>
    <rPh sb="17" eb="18">
      <t>ニチ</t>
    </rPh>
    <rPh sb="21" eb="23">
      <t>シュウケイ</t>
    </rPh>
    <rPh sb="25" eb="28">
      <t>コクゼイナド</t>
    </rPh>
    <rPh sb="28" eb="30">
      <t>ホウレイ</t>
    </rPh>
    <rPh sb="31" eb="32">
      <t>サダ</t>
    </rPh>
    <rPh sb="37" eb="39">
      <t>コウジョ</t>
    </rPh>
    <rPh sb="42" eb="44">
      <t>マイツキ</t>
    </rPh>
    <rPh sb="46" eb="47">
      <t>ニチ</t>
    </rPh>
    <rPh sb="48" eb="50">
      <t>シキュウ</t>
    </rPh>
    <phoneticPr fontId="6"/>
  </si>
  <si>
    <t>勤務日以外の曜日、国民の祝日、本学の運営上の理由により入構を制限した日</t>
    <rPh sb="15" eb="17">
      <t>ホンガク</t>
    </rPh>
    <rPh sb="18" eb="20">
      <t>ウンエイ</t>
    </rPh>
    <rPh sb="20" eb="21">
      <t>ジョウ</t>
    </rPh>
    <rPh sb="22" eb="24">
      <t>リユウ</t>
    </rPh>
    <rPh sb="27" eb="29">
      <t>ニュウコウ</t>
    </rPh>
    <rPh sb="30" eb="32">
      <t>セイゲン</t>
    </rPh>
    <rPh sb="34" eb="35">
      <t>ヒ</t>
    </rPh>
    <phoneticPr fontId="6"/>
  </si>
  <si>
    <t>7. 通勤費</t>
    <rPh sb="3" eb="5">
      <t>ツウキン</t>
    </rPh>
    <rPh sb="5" eb="6">
      <t>ヒ</t>
    </rPh>
    <phoneticPr fontId="4"/>
  </si>
  <si>
    <r>
      <t>1.</t>
    </r>
    <r>
      <rPr>
        <sz val="10.5"/>
        <color theme="1"/>
        <rFont val="ＭＳ 明朝"/>
        <family val="1"/>
        <charset val="128"/>
      </rPr>
      <t>業務内容とアルバイトを必要とする理由</t>
    </r>
    <rPh sb="2" eb="4">
      <t>ギョウム</t>
    </rPh>
    <rPh sb="4" eb="6">
      <t>ナイヨウ</t>
    </rPh>
    <rPh sb="13" eb="15">
      <t>ヒツヨウ</t>
    </rPh>
    <rPh sb="18" eb="20">
      <t>リユウ</t>
    </rPh>
    <phoneticPr fontId="4"/>
  </si>
  <si>
    <t>付申請のアルバイトについて、許可条件どおり、下記の者を採用しましたので、</t>
    <rPh sb="0" eb="1">
      <t>ツ</t>
    </rPh>
    <rPh sb="1" eb="3">
      <t>シンセイ</t>
    </rPh>
    <rPh sb="25" eb="26">
      <t>モノ</t>
    </rPh>
    <phoneticPr fontId="4"/>
  </si>
  <si>
    <t>5. 時間給</t>
    <rPh sb="3" eb="6">
      <t>ジカンキュウ</t>
    </rPh>
    <phoneticPr fontId="4"/>
  </si>
  <si>
    <t>　</t>
    <phoneticPr fontId="4"/>
  </si>
  <si>
    <t xml:space="preserve"> ※本学学生以外で支給申請をする場合にチェックを付ける</t>
    <rPh sb="2" eb="4">
      <t>ホンガク</t>
    </rPh>
    <rPh sb="4" eb="6">
      <t>ガクセイ</t>
    </rPh>
    <rPh sb="6" eb="8">
      <t>イガイ</t>
    </rPh>
    <rPh sb="9" eb="11">
      <t>シキュウ</t>
    </rPh>
    <rPh sb="11" eb="13">
      <t>シンセイ</t>
    </rPh>
    <rPh sb="16" eb="18">
      <t>バアイ</t>
    </rPh>
    <rPh sb="24" eb="25">
      <t>ツ</t>
    </rPh>
    <phoneticPr fontId="4"/>
  </si>
  <si>
    <t>※当初予算、補正予算等で必要な予算措置を実施していることを確認して下さい。</t>
    <rPh sb="1" eb="3">
      <t>トウショ</t>
    </rPh>
    <rPh sb="3" eb="5">
      <t>ヨサン</t>
    </rPh>
    <rPh sb="6" eb="8">
      <t>ホセイ</t>
    </rPh>
    <rPh sb="8" eb="10">
      <t>ヨサン</t>
    </rPh>
    <rPh sb="10" eb="11">
      <t>トウ</t>
    </rPh>
    <rPh sb="12" eb="14">
      <t>ヒツヨウ</t>
    </rPh>
    <rPh sb="15" eb="17">
      <t>ヨサン</t>
    </rPh>
    <rPh sb="17" eb="19">
      <t>ソチ</t>
    </rPh>
    <rPh sb="20" eb="22">
      <t>ジッシ</t>
    </rPh>
    <rPh sb="29" eb="31">
      <t>カクニン</t>
    </rPh>
    <rPh sb="33" eb="34">
      <t>クダ</t>
    </rPh>
    <phoneticPr fontId="4"/>
  </si>
  <si>
    <t>□申請どおり許可します。
　アルバイト採用者氏名報告書、履歴書の写し（本学学生以外）、雇用契約書を
　速やかに提出して下さい。
　雇用が終了したときは、アルバイト使用完了届を速やかに提出して下さい。
□〔通勤費〕
  １日1,500円を限度として、最も経済的な経路により、通勤費を支給します。
　ただし、本学学生は、原則として支給しません。
□〔その他〕</t>
    <rPh sb="19" eb="22">
      <t>サイヨウシャ</t>
    </rPh>
    <rPh sb="22" eb="24">
      <t>シメイ</t>
    </rPh>
    <rPh sb="24" eb="27">
      <t>ホウコクショ</t>
    </rPh>
    <rPh sb="43" eb="45">
      <t>コヨウ</t>
    </rPh>
    <rPh sb="45" eb="48">
      <t>ケイヤクショ</t>
    </rPh>
    <rPh sb="51" eb="52">
      <t>スミ</t>
    </rPh>
    <rPh sb="55" eb="57">
      <t>テイシュツ</t>
    </rPh>
    <rPh sb="59" eb="60">
      <t>クダ</t>
    </rPh>
    <rPh sb="81" eb="83">
      <t>シヨウ</t>
    </rPh>
    <rPh sb="83" eb="85">
      <t>カンリョウ</t>
    </rPh>
    <rPh sb="85" eb="86">
      <t>トドケ</t>
    </rPh>
    <rPh sb="87" eb="88">
      <t>スミ</t>
    </rPh>
    <rPh sb="91" eb="93">
      <t>テイシュツ</t>
    </rPh>
    <rPh sb="95" eb="96">
      <t>クダ</t>
    </rPh>
    <rPh sb="102" eb="104">
      <t>ツウキン</t>
    </rPh>
    <rPh sb="104" eb="105">
      <t>ヒ</t>
    </rPh>
    <rPh sb="158" eb="160">
      <t>ゲンソク</t>
    </rPh>
    <rPh sb="163" eb="165">
      <t>シキュウ</t>
    </rPh>
    <rPh sb="175" eb="176">
      <t>タ</t>
    </rPh>
    <phoneticPr fontId="4"/>
  </si>
  <si>
    <t>ア ル バ イ ト 使 用 申 請 書</t>
    <rPh sb="10" eb="11">
      <t>ツカ</t>
    </rPh>
    <rPh sb="12" eb="13">
      <t>ヨウ</t>
    </rPh>
    <rPh sb="14" eb="15">
      <t>サル</t>
    </rPh>
    <rPh sb="16" eb="17">
      <t>ショウ</t>
    </rPh>
    <rPh sb="18" eb="19">
      <t>ショ</t>
    </rPh>
    <phoneticPr fontId="4"/>
  </si>
  <si>
    <t>※使用申請書の決裁完了後に入力</t>
    <rPh sb="1" eb="3">
      <t>シヨウ</t>
    </rPh>
    <rPh sb="3" eb="6">
      <t>シンセイショ</t>
    </rPh>
    <rPh sb="7" eb="9">
      <t>ケッサイ</t>
    </rPh>
    <rPh sb="9" eb="11">
      <t>カンリョウ</t>
    </rPh>
    <rPh sb="11" eb="12">
      <t>ゴ</t>
    </rPh>
    <rPh sb="13" eb="15">
      <t>ニュウリョク</t>
    </rPh>
    <phoneticPr fontId="4"/>
  </si>
  <si>
    <t>ただし、やむを得ぬ理由により乙の了解が得られた場合で、実働が8時間を超えたときは時間給に1.25を乗じた額を支給</t>
  </si>
  <si>
    <r>
      <t>※１週あたりの勤務時間が20時間未満となるよう、週の勤務予定日数を入力。OCなど単発で雇用期間の全ての日に勤務する場合は、左側の「雇用期間のとおり」を選択。</t>
    </r>
    <r>
      <rPr>
        <sz val="9"/>
        <color rgb="FFFF0000"/>
        <rFont val="ＭＳ Ｐゴシック"/>
        <family val="3"/>
        <charset val="128"/>
        <scheme val="minor"/>
      </rPr>
      <t>どちらか一方のみ入力。</t>
    </r>
    <rPh sb="2" eb="3">
      <t>しゅう</t>
    </rPh>
    <rPh sb="7" eb="9">
      <t>きんむ</t>
    </rPh>
    <rPh sb="9" eb="11">
      <t>じかん</t>
    </rPh>
    <rPh sb="14" eb="16">
      <t>じかん</t>
    </rPh>
    <rPh sb="16" eb="18">
      <t>みまん</t>
    </rPh>
    <rPh sb="24" eb="25">
      <t>しゅう</t>
    </rPh>
    <rPh sb="26" eb="28">
      <t>きんむ</t>
    </rPh>
    <rPh sb="28" eb="30">
      <t>よてい</t>
    </rPh>
    <rPh sb="30" eb="32">
      <t>にっすう</t>
    </rPh>
    <rPh sb="33" eb="35">
      <t>にゅうりょく</t>
    </rPh>
    <rPh sb="43" eb="45">
      <t>こよう</t>
    </rPh>
    <rPh sb="45" eb="47">
      <t>きかん</t>
    </rPh>
    <rPh sb="48" eb="49">
      <t>すべ</t>
    </rPh>
    <rPh sb="51" eb="52">
      <t>ひ</t>
    </rPh>
    <rPh sb="53" eb="55">
      <t>きんむ</t>
    </rPh>
    <rPh sb="61" eb="62">
      <t>ひだり</t>
    </rPh>
    <rPh sb="62" eb="63">
      <t>がわ</t>
    </rPh>
    <rPh sb="82" eb="84">
      <t>いっぽう</t>
    </rPh>
    <rPh sb="86" eb="88">
      <t>にゅうりょく</t>
    </rPh>
    <phoneticPr fontId="4" type="Hiragana"/>
  </si>
  <si>
    <t xml:space="preserve">   勤務日</t>
    <rPh sb="3" eb="5">
      <t>キンム</t>
    </rPh>
    <rPh sb="5" eb="6">
      <t>ビ</t>
    </rPh>
    <phoneticPr fontId="4"/>
  </si>
  <si>
    <t>所得税区分</t>
  </si>
  <si>
    <r>
      <rPr>
        <sz val="9"/>
        <color theme="1"/>
        <rFont val="ＭＳ Ｐゴシック"/>
        <family val="3"/>
        <charset val="128"/>
      </rPr>
      <t>開始前後
6ヶ月以内</t>
    </r>
    <r>
      <rPr>
        <sz val="11"/>
        <color theme="1"/>
        <rFont val="ＭＳ Ｐゴシック"/>
        <family val="3"/>
        <charset val="128"/>
      </rPr>
      <t xml:space="preserve">
学内アルバイト経験</t>
    </r>
    <rPh sb="18" eb="20">
      <t>ケイケン</t>
    </rPh>
    <phoneticPr fontId="32"/>
  </si>
  <si>
    <t>給与振込口座届出</t>
    <rPh sb="0" eb="2">
      <t>キュウヨ</t>
    </rPh>
    <rPh sb="2" eb="4">
      <t>フリコミ</t>
    </rPh>
    <rPh sb="4" eb="6">
      <t>コウザ</t>
    </rPh>
    <rPh sb="6" eb="7">
      <t>トド</t>
    </rPh>
    <rPh sb="7" eb="8">
      <t>デ</t>
    </rPh>
    <phoneticPr fontId="32"/>
  </si>
  <si>
    <t>勤務日</t>
    <rPh sb="0" eb="3">
      <t>キンムビ</t>
    </rPh>
    <phoneticPr fontId="32"/>
  </si>
  <si>
    <t>シフト勤務</t>
    <rPh sb="3" eb="5">
      <t>キンム</t>
    </rPh>
    <phoneticPr fontId="32"/>
  </si>
  <si>
    <t>時給</t>
    <rPh sb="0" eb="2">
      <t>ジキュウ</t>
    </rPh>
    <phoneticPr fontId="32"/>
  </si>
  <si>
    <t>生年月日</t>
    <rPh sb="0" eb="2">
      <t>セイネン</t>
    </rPh>
    <rPh sb="2" eb="4">
      <t>ガッピ</t>
    </rPh>
    <phoneticPr fontId="32"/>
  </si>
  <si>
    <t>性別</t>
    <rPh sb="0" eb="2">
      <t>セイベツ</t>
    </rPh>
    <phoneticPr fontId="32"/>
  </si>
  <si>
    <t>郵便番号</t>
    <rPh sb="0" eb="4">
      <t>ユウビンバンゴウ</t>
    </rPh>
    <phoneticPr fontId="32"/>
  </si>
  <si>
    <t>ﾌﾘｶﾞﾅ（半角ｶﾅ）
例：ﾘｯｼｮｳ ﾀﾛｳ</t>
    <phoneticPr fontId="32"/>
  </si>
  <si>
    <t>氏名
例：立正　太郎</t>
    <rPh sb="0" eb="2">
      <t>シメイ</t>
    </rPh>
    <rPh sb="4" eb="5">
      <t>レイ</t>
    </rPh>
    <rPh sb="6" eb="8">
      <t>リッショウ</t>
    </rPh>
    <rPh sb="9" eb="11">
      <t>タロウ</t>
    </rPh>
    <phoneticPr fontId="32"/>
  </si>
  <si>
    <t>№</t>
    <phoneticPr fontId="32"/>
  </si>
  <si>
    <t>決裁番号</t>
    <rPh sb="0" eb="2">
      <t>ケッサイ</t>
    </rPh>
    <rPh sb="2" eb="4">
      <t>バンゴウ</t>
    </rPh>
    <phoneticPr fontId="32"/>
  </si>
  <si>
    <t>⑫</t>
    <phoneticPr fontId="32"/>
  </si>
  <si>
    <t>特記事項</t>
    <rPh sb="0" eb="2">
      <t>トッキ</t>
    </rPh>
    <rPh sb="2" eb="4">
      <t>ジコウ</t>
    </rPh>
    <phoneticPr fontId="32"/>
  </si>
  <si>
    <t>⑪</t>
    <phoneticPr fontId="32"/>
  </si>
  <si>
    <r>
      <t>※</t>
    </r>
    <r>
      <rPr>
        <sz val="11"/>
        <color rgb="FFFF0000"/>
        <rFont val="ＭＳ Ｐゴシック"/>
        <family val="3"/>
        <charset val="128"/>
      </rPr>
      <t>本学学生以外</t>
    </r>
    <r>
      <rPr>
        <sz val="11"/>
        <color theme="1"/>
        <rFont val="ＭＳ Ｐゴシック"/>
        <family val="3"/>
        <charset val="128"/>
      </rPr>
      <t>で支給申請をする場合にチェックを付ける</t>
    </r>
    <phoneticPr fontId="32"/>
  </si>
  <si>
    <t>通勤費支給申請</t>
    <phoneticPr fontId="32"/>
  </si>
  <si>
    <t>⑩</t>
    <phoneticPr fontId="32"/>
  </si>
  <si>
    <t>※当初予算等で必要な予算措置を実施している場合にチェックを付ける</t>
    <phoneticPr fontId="32"/>
  </si>
  <si>
    <t>予算措置</t>
    <rPh sb="0" eb="2">
      <t>ヨサン</t>
    </rPh>
    <rPh sb="2" eb="4">
      <t>ソチ</t>
    </rPh>
    <phoneticPr fontId="32"/>
  </si>
  <si>
    <t>⑨</t>
    <phoneticPr fontId="32"/>
  </si>
  <si>
    <t>円</t>
    <rPh sb="0" eb="1">
      <t>エン</t>
    </rPh>
    <phoneticPr fontId="32"/>
  </si>
  <si>
    <t>⑧</t>
    <phoneticPr fontId="32"/>
  </si>
  <si>
    <t>日程度</t>
    <rPh sb="0" eb="1">
      <t>ニチ</t>
    </rPh>
    <rPh sb="1" eb="3">
      <t>テイド</t>
    </rPh>
    <phoneticPr fontId="32"/>
  </si>
  <si>
    <t>週</t>
    <rPh sb="0" eb="1">
      <t>シュウ</t>
    </rPh>
    <phoneticPr fontId="32"/>
  </si>
  <si>
    <t>勤務日数</t>
    <phoneticPr fontId="32"/>
  </si>
  <si>
    <t>時間程度</t>
    <rPh sb="0" eb="2">
      <t>ジカン</t>
    </rPh>
    <rPh sb="2" eb="4">
      <t>テイド</t>
    </rPh>
    <phoneticPr fontId="32"/>
  </si>
  <si>
    <t>～</t>
    <phoneticPr fontId="32"/>
  </si>
  <si>
    <t>～</t>
    <phoneticPr fontId="32"/>
  </si>
  <si>
    <t>雇用期間</t>
    <phoneticPr fontId="32"/>
  </si>
  <si>
    <t>⑦</t>
    <phoneticPr fontId="32"/>
  </si>
  <si>
    <t>⑥</t>
    <phoneticPr fontId="32"/>
  </si>
  <si>
    <t>名</t>
    <rPh sb="0" eb="1">
      <t>メイ</t>
    </rPh>
    <phoneticPr fontId="32"/>
  </si>
  <si>
    <t>人数</t>
    <rPh sb="0" eb="2">
      <t>ニンズウ</t>
    </rPh>
    <phoneticPr fontId="32"/>
  </si>
  <si>
    <t>⑤</t>
    <phoneticPr fontId="32"/>
  </si>
  <si>
    <t>勤務場所</t>
    <phoneticPr fontId="32"/>
  </si>
  <si>
    <t>④</t>
    <phoneticPr fontId="32"/>
  </si>
  <si>
    <t>必要とする理由
（17.5文字以内）</t>
    <phoneticPr fontId="32"/>
  </si>
  <si>
    <t>業務内容</t>
    <rPh sb="0" eb="2">
      <t>ギョウム</t>
    </rPh>
    <rPh sb="2" eb="4">
      <t>ナイヨウ</t>
    </rPh>
    <phoneticPr fontId="32"/>
  </si>
  <si>
    <t>③</t>
    <phoneticPr fontId="32"/>
  </si>
  <si>
    <t>関係部署責任者</t>
    <phoneticPr fontId="32"/>
  </si>
  <si>
    <t>使用責任者</t>
    <phoneticPr fontId="32"/>
  </si>
  <si>
    <t>使用部署</t>
    <phoneticPr fontId="32"/>
  </si>
  <si>
    <t>②</t>
    <phoneticPr fontId="32"/>
  </si>
  <si>
    <t>使用申請日</t>
    <phoneticPr fontId="32"/>
  </si>
  <si>
    <t>①</t>
    <phoneticPr fontId="32"/>
  </si>
  <si>
    <t>品川キャンパス</t>
    <rPh sb="0" eb="2">
      <t>シナガワ</t>
    </rPh>
    <phoneticPr fontId="32"/>
  </si>
  <si>
    <t>熊谷キャンパス</t>
    <rPh sb="0" eb="2">
      <t>クマガヤ</t>
    </rPh>
    <phoneticPr fontId="32"/>
  </si>
  <si>
    <t>済</t>
    <rPh sb="0" eb="1">
      <t>スミ</t>
    </rPh>
    <phoneticPr fontId="4"/>
  </si>
  <si>
    <t>あり</t>
    <phoneticPr fontId="4"/>
  </si>
  <si>
    <t>甲欄</t>
    <rPh sb="0" eb="1">
      <t>コウ</t>
    </rPh>
    <rPh sb="1" eb="2">
      <t>ラン</t>
    </rPh>
    <phoneticPr fontId="4"/>
  </si>
  <si>
    <t>乙欄</t>
    <rPh sb="0" eb="1">
      <t>オツ</t>
    </rPh>
    <rPh sb="1" eb="2">
      <t>ラン</t>
    </rPh>
    <phoneticPr fontId="4"/>
  </si>
  <si>
    <t>単発</t>
    <rPh sb="0" eb="2">
      <t>タンパツ</t>
    </rPh>
    <phoneticPr fontId="4"/>
  </si>
  <si>
    <r>
      <rPr>
        <sz val="11"/>
        <color rgb="FFFF0000"/>
        <rFont val="ＭＳ Ｐゴシック"/>
        <family val="3"/>
        <charset val="128"/>
      </rPr>
      <t>シフト勤務の場合の</t>
    </r>
    <r>
      <rPr>
        <sz val="11"/>
        <color theme="1"/>
        <rFont val="ＭＳ Ｐゴシック"/>
        <family val="3"/>
        <charset val="128"/>
      </rPr>
      <t xml:space="preserve">
勤務時間⇒</t>
    </r>
    <rPh sb="3" eb="5">
      <t>キンム</t>
    </rPh>
    <rPh sb="6" eb="8">
      <t>バアイ</t>
    </rPh>
    <phoneticPr fontId="32"/>
  </si>
  <si>
    <r>
      <rPr>
        <sz val="11"/>
        <color rgb="FFFF0000"/>
        <rFont val="ＭＳ Ｐゴシック"/>
        <family val="3"/>
        <charset val="128"/>
      </rPr>
      <t>固定勤務の場合の</t>
    </r>
    <r>
      <rPr>
        <sz val="11"/>
        <color theme="1"/>
        <rFont val="ＭＳ Ｐゴシック"/>
        <family val="3"/>
        <charset val="128"/>
      </rPr>
      <t xml:space="preserve">
勤務時間⇒</t>
    </r>
    <rPh sb="0" eb="2">
      <t>コテイ</t>
    </rPh>
    <rPh sb="2" eb="4">
      <t>キンム</t>
    </rPh>
    <rPh sb="5" eb="7">
      <t>バアイ</t>
    </rPh>
    <phoneticPr fontId="32"/>
  </si>
  <si>
    <r>
      <t xml:space="preserve">学籍番号
</t>
    </r>
    <r>
      <rPr>
        <sz val="6"/>
        <color theme="1"/>
        <rFont val="ＭＳ Ｐゴシック"/>
        <family val="3"/>
        <charset val="128"/>
      </rPr>
      <t xml:space="preserve">（※本学学生の場合）
</t>
    </r>
    <r>
      <rPr>
        <sz val="10"/>
        <color theme="1"/>
        <rFont val="ＭＳ Ｐゴシック"/>
        <family val="3"/>
        <charset val="128"/>
      </rPr>
      <t>社会人は空欄</t>
    </r>
    <rPh sb="0" eb="2">
      <t>ガクセキ</t>
    </rPh>
    <rPh sb="2" eb="4">
      <t>バンゴウ</t>
    </rPh>
    <rPh sb="16" eb="18">
      <t>シャカイ</t>
    </rPh>
    <rPh sb="18" eb="19">
      <t>ジン</t>
    </rPh>
    <rPh sb="20" eb="22">
      <t>クウラン</t>
    </rPh>
    <phoneticPr fontId="32"/>
  </si>
  <si>
    <t>雇用期間</t>
    <rPh sb="0" eb="2">
      <t>コヨウ</t>
    </rPh>
    <rPh sb="2" eb="4">
      <t>キカン</t>
    </rPh>
    <phoneticPr fontId="32"/>
  </si>
  <si>
    <t>固定勤務</t>
    <rPh sb="0" eb="2">
      <t>コテイ</t>
    </rPh>
    <rPh sb="2" eb="4">
      <t>キンム</t>
    </rPh>
    <phoneticPr fontId="32"/>
  </si>
  <si>
    <r>
      <t>採用者情報</t>
    </r>
    <r>
      <rPr>
        <sz val="11"/>
        <color theme="1"/>
        <rFont val="ＭＳ Ｐゴシック"/>
        <family val="3"/>
        <charset val="128"/>
      </rPr>
      <t>（教務ｼｽﾃﾑの学生情報が確認できる部署では、システム情報と整合性を図って下さい）</t>
    </r>
    <rPh sb="0" eb="3">
      <t>サイヨウシャ</t>
    </rPh>
    <rPh sb="3" eb="5">
      <t>ジョウホウ</t>
    </rPh>
    <phoneticPr fontId="32"/>
  </si>
  <si>
    <t>キャンパス</t>
    <phoneticPr fontId="4"/>
  </si>
  <si>
    <r>
      <rPr>
        <u/>
        <sz val="11"/>
        <color theme="1"/>
        <rFont val="ＭＳ Ｐゴシック"/>
        <family val="3"/>
        <charset val="128"/>
      </rPr>
      <t>住民票の</t>
    </r>
    <r>
      <rPr>
        <sz val="11"/>
        <color theme="1"/>
        <rFont val="ＭＳ Ｐゴシック"/>
        <family val="3"/>
        <charset val="128"/>
      </rPr>
      <t xml:space="preserve">住所
</t>
    </r>
    <r>
      <rPr>
        <sz val="10"/>
        <color theme="1"/>
        <rFont val="ＭＳ Ｐゴシック"/>
        <family val="3"/>
        <charset val="128"/>
      </rPr>
      <t>※都道府県から番地までを左欄、建物名を右欄へ入力。</t>
    </r>
    <rPh sb="0" eb="3">
      <t>ジュウミンヒョウ</t>
    </rPh>
    <rPh sb="4" eb="6">
      <t>ジュウショ</t>
    </rPh>
    <phoneticPr fontId="32"/>
  </si>
  <si>
    <t>（ﾌﾘｶﾞﾅ）</t>
    <phoneticPr fontId="4"/>
  </si>
  <si>
    <t>熊谷　花子</t>
    <phoneticPr fontId="4"/>
  </si>
  <si>
    <t>PCスキル</t>
    <phoneticPr fontId="4"/>
  </si>
  <si>
    <t>ダミー</t>
    <phoneticPr fontId="4"/>
  </si>
  <si>
    <t>東京都品川区大崎4-2-16</t>
    <rPh sb="0" eb="3">
      <t>トウキョウト</t>
    </rPh>
    <rPh sb="3" eb="6">
      <t>シナガワク</t>
    </rPh>
    <rPh sb="6" eb="8">
      <t>オオサキ</t>
    </rPh>
    <phoneticPr fontId="3"/>
  </si>
  <si>
    <t>男</t>
    <rPh sb="0" eb="1">
      <t>オトコ</t>
    </rPh>
    <phoneticPr fontId="3"/>
  </si>
  <si>
    <t>181H00001</t>
  </si>
  <si>
    <t>女</t>
    <rPh sb="0" eb="1">
      <t>オンナ</t>
    </rPh>
    <phoneticPr fontId="3"/>
  </si>
  <si>
    <t>181H00002</t>
  </si>
  <si>
    <t>男</t>
    <rPh sb="0" eb="1">
      <t>おとこ</t>
    </rPh>
    <phoneticPr fontId="3" type="Hiragana"/>
  </si>
  <si>
    <t>181H00003</t>
  </si>
  <si>
    <t>181H00004</t>
  </si>
  <si>
    <t>181H00005</t>
  </si>
  <si>
    <t>181H00007</t>
  </si>
  <si>
    <t>181H00008</t>
  </si>
  <si>
    <t>181H00009</t>
  </si>
  <si>
    <t>181H00010</t>
  </si>
  <si>
    <t>あり</t>
  </si>
  <si>
    <t>なし</t>
  </si>
  <si>
    <t>（アルバイト用）</t>
  </si>
  <si>
    <t>学校法人立正大学学園　理事長　殿</t>
  </si>
  <si>
    <t>決裁番号　</t>
    <rPh sb="0" eb="2">
      <t>ケッサイ</t>
    </rPh>
    <rPh sb="2" eb="4">
      <t>バンゴウ</t>
    </rPh>
    <phoneticPr fontId="32"/>
  </si>
  <si>
    <t>使用部署　</t>
    <rPh sb="0" eb="2">
      <t>シヨウ</t>
    </rPh>
    <rPh sb="2" eb="4">
      <t>ブショ</t>
    </rPh>
    <phoneticPr fontId="32"/>
  </si>
  <si>
    <t>学籍番号　</t>
    <rPh sb="0" eb="2">
      <t>ガクセキ</t>
    </rPh>
    <rPh sb="2" eb="4">
      <t>バンゴウ</t>
    </rPh>
    <phoneticPr fontId="32"/>
  </si>
  <si>
    <t>氏   　 名　</t>
    <rPh sb="0" eb="1">
      <t>シ</t>
    </rPh>
    <rPh sb="6" eb="7">
      <t>メイ</t>
    </rPh>
    <phoneticPr fontId="32"/>
  </si>
  <si>
    <t>より下記の銀行にお願いいたします。</t>
    <rPh sb="2" eb="4">
      <t>カキ</t>
    </rPh>
    <rPh sb="5" eb="7">
      <t>ギンコウ</t>
    </rPh>
    <rPh sb="9" eb="10">
      <t>ネガ</t>
    </rPh>
    <phoneticPr fontId="32"/>
  </si>
  <si>
    <t>記</t>
  </si>
  <si>
    <t>ﾌﾘｶﾞﾅ</t>
  </si>
  <si>
    <t>本店　・　支店</t>
    <rPh sb="0" eb="2">
      <t>ホンテン</t>
    </rPh>
    <rPh sb="5" eb="7">
      <t>シテン</t>
    </rPh>
    <phoneticPr fontId="4"/>
  </si>
  <si>
    <t>銀行名</t>
  </si>
  <si>
    <t>出張所</t>
    <rPh sb="0" eb="2">
      <t>シュッチョウ</t>
    </rPh>
    <rPh sb="2" eb="3">
      <t>ジョ</t>
    </rPh>
    <phoneticPr fontId="4"/>
  </si>
  <si>
    <t>普通預金</t>
  </si>
  <si>
    <t>口座番号</t>
  </si>
  <si>
    <t>（６桁以内の場合、頭に０をつけ右詰めで記入して下さい）</t>
  </si>
  <si>
    <t>口座名義</t>
  </si>
  <si>
    <t>以上</t>
    <rPh sb="0" eb="2">
      <t>イジョウ</t>
    </rPh>
    <phoneticPr fontId="4"/>
  </si>
  <si>
    <t>★記入事項について</t>
    <rPh sb="1" eb="3">
      <t>キニュウ</t>
    </rPh>
    <rPh sb="3" eb="5">
      <t>ジコウ</t>
    </rPh>
    <phoneticPr fontId="32"/>
  </si>
  <si>
    <t>・①～⑤に必要事項をご記入ください。</t>
    <rPh sb="5" eb="7">
      <t>ヒツヨウ</t>
    </rPh>
    <rPh sb="7" eb="9">
      <t>ジコウ</t>
    </rPh>
    <rPh sb="11" eb="13">
      <t>キニュウ</t>
    </rPh>
    <phoneticPr fontId="32"/>
  </si>
  <si>
    <t>　学校法人立正大学学園（以下「甲」という。）が 【(氏名)：</t>
    <rPh sb="1" eb="3">
      <t>ガッコウ</t>
    </rPh>
    <rPh sb="3" eb="5">
      <t>ホウジン</t>
    </rPh>
    <rPh sb="5" eb="7">
      <t>リッショウ</t>
    </rPh>
    <rPh sb="7" eb="9">
      <t>ダイガク</t>
    </rPh>
    <rPh sb="9" eb="11">
      <t>ガクエン</t>
    </rPh>
    <rPh sb="12" eb="14">
      <t>イカ</t>
    </rPh>
    <rPh sb="15" eb="16">
      <t>コウ</t>
    </rPh>
    <rPh sb="26" eb="28">
      <t>シメイ</t>
    </rPh>
    <phoneticPr fontId="4"/>
  </si>
  <si>
    <t>】（以下「乙」という。）を採用する労働条件は、下記のとおりとする。</t>
    <rPh sb="2" eb="4">
      <t>イカ</t>
    </rPh>
    <rPh sb="5" eb="6">
      <t>オツ</t>
    </rPh>
    <rPh sb="13" eb="15">
      <t>サイヨウ</t>
    </rPh>
    <rPh sb="17" eb="19">
      <t>ロウドウ</t>
    </rPh>
    <rPh sb="19" eb="21">
      <t>ジョウケン</t>
    </rPh>
    <rPh sb="23" eb="25">
      <t>カキ</t>
    </rPh>
    <phoneticPr fontId="4"/>
  </si>
  <si>
    <t>契約期間中に勤務場所および仕事内容の変更なし</t>
    <rPh sb="13" eb="15">
      <t>シゴト</t>
    </rPh>
    <rPh sb="15" eb="17">
      <t>ナイヨウ</t>
    </rPh>
    <phoneticPr fontId="4"/>
  </si>
  <si>
    <t>休日等の都合により、上記勤務日数よりも勤務日が少なくなる可能性あり</t>
    <rPh sb="10" eb="12">
      <t>ジョウキ</t>
    </rPh>
    <rPh sb="12" eb="14">
      <t>キンム</t>
    </rPh>
    <rPh sb="14" eb="16">
      <t>ニッスウ</t>
    </rPh>
    <rPh sb="19" eb="21">
      <t>キンム</t>
    </rPh>
    <rPh sb="21" eb="22">
      <t>ビ</t>
    </rPh>
    <rPh sb="23" eb="24">
      <t>スク</t>
    </rPh>
    <rPh sb="28" eb="31">
      <t>カノウセイ</t>
    </rPh>
    <phoneticPr fontId="4"/>
  </si>
  <si>
    <t>この契約書に明示のない事項は、「立正大学学園アルバイト就業規則」（所属部署にて閲覧可）および関連法規による</t>
    <rPh sb="2" eb="5">
      <t>ケイヤクショ</t>
    </rPh>
    <rPh sb="6" eb="8">
      <t>メイジ</t>
    </rPh>
    <rPh sb="11" eb="13">
      <t>ジコウ</t>
    </rPh>
    <rPh sb="16" eb="18">
      <t>リッショウ</t>
    </rPh>
    <rPh sb="18" eb="20">
      <t>ダイガク</t>
    </rPh>
    <rPh sb="20" eb="22">
      <t>ガクエン</t>
    </rPh>
    <rPh sb="27" eb="29">
      <t>シュウギョウ</t>
    </rPh>
    <rPh sb="29" eb="31">
      <t>キソク</t>
    </rPh>
    <rPh sb="41" eb="42">
      <t>カ</t>
    </rPh>
    <rPh sb="46" eb="48">
      <t>カンレン</t>
    </rPh>
    <rPh sb="48" eb="50">
      <t>ホウキ</t>
    </rPh>
    <phoneticPr fontId="6"/>
  </si>
  <si>
    <t>個人情報の取扱については、「立正大学個人情報の保護に関する規程」に準拠する</t>
    <rPh sb="0" eb="2">
      <t>コジン</t>
    </rPh>
    <rPh sb="2" eb="4">
      <t>ジョウホウ</t>
    </rPh>
    <rPh sb="5" eb="7">
      <t>トリアツカイ</t>
    </rPh>
    <rPh sb="14" eb="16">
      <t>リッショウ</t>
    </rPh>
    <rPh sb="16" eb="18">
      <t>ダイガク</t>
    </rPh>
    <rPh sb="18" eb="20">
      <t>コジン</t>
    </rPh>
    <rPh sb="20" eb="22">
      <t>ジョウホウ</t>
    </rPh>
    <rPh sb="23" eb="25">
      <t>ホゴ</t>
    </rPh>
    <rPh sb="26" eb="27">
      <t>カン</t>
    </rPh>
    <rPh sb="29" eb="31">
      <t>キテイ</t>
    </rPh>
    <rPh sb="33" eb="35">
      <t>ジュンキョ</t>
    </rPh>
    <phoneticPr fontId="6"/>
  </si>
  <si>
    <t>から</t>
    <phoneticPr fontId="4"/>
  </si>
  <si>
    <t>所属部署</t>
    <phoneticPr fontId="4"/>
  </si>
  <si>
    <t>週</t>
    <phoneticPr fontId="4"/>
  </si>
  <si>
    <t>※週20時間未満とする</t>
    <phoneticPr fontId="6"/>
  </si>
  <si>
    <t>※休憩時間：6時間超の場合は少なくとも45分、8時間超の場合は少なくとも1時間取得のこと</t>
    <phoneticPr fontId="6"/>
  </si>
  <si>
    <t>：</t>
    <phoneticPr fontId="4"/>
  </si>
  <si>
    <t>ただし、支払日が日曜日・祝日または土曜日にあたるときは、その前日に支給する。</t>
    <phoneticPr fontId="4"/>
  </si>
  <si>
    <t>）</t>
    <phoneticPr fontId="4"/>
  </si>
  <si>
    <t>※固定勤務とシフト勤務は、どちらか一方のみ入力。
※「●時間程度」の部分に入力する場合は、休憩時間を除いた時間で入力。</t>
    <rPh sb="1" eb="3">
      <t>コテイ</t>
    </rPh>
    <rPh sb="3" eb="5">
      <t>キンム</t>
    </rPh>
    <rPh sb="9" eb="11">
      <t>キンム</t>
    </rPh>
    <rPh sb="17" eb="19">
      <t>イッポウ</t>
    </rPh>
    <rPh sb="21" eb="23">
      <t>ニュウリョク</t>
    </rPh>
    <rPh sb="28" eb="30">
      <t>ジカン</t>
    </rPh>
    <rPh sb="30" eb="32">
      <t>テイド</t>
    </rPh>
    <rPh sb="34" eb="36">
      <t>ブブン</t>
    </rPh>
    <rPh sb="37" eb="39">
      <t>ニュウリョク</t>
    </rPh>
    <rPh sb="41" eb="43">
      <t>バアイ</t>
    </rPh>
    <rPh sb="45" eb="47">
      <t>キュウケイ</t>
    </rPh>
    <rPh sb="47" eb="49">
      <t>ジカン</t>
    </rPh>
    <rPh sb="50" eb="51">
      <t>ノゾ</t>
    </rPh>
    <rPh sb="53" eb="55">
      <t>ジカン</t>
    </rPh>
    <rPh sb="56" eb="58">
      <t>ニュウリョク</t>
    </rPh>
    <phoneticPr fontId="4"/>
  </si>
  <si>
    <t>※実際に勤務するキャンパスを選択し、場所を入力（例：入試センター）
別の勤務場所でも業務を予定している場合は、その勤務場所も入力（例：ただし、OC実施時のみ熊谷キャンパスで勤務予定）</t>
    <rPh sb="1" eb="3">
      <t>ジッサイ</t>
    </rPh>
    <rPh sb="4" eb="6">
      <t>キンム</t>
    </rPh>
    <rPh sb="14" eb="16">
      <t>センタク</t>
    </rPh>
    <rPh sb="18" eb="20">
      <t>バショ</t>
    </rPh>
    <rPh sb="21" eb="23">
      <t>ニュウリョク</t>
    </rPh>
    <rPh sb="24" eb="25">
      <t>レイ</t>
    </rPh>
    <rPh sb="26" eb="28">
      <t>ニュウシ</t>
    </rPh>
    <phoneticPr fontId="4"/>
  </si>
  <si>
    <t>必要な技術・技能</t>
    <phoneticPr fontId="32"/>
  </si>
  <si>
    <t>新規</t>
    <rPh sb="0" eb="2">
      <t>シンキ</t>
    </rPh>
    <phoneticPr fontId="4"/>
  </si>
  <si>
    <t>変更</t>
    <rPh sb="0" eb="2">
      <t>ヘンコウ</t>
    </rPh>
    <phoneticPr fontId="4"/>
  </si>
  <si>
    <t>給与振込口座届出</t>
    <rPh sb="0" eb="2">
      <t>キュウヨ</t>
    </rPh>
    <rPh sb="6" eb="8">
      <t>トドケデ</t>
    </rPh>
    <phoneticPr fontId="32"/>
  </si>
  <si>
    <t>給与振込依頼書</t>
    <phoneticPr fontId="4"/>
  </si>
  <si>
    <t>私の給与の振込先を、</t>
    <phoneticPr fontId="4"/>
  </si>
  <si>
    <t>①</t>
    <phoneticPr fontId="4"/>
  </si>
  <si>
    <t>②</t>
    <phoneticPr fontId="4"/>
  </si>
  <si>
    <t>銀　行</t>
    <phoneticPr fontId="32"/>
  </si>
  <si>
    <t>口座種別</t>
    <phoneticPr fontId="4"/>
  </si>
  <si>
    <t>③</t>
    <phoneticPr fontId="4"/>
  </si>
  <si>
    <t>④</t>
    <phoneticPr fontId="4"/>
  </si>
  <si>
    <t>⑤</t>
    <phoneticPr fontId="4"/>
  </si>
  <si>
    <t>・該当する箇所には○をつけて下さい。</t>
    <phoneticPr fontId="4"/>
  </si>
  <si>
    <t>・口座名義は、本人名義の口座（戸籍上のお名前）をご指定下さい。</t>
    <phoneticPr fontId="32"/>
  </si>
  <si>
    <t>　氏名等の変更が生じた場合は、速やかにご連絡下さい。</t>
    <phoneticPr fontId="32"/>
  </si>
  <si>
    <t>・ゆうちょ銀行の場合は、他の金融機関からゆうちょ銀行への振込用店名、預金種目、口座番号をご記入ください。</t>
    <phoneticPr fontId="32"/>
  </si>
  <si>
    <t>（ゆうちょ銀行ホームページで「ゆうちょ口座と他の金融機関口座間の送金」のご案内を必ず確認して下さい）</t>
    <phoneticPr fontId="32"/>
  </si>
  <si>
    <t>データ区分</t>
  </si>
  <si>
    <t>社員コード</t>
  </si>
  <si>
    <t>※学部・事務室・課の単位で入力（●●部△△課のうち、●●部の部分は不要）</t>
    <phoneticPr fontId="4"/>
  </si>
  <si>
    <t>181H00006</t>
  </si>
  <si>
    <t>立正　1人</t>
    <rPh sb="0" eb="2">
      <t>リッショウ</t>
    </rPh>
    <rPh sb="4" eb="5">
      <t>ニン</t>
    </rPh>
    <phoneticPr fontId="3"/>
  </si>
  <si>
    <t>立正　2人</t>
    <rPh sb="0" eb="2">
      <t>リッショウ</t>
    </rPh>
    <rPh sb="4" eb="5">
      <t>ニン</t>
    </rPh>
    <phoneticPr fontId="3"/>
  </si>
  <si>
    <t>立正　3人</t>
    <rPh sb="0" eb="2">
      <t>リッショウ</t>
    </rPh>
    <rPh sb="4" eb="5">
      <t>ニン</t>
    </rPh>
    <phoneticPr fontId="3"/>
  </si>
  <si>
    <t>立正　4人</t>
    <rPh sb="0" eb="2">
      <t>リッショウ</t>
    </rPh>
    <rPh sb="4" eb="5">
      <t>ニン</t>
    </rPh>
    <phoneticPr fontId="3"/>
  </si>
  <si>
    <t>立正　5人</t>
    <rPh sb="0" eb="2">
      <t>リッショウ</t>
    </rPh>
    <rPh sb="4" eb="5">
      <t>ニン</t>
    </rPh>
    <phoneticPr fontId="3"/>
  </si>
  <si>
    <t>立正　6人</t>
    <rPh sb="0" eb="2">
      <t>リッショウ</t>
    </rPh>
    <rPh sb="4" eb="5">
      <t>ニン</t>
    </rPh>
    <phoneticPr fontId="3"/>
  </si>
  <si>
    <t>立正　7人</t>
    <rPh sb="0" eb="2">
      <t>リッショウ</t>
    </rPh>
    <rPh sb="4" eb="5">
      <t>ニン</t>
    </rPh>
    <phoneticPr fontId="3"/>
  </si>
  <si>
    <t>立正　8人</t>
    <rPh sb="0" eb="2">
      <t>リッショウ</t>
    </rPh>
    <rPh sb="4" eb="5">
      <t>ニン</t>
    </rPh>
    <phoneticPr fontId="3"/>
  </si>
  <si>
    <t>立正　9人</t>
    <rPh sb="0" eb="2">
      <t>リッショウ</t>
    </rPh>
    <rPh sb="4" eb="5">
      <t>ニン</t>
    </rPh>
    <phoneticPr fontId="3"/>
  </si>
  <si>
    <t>立正　10人</t>
    <rPh sb="0" eb="2">
      <t>リッショウ</t>
    </rPh>
    <rPh sb="5" eb="6">
      <t>ニン</t>
    </rPh>
    <phoneticPr fontId="3"/>
  </si>
  <si>
    <t>ﾘｯｼｮｳ ﾋﾄﾘ</t>
    <phoneticPr fontId="4"/>
  </si>
  <si>
    <t>ﾘｯｼｮｳ ﾌﾀﾘ</t>
    <phoneticPr fontId="4"/>
  </si>
  <si>
    <t>ﾘｯｼｮｳ ｻﾝﾆﾝ</t>
    <phoneticPr fontId="4"/>
  </si>
  <si>
    <t>ﾘｯｼｮｳ ﾖﾆﾝ</t>
    <phoneticPr fontId="4"/>
  </si>
  <si>
    <t>ﾘｯｼｮｳ ｺﾞﾆﾝ</t>
    <phoneticPr fontId="4"/>
  </si>
  <si>
    <t>ﾘｯｼｮｳ ﾛｸﾆﾝ</t>
    <phoneticPr fontId="4"/>
  </si>
  <si>
    <t>ﾘｯｼｮｳ ﾅﾅﾆﾝ</t>
    <phoneticPr fontId="4"/>
  </si>
  <si>
    <t>ﾘｯｼｮｳ ﾊﾁﾆﾝ</t>
    <phoneticPr fontId="4"/>
  </si>
  <si>
    <t>ﾘｯｼｮｳ ｷｭｳﾆﾝ</t>
    <phoneticPr fontId="4"/>
  </si>
  <si>
    <t>ﾘｯｼｮｳ ｼﾞｭｳﾆﾝ</t>
    <phoneticPr fontId="4"/>
  </si>
  <si>
    <t>品川　太郎</t>
    <phoneticPr fontId="4"/>
  </si>
  <si>
    <t>イベント当日の運営補助</t>
    <phoneticPr fontId="4"/>
  </si>
  <si>
    <t>雇用期間のとおり</t>
    <phoneticPr fontId="4"/>
  </si>
  <si>
    <t>のうち</t>
    <phoneticPr fontId="32"/>
  </si>
  <si>
    <t>↓原則修正しないが、採用者によって時給、使用期間、勤務時間、勤務日数が異なる場合は個別に修正↓</t>
    <rPh sb="1" eb="3">
      <t>ゲンソク</t>
    </rPh>
    <rPh sb="3" eb="5">
      <t>シュウセイ</t>
    </rPh>
    <phoneticPr fontId="4"/>
  </si>
  <si>
    <t>✔</t>
    <phoneticPr fontId="4"/>
  </si>
  <si>
    <t>東京都品川区大崎4-2-16</t>
  </si>
  <si>
    <t>141-8602</t>
  </si>
  <si>
    <t>141-8602</t>
    <phoneticPr fontId="4"/>
  </si>
  <si>
    <t>総 務 部 長　殿</t>
    <rPh sb="0" eb="1">
      <t>ソウ</t>
    </rPh>
    <rPh sb="2" eb="3">
      <t>ツトム</t>
    </rPh>
    <rPh sb="4" eb="5">
      <t>ブ</t>
    </rPh>
    <rPh sb="6" eb="7">
      <t>チョウ</t>
    </rPh>
    <rPh sb="8" eb="9">
      <t>ドノ</t>
    </rPh>
    <phoneticPr fontId="4"/>
  </si>
  <si>
    <t>人事課長</t>
    <rPh sb="0" eb="3">
      <t>ジンジカ</t>
    </rPh>
    <rPh sb="3" eb="4">
      <t>チョウ</t>
    </rPh>
    <phoneticPr fontId="4"/>
  </si>
  <si>
    <t>総　務　部　長　殿</t>
    <rPh sb="0" eb="1">
      <t>フサ</t>
    </rPh>
    <rPh sb="2" eb="3">
      <t>ツトム</t>
    </rPh>
    <rPh sb="4" eb="5">
      <t>ブ</t>
    </rPh>
    <rPh sb="6" eb="7">
      <t>チョウ</t>
    </rPh>
    <rPh sb="8" eb="9">
      <t>ドノ</t>
    </rPh>
    <phoneticPr fontId="4"/>
  </si>
  <si>
    <t>狩 野  亜 樹</t>
    <phoneticPr fontId="4" type="Hiragana" alignment="distributed"/>
  </si>
  <si>
    <t>狩 野  亜 樹</t>
    <phoneticPr fontId="4" type="Hiragana" alignment="distributed"/>
  </si>
  <si>
    <t>狩 野  亜 樹</t>
    <phoneticPr fontId="4" type="Hiragana" alignment="distributed"/>
  </si>
  <si>
    <t>狩 野  亜 樹</t>
    <phoneticPr fontId="4" type="Hiragana" alignment="distributed"/>
  </si>
  <si>
    <t>狩 野  亜 樹</t>
    <phoneticPr fontId="4" type="Hiragana" alignment="distributed"/>
  </si>
  <si>
    <t>※1,200円以上で、申請する時給単価を入力。</t>
    <rPh sb="6" eb="7">
      <t>えん</t>
    </rPh>
    <rPh sb="7" eb="9">
      <t>いじょう</t>
    </rPh>
    <rPh sb="11" eb="13">
      <t>しんせい</t>
    </rPh>
    <rPh sb="15" eb="17">
      <t>じきゅう</t>
    </rPh>
    <rPh sb="17" eb="19">
      <t>たんか</t>
    </rPh>
    <rPh sb="20" eb="22">
      <t>にゅうりょく</t>
    </rPh>
    <phoneticPr fontId="4" type="Hiragana"/>
  </si>
  <si>
    <t>※1,200円を超える時給とする場合に、その理由を特記事項に記載。</t>
    <rPh sb="6" eb="7">
      <t>えん</t>
    </rPh>
    <rPh sb="8" eb="9">
      <t>こ</t>
    </rPh>
    <rPh sb="11" eb="13">
      <t>じきゅう</t>
    </rPh>
    <rPh sb="16" eb="18">
      <t>ばあい</t>
    </rPh>
    <rPh sb="22" eb="24">
      <t>りゆう</t>
    </rPh>
    <rPh sb="25" eb="27">
      <t>とっき</t>
    </rPh>
    <rPh sb="27" eb="29">
      <t>じこう</t>
    </rPh>
    <rPh sb="30" eb="32">
      <t>きさい</t>
    </rPh>
    <phoneticPr fontId="4" type="Hiragana"/>
  </si>
  <si>
    <t>〒141-8602　　東京都品川区大崎4-2-16</t>
    <phoneticPr fontId="4"/>
  </si>
  <si>
    <t>〒141-8602　　東京都品川区大崎4-2-16</t>
    <phoneticPr fontId="4"/>
  </si>
  <si>
    <t>〒141-8602　　東京都品川区大崎4-2-16</t>
    <phoneticPr fontId="4"/>
  </si>
  <si>
    <t>〒141-8602　　東京都品川区大崎4-2-16</t>
    <phoneticPr fontId="4"/>
  </si>
  <si>
    <t>〒141-8602　　東京都品川区大崎4-2-16</t>
    <phoneticPr fontId="4"/>
  </si>
  <si>
    <t>アルバイト使用完了届</t>
    <rPh sb="5" eb="7">
      <t>シヨウ</t>
    </rPh>
    <rPh sb="7" eb="9">
      <t>カンリョウ</t>
    </rPh>
    <rPh sb="9" eb="10">
      <t>トドケ</t>
    </rPh>
    <phoneticPr fontId="4"/>
  </si>
  <si>
    <t>(</t>
    <phoneticPr fontId="4"/>
  </si>
  <si>
    <t>)</t>
    <phoneticPr fontId="4"/>
  </si>
  <si>
    <t>付申請のアルバイトは</t>
    <rPh sb="0" eb="1">
      <t>ツ</t>
    </rPh>
    <rPh sb="1" eb="3">
      <t>シンセイ</t>
    </rPh>
    <phoneticPr fontId="4"/>
  </si>
  <si>
    <t>をもって終了したので、お届けします。</t>
    <rPh sb="4" eb="6">
      <t>シュウリョウ</t>
    </rPh>
    <rPh sb="12" eb="13">
      <t>トド</t>
    </rPh>
    <phoneticPr fontId="4"/>
  </si>
  <si>
    <t>　</t>
    <phoneticPr fontId="4"/>
  </si>
  <si>
    <t>文学部事務室</t>
    <rPh sb="0" eb="3">
      <t>ブンガクブ</t>
    </rPh>
    <rPh sb="3" eb="6">
      <t>ジムシツ</t>
    </rPh>
    <phoneticPr fontId="4"/>
  </si>
  <si>
    <t>文学部事務室</t>
    <rPh sb="0" eb="3">
      <t>ブンガクブ</t>
    </rPh>
    <rPh sb="3" eb="6">
      <t>ジムシツ</t>
    </rPh>
    <phoneticPr fontId="15"/>
  </si>
  <si>
    <t>雇用期間中
学内アルバイト</t>
    <rPh sb="0" eb="2">
      <t>コヨウ</t>
    </rPh>
    <rPh sb="2" eb="4">
      <t>キカン</t>
    </rPh>
    <rPh sb="4" eb="5">
      <t>チュウ</t>
    </rPh>
    <phoneticPr fontId="32"/>
  </si>
  <si>
    <t>雇用期間中学内アルバイト</t>
    <phoneticPr fontId="4"/>
  </si>
  <si>
    <t>雇用期間中学内アルバイト</t>
    <phoneticPr fontId="4"/>
  </si>
  <si>
    <t>雇用期間中学内アルバイト</t>
    <phoneticPr fontId="4"/>
  </si>
  <si>
    <t>07-999</t>
    <phoneticPr fontId="4"/>
  </si>
  <si>
    <t>OC学生スタッフ</t>
    <phoneticPr fontId="4"/>
  </si>
  <si>
    <t>雇用管理の改善等に関する相談窓口は、総務部長および熊谷事務部長とする</t>
    <rPh sb="18" eb="20">
      <t>ソウム</t>
    </rPh>
    <rPh sb="20" eb="22">
      <t>ブチョウ</t>
    </rPh>
    <phoneticPr fontId="6"/>
  </si>
  <si>
    <t>　学園事務局　総務部長</t>
    <phoneticPr fontId="4"/>
  </si>
  <si>
    <t>　学園事務局　総務部長</t>
    <phoneticPr fontId="4"/>
  </si>
  <si>
    <t>　学園事務局　総務部長</t>
    <phoneticPr fontId="4"/>
  </si>
  <si>
    <t>　学園事務局　総務部長</t>
    <phoneticPr fontId="4"/>
  </si>
  <si>
    <t>　学園事務局　総務部長</t>
    <phoneticPr fontId="4"/>
  </si>
  <si>
    <t>※学部からの申請の場合、学部長名を入力。科研費等公的研究費の場合、研究推進・社会貢献課長名を入力。</t>
    <rPh sb="1" eb="3">
      <t>ガクブ</t>
    </rPh>
    <rPh sb="6" eb="8">
      <t>シンセイ</t>
    </rPh>
    <rPh sb="9" eb="11">
      <t>バアイ</t>
    </rPh>
    <rPh sb="12" eb="15">
      <t>ガクブチョウ</t>
    </rPh>
    <rPh sb="15" eb="16">
      <t>メイ</t>
    </rPh>
    <rPh sb="17" eb="19">
      <t>ニュウリョク</t>
    </rPh>
    <rPh sb="20" eb="23">
      <t>カケンヒ</t>
    </rPh>
    <rPh sb="23" eb="24">
      <t>トウ</t>
    </rPh>
    <rPh sb="24" eb="26">
      <t>コウテキ</t>
    </rPh>
    <rPh sb="26" eb="28">
      <t>ケンキュウ</t>
    </rPh>
    <rPh sb="28" eb="29">
      <t>ヒ</t>
    </rPh>
    <rPh sb="30" eb="32">
      <t>バアイ</t>
    </rPh>
    <rPh sb="33" eb="35">
      <t>ケンキュウ</t>
    </rPh>
    <rPh sb="35" eb="37">
      <t>スイシン</t>
    </rPh>
    <rPh sb="38" eb="40">
      <t>シャカイ</t>
    </rPh>
    <rPh sb="40" eb="42">
      <t>コウケン</t>
    </rPh>
    <rPh sb="42" eb="43">
      <t>カ</t>
    </rPh>
    <rPh sb="43" eb="44">
      <t>チョウ</t>
    </rPh>
    <rPh sb="44" eb="45">
      <t>メイ</t>
    </rPh>
    <rPh sb="46" eb="48">
      <t>ニュウリョク</t>
    </rPh>
    <phoneticPr fontId="4"/>
  </si>
  <si>
    <t>※西暦で入力（例：2025/4/1）</t>
    <rPh sb="1" eb="3">
      <t>セイレキ</t>
    </rPh>
    <rPh sb="4" eb="6">
      <t>ニュウリョク</t>
    </rPh>
    <rPh sb="7" eb="8">
      <t>レイ</t>
    </rPh>
    <phoneticPr fontId="4"/>
  </si>
  <si>
    <t>※西暦で入力（例：2025/10/01）。大学・学園の予算で、予算措置がされていない年度を超える申請は不可。</t>
    <rPh sb="1" eb="3">
      <t>セイレキ</t>
    </rPh>
    <rPh sb="4" eb="6">
      <t>ニュウリョク</t>
    </rPh>
    <rPh sb="7" eb="8">
      <t>レイ</t>
    </rPh>
    <rPh sb="21" eb="23">
      <t>ダイガク</t>
    </rPh>
    <rPh sb="24" eb="26">
      <t>ガクエン</t>
    </rPh>
    <rPh sb="27" eb="29">
      <t>ヨサン</t>
    </rPh>
    <rPh sb="31" eb="33">
      <t>ヨサン</t>
    </rPh>
    <rPh sb="33" eb="35">
      <t>ソチ</t>
    </rPh>
    <rPh sb="42" eb="44">
      <t>ネンド</t>
    </rPh>
    <rPh sb="45" eb="46">
      <t>コ</t>
    </rPh>
    <rPh sb="48" eb="50">
      <t>シンセイ</t>
    </rPh>
    <rPh sb="51" eb="53">
      <t>フカ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</si>
</sst>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411]ggge&quot;年&quot;m&quot;月&quot;d&quot;日&quot;;@"/>
    <numFmt numFmtId="177" formatCode="h&quot;時&quot;mm&quot;分&quot;;@"/>
    <numFmt numFmtId="178" formatCode="0_);[Red]\(0\)"/>
    <numFmt numFmtId="179" formatCode="yyyy/mm/dd"/>
    <numFmt numFmtId="180" formatCode="#,##0_ "/>
    <numFmt numFmtId="181" formatCode="h:mm;@"/>
    <numFmt numFmtId="182" formatCode="[$-411]ggge&quot;年&quot;m&quot;月&quot;;@"/>
    <numFmt numFmtId="183" formatCode="0000000"/>
  </numFmts>
  <fonts count="53">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sz val="10"/>
      <color theme="1"/>
      <name val="ＭＳ 明朝"/>
      <family val="1"/>
      <charset val="128"/>
    </font>
    <font>
      <sz val="9"/>
      <color theme="1"/>
      <name val="ＭＳ 明朝"/>
      <family val="1"/>
      <charset val="128"/>
    </font>
    <font>
      <sz val="10"/>
      <color theme="1"/>
      <name val="ＭＳ Ｐゴシック"/>
      <family val="2"/>
      <charset val="128"/>
      <scheme val="minor"/>
    </font>
    <font>
      <b/>
      <sz val="16"/>
      <color theme="1"/>
      <name val="ＭＳ 明朝"/>
      <family val="1"/>
      <charset val="128"/>
    </font>
    <font>
      <sz val="12"/>
      <color theme="1"/>
      <name val="ＭＳ 明朝"/>
      <family val="1"/>
      <charset val="128"/>
    </font>
    <font>
      <sz val="10"/>
      <color theme="1"/>
      <name val="ＭＳ Ｐゴシック"/>
      <family val="3"/>
      <charset val="128"/>
      <scheme val="minor"/>
    </font>
    <font>
      <sz val="8"/>
      <color theme="1"/>
      <name val="ＭＳ 明朝"/>
      <family val="1"/>
      <charset val="128"/>
    </font>
    <font>
      <sz val="11"/>
      <name val="ＭＳ Ｐゴシック"/>
      <family val="3"/>
      <charset val="128"/>
    </font>
    <font>
      <sz val="9"/>
      <color rgb="FFFF0000"/>
      <name val="ＭＳ Ｐゴシック"/>
      <family val="3"/>
      <charset val="128"/>
      <scheme val="minor"/>
    </font>
    <font>
      <sz val="11"/>
      <color theme="1"/>
      <name val="ＭＳ Ｐゴシック"/>
      <family val="2"/>
      <charset val="128"/>
      <scheme val="minor"/>
    </font>
    <font>
      <sz val="12"/>
      <color theme="1"/>
      <name val="ＭＳ Ｐゴシック"/>
      <family val="2"/>
      <charset val="128"/>
      <scheme val="minor"/>
    </font>
    <font>
      <sz val="16"/>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5"/>
      <color theme="1"/>
      <name val="ＭＳ 明朝"/>
      <family val="1"/>
      <charset val="128"/>
    </font>
    <font>
      <sz val="8"/>
      <color theme="0"/>
      <name val="ＭＳ 明朝"/>
      <family val="1"/>
      <charset val="128"/>
    </font>
    <font>
      <sz val="5"/>
      <color theme="0"/>
      <name val="ＭＳ 明朝"/>
      <family val="1"/>
      <charset val="128"/>
    </font>
    <font>
      <sz val="11"/>
      <color theme="0"/>
      <name val="ＭＳ 明朝"/>
      <family val="1"/>
      <charset val="128"/>
    </font>
    <font>
      <sz val="10.5"/>
      <color theme="1"/>
      <name val="ＭＳ 明朝"/>
      <family val="1"/>
      <charset val="128"/>
    </font>
    <font>
      <sz val="9"/>
      <name val="ＭＳ Ｐゴシック"/>
      <family val="3"/>
      <charset val="128"/>
      <scheme val="minor"/>
    </font>
    <font>
      <sz val="11"/>
      <color theme="1"/>
      <name val="ＭＳ Ｐゴシック"/>
      <family val="3"/>
      <charset val="128"/>
    </font>
    <font>
      <sz val="9"/>
      <color theme="1"/>
      <name val="ＭＳ Ｐゴシック"/>
      <family val="3"/>
      <charset val="128"/>
    </font>
    <font>
      <sz val="6"/>
      <name val="ＭＳ Ｐゴシック"/>
      <family val="2"/>
      <charset val="128"/>
    </font>
    <font>
      <sz val="6"/>
      <color theme="1"/>
      <name val="ＭＳ Ｐゴシック"/>
      <family val="3"/>
      <charset val="128"/>
    </font>
    <font>
      <b/>
      <sz val="11"/>
      <color rgb="FFFF0000"/>
      <name val="ＭＳ Ｐゴシック"/>
      <family val="3"/>
      <charset val="128"/>
    </font>
    <font>
      <sz val="11"/>
      <color rgb="FFFF0000"/>
      <name val="ＭＳ Ｐゴシック"/>
      <family val="3"/>
      <charset val="128"/>
    </font>
    <font>
      <sz val="11"/>
      <color theme="0" tint="-4.9989318521683403E-2"/>
      <name val="ＭＳ Ｐゴシック"/>
      <family val="3"/>
      <charset val="128"/>
    </font>
    <font>
      <sz val="11"/>
      <color theme="1" tint="0.499984740745262"/>
      <name val="ＭＳ Ｐゴシック"/>
      <family val="3"/>
      <charset val="128"/>
    </font>
    <font>
      <sz val="10"/>
      <color theme="1"/>
      <name val="ＭＳ Ｐゴシック"/>
      <family val="3"/>
      <charset val="128"/>
    </font>
    <font>
      <b/>
      <sz val="14"/>
      <color theme="1"/>
      <name val="ＭＳ Ｐゴシック"/>
      <family val="3"/>
      <charset val="128"/>
    </font>
    <font>
      <sz val="11"/>
      <color theme="0" tint="-0.249977111117893"/>
      <name val="ＭＳ Ｐゴシック"/>
      <family val="3"/>
      <charset val="128"/>
    </font>
    <font>
      <sz val="11"/>
      <color theme="0" tint="-0.34998626667073579"/>
      <name val="ＭＳ Ｐゴシック"/>
      <family val="3"/>
      <charset val="128"/>
    </font>
    <font>
      <u/>
      <sz val="11"/>
      <color theme="1"/>
      <name val="ＭＳ Ｐゴシック"/>
      <family val="3"/>
      <charset val="128"/>
    </font>
    <font>
      <sz val="13"/>
      <color theme="1"/>
      <name val="ＭＳ Ｐゴシック"/>
      <family val="3"/>
      <charset val="128"/>
    </font>
    <font>
      <b/>
      <sz val="20"/>
      <color theme="1"/>
      <name val="ＭＳ Ｐゴシック"/>
      <family val="3"/>
      <charset val="128"/>
    </font>
    <font>
      <b/>
      <sz val="20"/>
      <color rgb="FFFF0000"/>
      <name val="ＭＳ Ｐゴシック"/>
      <family val="3"/>
      <charset val="128"/>
    </font>
    <font>
      <b/>
      <sz val="18"/>
      <color theme="1"/>
      <name val="ＭＳ Ｐゴシック"/>
      <family val="3"/>
      <charset val="128"/>
    </font>
    <font>
      <sz val="14"/>
      <color theme="1"/>
      <name val="ＭＳ Ｐゴシック"/>
      <family val="3"/>
      <charset val="128"/>
    </font>
    <font>
      <b/>
      <sz val="16"/>
      <color theme="1"/>
      <name val="ＭＳ Ｐゴシック"/>
      <family val="3"/>
      <charset val="128"/>
    </font>
    <font>
      <sz val="13"/>
      <color rgb="FFFF0000"/>
      <name val="ＭＳ Ｐゴシック"/>
      <family val="3"/>
      <charset val="128"/>
    </font>
    <font>
      <u/>
      <sz val="11"/>
      <color theme="1"/>
      <name val="ＭＳ Ｐゴシック"/>
      <family val="2"/>
      <charset val="128"/>
      <scheme val="minor"/>
    </font>
    <font>
      <b/>
      <sz val="24"/>
      <color rgb="FFFF0000"/>
      <name val="ＭＳ Ｐゴシック"/>
      <family val="3"/>
      <charset val="128"/>
    </font>
    <font>
      <sz val="11"/>
      <color theme="2"/>
      <name val="ＭＳ Ｐゴシック"/>
      <family val="3"/>
      <charset val="128"/>
    </font>
  </fonts>
  <fills count="9">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0"/>
        <bgColor indexed="64"/>
      </patternFill>
    </fill>
    <fill>
      <patternFill patternType="solid">
        <fgColor theme="4" tint="0.79998168889431442"/>
        <bgColor indexed="64"/>
      </patternFill>
    </fill>
  </fills>
  <borders count="11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style="hair">
        <color auto="1"/>
      </top>
      <bottom style="hair">
        <color auto="1"/>
      </bottom>
      <diagonal/>
    </border>
    <border>
      <left/>
      <right/>
      <top style="hair">
        <color auto="1"/>
      </top>
      <bottom/>
      <diagonal/>
    </border>
    <border>
      <left/>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style="thin">
        <color auto="1"/>
      </right>
      <top style="hair">
        <color auto="1"/>
      </top>
      <bottom style="thin">
        <color auto="1"/>
      </bottom>
      <diagonal/>
    </border>
    <border>
      <left style="hair">
        <color auto="1"/>
      </left>
      <right style="hair">
        <color auto="1"/>
      </right>
      <top/>
      <bottom style="hair">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auto="1"/>
      </right>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4506668294322"/>
      </top>
      <bottom style="hair">
        <color theme="9" tint="0.39991454817346722"/>
      </bottom>
      <diagonal/>
    </border>
    <border>
      <left style="thin">
        <color auto="1"/>
      </left>
      <right/>
      <top style="hair">
        <color auto="1"/>
      </top>
      <bottom style="hair">
        <color auto="1"/>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diagonal/>
    </border>
    <border>
      <left/>
      <right/>
      <top style="thin">
        <color theme="8" tint="0.39994506668294322"/>
      </top>
      <bottom/>
      <diagonal/>
    </border>
    <border>
      <left/>
      <right style="thin">
        <color theme="8" tint="0.39994506668294322"/>
      </right>
      <top style="thin">
        <color theme="8" tint="0.39994506668294322"/>
      </top>
      <bottom/>
      <diagonal/>
    </border>
    <border>
      <left style="thin">
        <color theme="8" tint="0.39994506668294322"/>
      </left>
      <right/>
      <top/>
      <bottom/>
      <diagonal/>
    </border>
    <border>
      <left/>
      <right style="thin">
        <color theme="8" tint="0.39994506668294322"/>
      </right>
      <top/>
      <bottom/>
      <diagonal/>
    </border>
    <border>
      <left/>
      <right/>
      <top/>
      <bottom style="thin">
        <color theme="8" tint="0.39994506668294322"/>
      </bottom>
      <diagonal/>
    </border>
    <border>
      <left style="thin">
        <color theme="8" tint="0.399945066682943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right/>
      <top style="thin">
        <color theme="8" tint="0.39991454817346722"/>
      </top>
      <bottom/>
      <diagonal/>
    </border>
    <border>
      <left/>
      <right style="thin">
        <color theme="8" tint="0.39994506668294322"/>
      </right>
      <top style="thin">
        <color theme="8" tint="0.39991454817346722"/>
      </top>
      <bottom/>
      <diagonal/>
    </border>
    <border>
      <left/>
      <right/>
      <top/>
      <bottom style="thin">
        <color theme="8" tint="0.39991454817346722"/>
      </bottom>
      <diagonal/>
    </border>
    <border>
      <left/>
      <right style="thin">
        <color theme="8" tint="0.39991454817346722"/>
      </right>
      <top style="thin">
        <color theme="8" tint="0.39994506668294322"/>
      </top>
      <bottom/>
      <diagonal/>
    </border>
    <border>
      <left/>
      <right style="thin">
        <color theme="8" tint="0.39991454817346722"/>
      </right>
      <top style="thin">
        <color theme="8" tint="0.39991454817346722"/>
      </top>
      <bottom style="thin">
        <color theme="8" tint="0.39991454817346722"/>
      </bottom>
      <diagonal/>
    </border>
    <border>
      <left/>
      <right style="thin">
        <color theme="8" tint="0.39991454817346722"/>
      </right>
      <top/>
      <bottom/>
      <diagonal/>
    </border>
    <border>
      <left style="thin">
        <color theme="8" tint="0.39994506668294322"/>
      </left>
      <right/>
      <top style="thin">
        <color theme="8" tint="0.39991454817346722"/>
      </top>
      <bottom style="dotted">
        <color theme="5" tint="0.59996337778862885"/>
      </bottom>
      <diagonal/>
    </border>
    <border>
      <left/>
      <right/>
      <top style="thin">
        <color theme="8" tint="0.39991454817346722"/>
      </top>
      <bottom style="dotted">
        <color theme="5" tint="0.59996337778862885"/>
      </bottom>
      <diagonal/>
    </border>
    <border>
      <left/>
      <right style="thin">
        <color theme="8" tint="0.39991454817346722"/>
      </right>
      <top style="thin">
        <color theme="8" tint="0.39991454817346722"/>
      </top>
      <bottom style="dotted">
        <color theme="5" tint="0.59996337778862885"/>
      </bottom>
      <diagonal/>
    </border>
    <border>
      <left/>
      <right/>
      <top/>
      <bottom style="dotted">
        <color theme="5" tint="0.39991454817346722"/>
      </bottom>
      <diagonal/>
    </border>
    <border>
      <left style="thin">
        <color theme="8" tint="0.39994506668294322"/>
      </left>
      <right/>
      <top/>
      <bottom style="dotted">
        <color theme="5" tint="0.59996337778862885"/>
      </bottom>
      <diagonal/>
    </border>
    <border>
      <left/>
      <right/>
      <top/>
      <bottom style="dotted">
        <color theme="5" tint="0.59996337778862885"/>
      </bottom>
      <diagonal/>
    </border>
    <border>
      <left/>
      <right style="thin">
        <color theme="8" tint="0.39991454817346722"/>
      </right>
      <top/>
      <bottom style="dotted">
        <color theme="5" tint="0.59996337778862885"/>
      </bottom>
      <diagonal/>
    </border>
    <border>
      <left style="hair">
        <color auto="1"/>
      </left>
      <right style="thin">
        <color auto="1"/>
      </right>
      <top style="hair">
        <color auto="1"/>
      </top>
      <bottom/>
      <diagonal/>
    </border>
    <border>
      <left style="thin">
        <color auto="1"/>
      </left>
      <right style="hair">
        <color auto="1"/>
      </right>
      <top style="hair">
        <color auto="1"/>
      </top>
      <bottom/>
      <diagonal/>
    </border>
    <border>
      <left style="thin">
        <color theme="4" tint="0.39994506668294322"/>
      </left>
      <right style="thin">
        <color theme="4" tint="0.39994506668294322"/>
      </right>
      <top style="thin">
        <color theme="8" tint="0.39994506668294322"/>
      </top>
      <bottom style="thin">
        <color theme="8" tint="0.39994506668294322"/>
      </bottom>
      <diagonal/>
    </border>
    <border>
      <left style="thin">
        <color theme="8" tint="0.39991454817346722"/>
      </left>
      <right/>
      <top style="thin">
        <color theme="8" tint="0.39994506668294322"/>
      </top>
      <bottom style="thin">
        <color theme="8" tint="0.39994506668294322"/>
      </bottom>
      <diagonal/>
    </border>
    <border>
      <left/>
      <right style="thin">
        <color theme="4" tint="0.39994506668294322"/>
      </right>
      <top style="thin">
        <color theme="8" tint="0.39994506668294322"/>
      </top>
      <bottom style="thin">
        <color theme="8" tint="0.39994506668294322"/>
      </bottom>
      <diagonal/>
    </border>
    <border>
      <left style="thin">
        <color theme="4" tint="0.39994506668294322"/>
      </left>
      <right style="thin">
        <color theme="8" tint="0.39994506668294322"/>
      </right>
      <top style="thin">
        <color theme="8" tint="0.39994506668294322"/>
      </top>
      <bottom style="thin">
        <color theme="8"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auto="1"/>
      </left>
      <right style="hair">
        <color auto="1"/>
      </right>
      <top/>
      <bottom style="hair">
        <color auto="1"/>
      </bottom>
      <diagonal/>
    </border>
    <border>
      <left style="thin">
        <color theme="8" tint="0.39991454817346722"/>
      </left>
      <right style="thin">
        <color theme="8" tint="0.39994506668294322"/>
      </right>
      <top style="thin">
        <color theme="8" tint="0.39994506668294322"/>
      </top>
      <bottom style="thin">
        <color theme="8" tint="0.39994506668294322"/>
      </bottom>
      <diagonal/>
    </border>
    <border>
      <left style="thin">
        <color theme="8" tint="0.39994506668294322"/>
      </left>
      <right style="thin">
        <color theme="8" tint="0.39991454817346722"/>
      </right>
      <top style="thin">
        <color theme="8" tint="0.39994506668294322"/>
      </top>
      <bottom style="thin">
        <color theme="8" tint="0.39994506668294322"/>
      </bottom>
      <diagonal/>
    </border>
    <border>
      <left style="thin">
        <color theme="8" tint="0.39991454817346722"/>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4506668294322"/>
      </right>
      <top style="thin">
        <color theme="8" tint="0.39988402966399123"/>
      </top>
      <bottom style="thin">
        <color theme="8" tint="0.39994506668294322"/>
      </bottom>
      <diagonal/>
    </border>
    <border>
      <left style="thin">
        <color theme="8" tint="0.39994506668294322"/>
      </left>
      <right/>
      <top style="thin">
        <color theme="8" tint="0.39988402966399123"/>
      </top>
      <bottom style="thin">
        <color theme="8" tint="0.39994506668294322"/>
      </bottom>
      <diagonal/>
    </border>
    <border>
      <left/>
      <right/>
      <top style="thin">
        <color theme="8" tint="0.39988402966399123"/>
      </top>
      <bottom style="thin">
        <color theme="8" tint="0.39994506668294322"/>
      </bottom>
      <diagonal/>
    </border>
    <border>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1454817346722"/>
      </right>
      <top style="thin">
        <color theme="8" tint="0.39988402966399123"/>
      </top>
      <bottom style="thin">
        <color theme="8" tint="0.39994506668294322"/>
      </bottom>
      <diagonal/>
    </border>
    <border>
      <left style="thin">
        <color theme="8" tint="0.39991454817346722"/>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4506668294322"/>
      </right>
      <top style="thin">
        <color theme="8" tint="0.39994506668294322"/>
      </top>
      <bottom style="thin">
        <color theme="8" tint="0.39988402966399123"/>
      </bottom>
      <diagonal/>
    </border>
    <border>
      <left style="thin">
        <color theme="8" tint="0.39994506668294322"/>
      </left>
      <right/>
      <top style="thin">
        <color theme="8" tint="0.39994506668294322"/>
      </top>
      <bottom style="thin">
        <color theme="8" tint="0.39988402966399123"/>
      </bottom>
      <diagonal/>
    </border>
    <border>
      <left/>
      <right/>
      <top style="thin">
        <color theme="8" tint="0.39994506668294322"/>
      </top>
      <bottom style="thin">
        <color theme="8" tint="0.39988402966399123"/>
      </bottom>
      <diagonal/>
    </border>
    <border>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1454817346722"/>
      </right>
      <top style="thin">
        <color theme="8" tint="0.39994506668294322"/>
      </top>
      <bottom style="thin">
        <color theme="8" tint="0.39988402966399123"/>
      </bottom>
      <diagonal/>
    </border>
    <border>
      <left/>
      <right/>
      <top style="thin">
        <color theme="8" tint="0.39994506668294322"/>
      </top>
      <bottom style="thin">
        <color theme="8" tint="0.39997558519241921"/>
      </bottom>
      <diagonal/>
    </border>
    <border>
      <left/>
      <right/>
      <top style="thin">
        <color theme="8" tint="0.39997558519241921"/>
      </top>
      <bottom style="thin">
        <color theme="8" tint="0.39997558519241921"/>
      </bottom>
      <diagonal/>
    </border>
    <border>
      <left/>
      <right/>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right style="thin">
        <color theme="8" tint="0.39991454817346722"/>
      </right>
      <top/>
      <bottom style="thin">
        <color theme="8" tint="0.39997558519241921"/>
      </bottom>
      <diagonal/>
    </border>
    <border>
      <left style="medium">
        <color theme="8" tint="0.39997558519241921"/>
      </left>
      <right/>
      <top style="medium">
        <color theme="8" tint="0.39997558519241921"/>
      </top>
      <bottom style="medium">
        <color theme="8" tint="0.39997558519241921"/>
      </bottom>
      <diagonal/>
    </border>
    <border>
      <left/>
      <right style="medium">
        <color theme="8" tint="0.39997558519241921"/>
      </right>
      <top style="medium">
        <color theme="8" tint="0.39997558519241921"/>
      </top>
      <bottom style="medium">
        <color theme="8" tint="0.39997558519241921"/>
      </bottom>
      <diagonal/>
    </border>
    <border>
      <left style="thin">
        <color indexed="64"/>
      </left>
      <right/>
      <top style="hair">
        <color auto="1"/>
      </top>
      <bottom style="thin">
        <color indexed="64"/>
      </bottom>
      <diagonal/>
    </border>
    <border>
      <left style="hair">
        <color auto="1"/>
      </left>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double">
        <color auto="1"/>
      </bottom>
      <diagonal/>
    </border>
    <border>
      <left style="hair">
        <color indexed="64"/>
      </left>
      <right/>
      <top/>
      <bottom/>
      <diagonal/>
    </border>
    <border>
      <left style="thin">
        <color auto="1"/>
      </left>
      <right/>
      <top style="thin">
        <color auto="1"/>
      </top>
      <bottom style="hair">
        <color indexed="64"/>
      </bottom>
      <diagonal/>
    </border>
    <border>
      <left style="thin">
        <color indexed="64"/>
      </left>
      <right style="hair">
        <color indexed="64"/>
      </right>
      <top style="thin">
        <color indexed="64"/>
      </top>
      <bottom/>
      <diagonal/>
    </border>
    <border>
      <left/>
      <right style="thin">
        <color auto="1"/>
      </right>
      <top style="thin">
        <color auto="1"/>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bottom style="dashed">
        <color auto="1"/>
      </bottom>
      <diagonal/>
    </border>
    <border>
      <left/>
      <right/>
      <top style="dashed">
        <color auto="1"/>
      </top>
      <bottom style="thin">
        <color indexed="64"/>
      </bottom>
      <diagonal/>
    </border>
    <border>
      <left/>
      <right/>
      <top style="dotted">
        <color indexed="64"/>
      </top>
      <bottom style="thin">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thin">
        <color indexed="64"/>
      </right>
      <top/>
      <bottom style="hair">
        <color auto="1"/>
      </bottom>
      <diagonal/>
    </border>
  </borders>
  <cellStyleXfs count="7">
    <xf numFmtId="0" fontId="0" fillId="0" borderId="0">
      <alignment vertical="center"/>
    </xf>
    <xf numFmtId="0" fontId="13" fillId="0" borderId="0">
      <alignment vertical="center"/>
    </xf>
    <xf numFmtId="38" fontId="13" fillId="0" borderId="0" applyFont="0" applyFill="0" applyBorder="0" applyAlignment="0" applyProtection="0">
      <alignment vertical="center"/>
    </xf>
    <xf numFmtId="0" fontId="16" fillId="0" borderId="0">
      <alignment vertical="center"/>
    </xf>
    <xf numFmtId="0" fontId="3" fillId="0" borderId="0">
      <alignment vertical="center"/>
    </xf>
    <xf numFmtId="0" fontId="2" fillId="0" borderId="0">
      <alignment vertical="center"/>
    </xf>
    <xf numFmtId="0" fontId="1" fillId="0" borderId="0">
      <alignment vertical="center"/>
    </xf>
  </cellStyleXfs>
  <cellXfs count="530">
    <xf numFmtId="0" fontId="0" fillId="0" borderId="0" xfId="0">
      <alignment vertical="center"/>
    </xf>
    <xf numFmtId="0" fontId="0" fillId="2" borderId="0" xfId="0" applyFill="1">
      <alignment vertical="center"/>
    </xf>
    <xf numFmtId="0" fontId="0" fillId="0" borderId="2" xfId="0" applyBorder="1">
      <alignment vertical="center"/>
    </xf>
    <xf numFmtId="0" fontId="0" fillId="0" borderId="3" xfId="0" applyBorder="1">
      <alignment vertical="center"/>
    </xf>
    <xf numFmtId="14" fontId="0" fillId="0" borderId="0" xfId="0" applyNumberFormat="1">
      <alignment vertical="center"/>
    </xf>
    <xf numFmtId="0" fontId="5" fillId="0" borderId="0" xfId="0" applyFont="1" applyBorder="1" applyProtection="1">
      <alignment vertical="center"/>
      <protection locked="0"/>
    </xf>
    <xf numFmtId="0" fontId="0" fillId="0" borderId="0" xfId="0" applyProtection="1">
      <alignment vertical="center"/>
    </xf>
    <xf numFmtId="0" fontId="18" fillId="0" borderId="0" xfId="0" applyFont="1">
      <alignment vertical="center"/>
    </xf>
    <xf numFmtId="0" fontId="0" fillId="0" borderId="0" xfId="0" applyFont="1">
      <alignment vertical="center"/>
    </xf>
    <xf numFmtId="0" fontId="15" fillId="0" borderId="0" xfId="0" applyFont="1">
      <alignment vertical="center"/>
    </xf>
    <xf numFmtId="0" fontId="15" fillId="0" borderId="24" xfId="0" applyFont="1" applyBorder="1">
      <alignment vertical="center"/>
    </xf>
    <xf numFmtId="0" fontId="0" fillId="0" borderId="25" xfId="0" applyFont="1" applyBorder="1">
      <alignment vertical="center"/>
    </xf>
    <xf numFmtId="0" fontId="15" fillId="0" borderId="25" xfId="0" applyFont="1" applyBorder="1">
      <alignment vertical="center"/>
    </xf>
    <xf numFmtId="0" fontId="0" fillId="0" borderId="25" xfId="0" applyBorder="1">
      <alignment vertical="center"/>
    </xf>
    <xf numFmtId="0" fontId="0" fillId="0" borderId="26" xfId="0" applyBorder="1">
      <alignment vertical="center"/>
    </xf>
    <xf numFmtId="0" fontId="15" fillId="0" borderId="27" xfId="0" applyFont="1" applyBorder="1">
      <alignment vertical="center"/>
    </xf>
    <xf numFmtId="0" fontId="0" fillId="0" borderId="0" xfId="0" applyFont="1" applyBorder="1">
      <alignment vertical="center"/>
    </xf>
    <xf numFmtId="0" fontId="15" fillId="0" borderId="0" xfId="0" applyFont="1" applyBorder="1">
      <alignment vertical="center"/>
    </xf>
    <xf numFmtId="0" fontId="0" fillId="0" borderId="0" xfId="0" applyBorder="1">
      <alignment vertical="center"/>
    </xf>
    <xf numFmtId="0" fontId="0" fillId="0" borderId="4" xfId="0" applyBorder="1">
      <alignment vertical="center"/>
    </xf>
    <xf numFmtId="0" fontId="15" fillId="0" borderId="1" xfId="0" applyFont="1" applyBorder="1">
      <alignment vertical="center"/>
    </xf>
    <xf numFmtId="0" fontId="0" fillId="0" borderId="2" xfId="0" applyFont="1" applyBorder="1">
      <alignment vertical="center"/>
    </xf>
    <xf numFmtId="0" fontId="15" fillId="0" borderId="2" xfId="0" applyFont="1" applyBorder="1">
      <alignment vertical="center"/>
    </xf>
    <xf numFmtId="0" fontId="15" fillId="0" borderId="28" xfId="0" applyFont="1" applyBorder="1">
      <alignment vertical="center"/>
    </xf>
    <xf numFmtId="0" fontId="0" fillId="0" borderId="29" xfId="0" applyFont="1" applyBorder="1">
      <alignment vertical="center"/>
    </xf>
    <xf numFmtId="0" fontId="15" fillId="0" borderId="29" xfId="0" applyFont="1" applyBorder="1">
      <alignment vertical="center"/>
    </xf>
    <xf numFmtId="0" fontId="0" fillId="0" borderId="30" xfId="0" applyBorder="1">
      <alignment vertical="center"/>
    </xf>
    <xf numFmtId="32" fontId="15" fillId="0" borderId="0" xfId="0" applyNumberFormat="1" applyFont="1" applyBorder="1" applyAlignment="1">
      <alignment horizontal="center" vertical="center"/>
    </xf>
    <xf numFmtId="0" fontId="19" fillId="0" borderId="0" xfId="0" applyFont="1" applyBorder="1">
      <alignment vertical="center"/>
    </xf>
    <xf numFmtId="0" fontId="8" fillId="0" borderId="0" xfId="0" applyFont="1" applyBorder="1">
      <alignment vertical="center"/>
    </xf>
    <xf numFmtId="0" fontId="11" fillId="0" borderId="0" xfId="0" applyFont="1" applyBorder="1">
      <alignment vertical="center"/>
    </xf>
    <xf numFmtId="0" fontId="8" fillId="0" borderId="29" xfId="0" applyFont="1" applyBorder="1">
      <alignment vertical="center"/>
    </xf>
    <xf numFmtId="0" fontId="11" fillId="0" borderId="29" xfId="0" applyFont="1" applyBorder="1">
      <alignment vertical="center"/>
    </xf>
    <xf numFmtId="0" fontId="0" fillId="0" borderId="29" xfId="0" applyBorder="1">
      <alignment vertical="center"/>
    </xf>
    <xf numFmtId="0" fontId="8" fillId="0" borderId="2" xfId="0" applyFont="1" applyBorder="1">
      <alignment vertical="center"/>
    </xf>
    <xf numFmtId="0" fontId="11" fillId="0" borderId="2" xfId="0" applyFont="1" applyBorder="1">
      <alignment vertical="center"/>
    </xf>
    <xf numFmtId="32" fontId="15" fillId="0" borderId="0" xfId="0" applyNumberFormat="1" applyFont="1" applyBorder="1" applyAlignment="1">
      <alignment vertical="center"/>
    </xf>
    <xf numFmtId="0" fontId="8" fillId="0" borderId="25" xfId="0" applyFont="1" applyBorder="1">
      <alignment vertical="center"/>
    </xf>
    <xf numFmtId="0" fontId="11" fillId="0" borderId="25" xfId="0" applyFont="1" applyBorder="1">
      <alignment vertical="center"/>
    </xf>
    <xf numFmtId="0" fontId="0" fillId="4" borderId="2" xfId="0" applyFont="1" applyFill="1" applyBorder="1">
      <alignment vertical="center"/>
    </xf>
    <xf numFmtId="0" fontId="15" fillId="4" borderId="2" xfId="0" applyFont="1" applyFill="1" applyBorder="1">
      <alignment vertical="center"/>
    </xf>
    <xf numFmtId="0" fontId="18" fillId="0" borderId="0" xfId="0" applyFont="1" applyProtection="1">
      <alignment vertical="center"/>
      <protection locked="0"/>
    </xf>
    <xf numFmtId="0" fontId="0" fillId="0" borderId="0" xfId="0" applyProtection="1">
      <alignment vertical="center"/>
      <protection locked="0"/>
    </xf>
    <xf numFmtId="0" fontId="0" fillId="0" borderId="0" xfId="0" applyFont="1" applyProtection="1">
      <alignment vertical="center"/>
      <protection locked="0"/>
    </xf>
    <xf numFmtId="0" fontId="0" fillId="0" borderId="32" xfId="0" applyFont="1" applyBorder="1" applyAlignment="1">
      <alignment vertical="center"/>
    </xf>
    <xf numFmtId="58" fontId="0" fillId="0" borderId="0" xfId="0" applyNumberFormat="1" applyFont="1" applyAlignment="1">
      <alignment vertical="center"/>
    </xf>
    <xf numFmtId="0" fontId="22" fillId="0" borderId="0" xfId="0" applyFont="1">
      <alignment vertical="center"/>
    </xf>
    <xf numFmtId="58" fontId="8" fillId="0" borderId="0" xfId="0" applyNumberFormat="1" applyFont="1" applyAlignment="1">
      <alignment vertical="center"/>
    </xf>
    <xf numFmtId="0" fontId="0" fillId="0" borderId="0" xfId="0" applyFont="1" applyAlignment="1">
      <alignment vertical="center" shrinkToFit="1"/>
    </xf>
    <xf numFmtId="179" fontId="0" fillId="2" borderId="0" xfId="0" applyNumberFormat="1" applyFill="1">
      <alignment vertical="center"/>
    </xf>
    <xf numFmtId="179" fontId="0" fillId="0" borderId="0" xfId="0" applyNumberFormat="1">
      <alignment vertical="center"/>
    </xf>
    <xf numFmtId="0" fontId="0" fillId="0" borderId="0" xfId="0" applyFont="1" applyAlignment="1">
      <alignment horizontal="right" vertical="center"/>
    </xf>
    <xf numFmtId="0" fontId="17" fillId="0" borderId="0" xfId="0" applyFont="1" applyAlignment="1">
      <alignment vertical="center"/>
    </xf>
    <xf numFmtId="0" fontId="5" fillId="0" borderId="0" xfId="0" applyFont="1" applyBorder="1" applyProtection="1">
      <alignment vertical="center"/>
    </xf>
    <xf numFmtId="0" fontId="0" fillId="0" borderId="1" xfId="0" applyBorder="1" applyProtection="1">
      <alignment vertical="center"/>
    </xf>
    <xf numFmtId="0" fontId="5" fillId="0" borderId="2" xfId="0" applyFont="1" applyBorder="1" applyProtection="1">
      <alignment vertical="center"/>
    </xf>
    <xf numFmtId="0" fontId="5" fillId="0" borderId="3" xfId="0" applyFont="1" applyBorder="1" applyProtection="1">
      <alignment vertical="center"/>
    </xf>
    <xf numFmtId="0" fontId="5" fillId="0" borderId="0" xfId="0" applyFont="1" applyProtection="1">
      <alignment vertical="center"/>
    </xf>
    <xf numFmtId="0" fontId="0" fillId="0" borderId="27" xfId="0" applyBorder="1" applyProtection="1">
      <alignment vertical="center"/>
    </xf>
    <xf numFmtId="0" fontId="5" fillId="0" borderId="0" xfId="0" applyFont="1" applyBorder="1" applyAlignment="1" applyProtection="1">
      <alignment vertical="center"/>
    </xf>
    <xf numFmtId="0" fontId="5" fillId="0" borderId="4" xfId="0" applyFont="1" applyBorder="1" applyProtection="1">
      <alignment vertical="center"/>
    </xf>
    <xf numFmtId="0" fontId="6" fillId="0" borderId="0" xfId="0" applyFont="1" applyBorder="1" applyProtection="1">
      <alignment vertical="center"/>
    </xf>
    <xf numFmtId="0" fontId="5" fillId="0" borderId="41" xfId="0" applyFont="1" applyBorder="1" applyAlignment="1" applyProtection="1">
      <alignment vertical="center"/>
    </xf>
    <xf numFmtId="0" fontId="5" fillId="0" borderId="46" xfId="0" applyFont="1" applyBorder="1" applyProtection="1">
      <alignment vertical="center"/>
    </xf>
    <xf numFmtId="0" fontId="5" fillId="0" borderId="49" xfId="0" applyFont="1" applyBorder="1" applyProtection="1">
      <alignment vertical="center"/>
    </xf>
    <xf numFmtId="0" fontId="5" fillId="0" borderId="43" xfId="0" applyFont="1" applyBorder="1" applyAlignment="1" applyProtection="1">
      <alignment vertical="center"/>
    </xf>
    <xf numFmtId="0" fontId="5" fillId="0" borderId="47" xfId="0" applyFont="1" applyBorder="1" applyAlignment="1" applyProtection="1"/>
    <xf numFmtId="0" fontId="5" fillId="0" borderId="54" xfId="0" applyFont="1" applyBorder="1" applyAlignment="1" applyProtection="1">
      <alignment horizontal="distributed" indent="1"/>
    </xf>
    <xf numFmtId="0" fontId="5" fillId="0" borderId="48" xfId="0" applyFont="1" applyBorder="1" applyAlignment="1" applyProtection="1"/>
    <xf numFmtId="0" fontId="5" fillId="0" borderId="0" xfId="0" applyFont="1" applyBorder="1" applyAlignment="1" applyProtection="1"/>
    <xf numFmtId="0" fontId="5" fillId="0" borderId="43" xfId="0" applyFont="1" applyBorder="1" applyAlignment="1" applyProtection="1"/>
    <xf numFmtId="177" fontId="5" fillId="0" borderId="56" xfId="0" applyNumberFormat="1" applyFont="1" applyBorder="1" applyAlignment="1" applyProtection="1"/>
    <xf numFmtId="177" fontId="5" fillId="0" borderId="0" xfId="0" applyNumberFormat="1" applyFont="1" applyBorder="1" applyAlignment="1" applyProtection="1"/>
    <xf numFmtId="0" fontId="6" fillId="0" borderId="0" xfId="0" applyFont="1" applyBorder="1" applyAlignment="1" applyProtection="1"/>
    <xf numFmtId="0" fontId="5" fillId="0" borderId="56" xfId="0" applyFont="1" applyBorder="1" applyAlignment="1" applyProtection="1"/>
    <xf numFmtId="0" fontId="5" fillId="0" borderId="43" xfId="0" applyFont="1" applyBorder="1" applyProtection="1">
      <alignment vertical="center"/>
    </xf>
    <xf numFmtId="0" fontId="5" fillId="0" borderId="86" xfId="0" applyFont="1" applyBorder="1" applyProtection="1">
      <alignment vertical="center"/>
    </xf>
    <xf numFmtId="0" fontId="5" fillId="0" borderId="93" xfId="0" applyFont="1" applyBorder="1" applyProtection="1">
      <alignment vertical="center"/>
    </xf>
    <xf numFmtId="0" fontId="5" fillId="0" borderId="90" xfId="0" applyFont="1" applyBorder="1" applyAlignment="1" applyProtection="1">
      <alignment vertical="center"/>
    </xf>
    <xf numFmtId="0" fontId="5" fillId="0" borderId="91" xfId="0" applyFont="1" applyBorder="1" applyAlignment="1" applyProtection="1">
      <alignment vertical="center"/>
    </xf>
    <xf numFmtId="0" fontId="5" fillId="0" borderId="87" xfId="0" applyFont="1" applyBorder="1" applyAlignment="1" applyProtection="1">
      <alignment vertical="center"/>
    </xf>
    <xf numFmtId="0" fontId="5" fillId="0" borderId="88" xfId="0" applyFont="1" applyBorder="1" applyAlignment="1" applyProtection="1">
      <alignment vertical="center"/>
    </xf>
    <xf numFmtId="0" fontId="5" fillId="0" borderId="89" xfId="0" applyFont="1" applyBorder="1" applyAlignment="1" applyProtection="1">
      <alignment vertical="center"/>
    </xf>
    <xf numFmtId="0" fontId="5" fillId="0" borderId="88" xfId="0" applyFont="1" applyBorder="1" applyProtection="1">
      <alignment vertical="center"/>
    </xf>
    <xf numFmtId="0" fontId="5" fillId="0" borderId="89" xfId="0" applyFont="1" applyBorder="1" applyProtection="1">
      <alignment vertical="center"/>
    </xf>
    <xf numFmtId="0" fontId="5" fillId="0" borderId="91" xfId="0" applyFont="1" applyBorder="1" applyProtection="1">
      <alignment vertical="center"/>
    </xf>
    <xf numFmtId="0" fontId="5" fillId="0" borderId="92" xfId="0" applyFont="1" applyBorder="1" applyAlignment="1" applyProtection="1">
      <alignment vertical="center"/>
    </xf>
    <xf numFmtId="0" fontId="5" fillId="0" borderId="86" xfId="0" applyFont="1" applyBorder="1" applyAlignment="1" applyProtection="1">
      <alignment vertical="center"/>
    </xf>
    <xf numFmtId="0" fontId="5" fillId="0" borderId="93" xfId="0" applyFont="1" applyBorder="1" applyAlignment="1" applyProtection="1">
      <alignment vertical="center"/>
    </xf>
    <xf numFmtId="0" fontId="5" fillId="0" borderId="90" xfId="0" applyFont="1" applyBorder="1" applyProtection="1">
      <alignment vertical="center"/>
    </xf>
    <xf numFmtId="0" fontId="0" fillId="0" borderId="0" xfId="0" applyBorder="1" applyProtection="1">
      <alignment vertical="center"/>
    </xf>
    <xf numFmtId="0" fontId="5" fillId="0" borderId="92" xfId="0" applyFont="1" applyBorder="1" applyAlignment="1" applyProtection="1">
      <alignment horizontal="left" vertical="center" wrapText="1"/>
    </xf>
    <xf numFmtId="0" fontId="5" fillId="0" borderId="86" xfId="0" applyFont="1" applyBorder="1" applyAlignment="1" applyProtection="1">
      <alignment horizontal="left" vertical="center"/>
    </xf>
    <xf numFmtId="0" fontId="5" fillId="0" borderId="93" xfId="0" applyFont="1" applyBorder="1" applyAlignment="1" applyProtection="1">
      <alignment horizontal="left" vertical="center"/>
    </xf>
    <xf numFmtId="0" fontId="28" fillId="0" borderId="86" xfId="0" applyFont="1" applyBorder="1" applyAlignment="1" applyProtection="1">
      <alignment horizontal="center" vertical="center" shrinkToFit="1"/>
    </xf>
    <xf numFmtId="0" fontId="7" fillId="0" borderId="86" xfId="0" applyFont="1" applyBorder="1" applyAlignment="1" applyProtection="1">
      <alignment horizontal="left" vertical="center"/>
    </xf>
    <xf numFmtId="0" fontId="5" fillId="0" borderId="87" xfId="0" applyFont="1" applyBorder="1" applyAlignment="1" applyProtection="1">
      <alignment horizontal="left" vertical="center"/>
    </xf>
    <xf numFmtId="0" fontId="5" fillId="0" borderId="88" xfId="0" applyFont="1" applyBorder="1" applyAlignment="1" applyProtection="1">
      <alignment vertical="center" shrinkToFit="1"/>
    </xf>
    <xf numFmtId="0" fontId="5" fillId="0" borderId="94" xfId="0" applyFont="1" applyBorder="1" applyAlignment="1" applyProtection="1">
      <alignment vertical="center"/>
    </xf>
    <xf numFmtId="0" fontId="5" fillId="0" borderId="27" xfId="0" applyFont="1" applyBorder="1" applyProtection="1">
      <alignment vertical="center"/>
    </xf>
    <xf numFmtId="0" fontId="5" fillId="0" borderId="1" xfId="0" applyFont="1" applyBorder="1" applyProtection="1">
      <alignment vertical="center"/>
    </xf>
    <xf numFmtId="0" fontId="7" fillId="0" borderId="0" xfId="0" applyFont="1" applyBorder="1" applyAlignment="1" applyProtection="1">
      <alignment vertical="top" wrapText="1"/>
    </xf>
    <xf numFmtId="0" fontId="5" fillId="0" borderId="29" xfId="0" applyFont="1" applyBorder="1" applyProtection="1">
      <alignment vertical="center"/>
    </xf>
    <xf numFmtId="0" fontId="5" fillId="0" borderId="28" xfId="0" applyFont="1" applyBorder="1" applyProtection="1">
      <alignment vertical="center"/>
    </xf>
    <xf numFmtId="0" fontId="0" fillId="0" borderId="28" xfId="0" applyBorder="1" applyProtection="1">
      <alignment vertical="center"/>
    </xf>
    <xf numFmtId="0" fontId="5" fillId="0" borderId="30" xfId="0" applyFont="1" applyBorder="1" applyProtection="1">
      <alignment vertical="center"/>
    </xf>
    <xf numFmtId="0" fontId="0" fillId="0" borderId="2" xfId="0" applyBorder="1" applyProtection="1">
      <alignment vertical="center"/>
    </xf>
    <xf numFmtId="0" fontId="0" fillId="0" borderId="3" xfId="0" applyBorder="1" applyProtection="1">
      <alignment vertical="center"/>
    </xf>
    <xf numFmtId="0" fontId="0" fillId="0" borderId="4" xfId="0" applyBorder="1" applyProtection="1">
      <alignment vertical="center"/>
    </xf>
    <xf numFmtId="0" fontId="10" fillId="0" borderId="0" xfId="0" applyFont="1" applyBorder="1" applyProtection="1">
      <alignment vertical="center"/>
    </xf>
    <xf numFmtId="0" fontId="5" fillId="0" borderId="27" xfId="0" applyFont="1" applyBorder="1" applyAlignment="1" applyProtection="1">
      <alignment vertical="center" shrinkToFit="1"/>
    </xf>
    <xf numFmtId="0" fontId="5" fillId="0" borderId="4" xfId="0" applyFont="1" applyBorder="1" applyAlignment="1" applyProtection="1">
      <alignment vertical="center" shrinkToFit="1"/>
    </xf>
    <xf numFmtId="0" fontId="5" fillId="0" borderId="0" xfId="0" applyFont="1" applyAlignment="1" applyProtection="1">
      <alignment vertical="center" shrinkToFit="1"/>
    </xf>
    <xf numFmtId="0" fontId="5" fillId="0" borderId="28" xfId="0" applyFont="1" applyBorder="1" applyAlignment="1" applyProtection="1">
      <alignment vertical="center" shrinkToFit="1"/>
    </xf>
    <xf numFmtId="0" fontId="5" fillId="0" borderId="29" xfId="0" applyFont="1" applyBorder="1" applyAlignment="1" applyProtection="1">
      <alignment horizontal="center" vertical="center" shrinkToFit="1"/>
    </xf>
    <xf numFmtId="0" fontId="6" fillId="0" borderId="29" xfId="0" applyFont="1" applyBorder="1" applyAlignment="1" applyProtection="1">
      <alignment vertical="center" shrinkToFit="1"/>
    </xf>
    <xf numFmtId="0" fontId="5" fillId="0" borderId="29" xfId="0" applyFont="1" applyBorder="1" applyAlignment="1" applyProtection="1">
      <alignment vertical="center" shrinkToFit="1"/>
    </xf>
    <xf numFmtId="0" fontId="5" fillId="0" borderId="30" xfId="0" applyFont="1" applyBorder="1" applyAlignment="1" applyProtection="1">
      <alignment vertical="center" shrinkToFit="1"/>
    </xf>
    <xf numFmtId="0" fontId="5" fillId="0" borderId="0" xfId="0" applyFont="1" applyBorder="1" applyAlignment="1" applyProtection="1">
      <alignment vertical="center" shrinkToFit="1"/>
    </xf>
    <xf numFmtId="0" fontId="5" fillId="0" borderId="0" xfId="0" applyFont="1" applyBorder="1" applyAlignment="1" applyProtection="1">
      <alignment horizontal="center" vertical="center" shrinkToFit="1"/>
    </xf>
    <xf numFmtId="0" fontId="6" fillId="0" borderId="0" xfId="0" applyFont="1" applyBorder="1" applyAlignment="1" applyProtection="1">
      <alignment vertical="center" shrinkToFit="1"/>
    </xf>
    <xf numFmtId="0" fontId="12" fillId="0" borderId="0" xfId="0" applyFont="1" applyAlignment="1" applyProtection="1">
      <alignment vertical="center" shrinkToFit="1"/>
    </xf>
    <xf numFmtId="0" fontId="12" fillId="0" borderId="0" xfId="0" applyFont="1" applyBorder="1" applyAlignment="1" applyProtection="1">
      <alignment vertical="center" shrinkToFit="1"/>
    </xf>
    <xf numFmtId="0" fontId="7" fillId="0" borderId="0" xfId="0" applyFont="1" applyAlignment="1" applyProtection="1">
      <alignment vertical="center" shrinkToFit="1"/>
    </xf>
    <xf numFmtId="0" fontId="7" fillId="0" borderId="0" xfId="0" applyFont="1" applyBorder="1" applyAlignment="1" applyProtection="1">
      <alignment vertical="center" shrinkToFit="1"/>
    </xf>
    <xf numFmtId="0" fontId="7" fillId="0" borderId="0" xfId="0" applyFont="1" applyAlignment="1" applyProtection="1">
      <alignment shrinkToFit="1"/>
    </xf>
    <xf numFmtId="0" fontId="12" fillId="0" borderId="0" xfId="0" applyFont="1" applyBorder="1" applyAlignment="1" applyProtection="1">
      <alignment horizontal="center" vertical="center" shrinkToFit="1"/>
    </xf>
    <xf numFmtId="0" fontId="24" fillId="0" borderId="0" xfId="0" applyFont="1" applyBorder="1" applyAlignment="1" applyProtection="1">
      <alignment vertical="center" shrinkToFit="1"/>
    </xf>
    <xf numFmtId="0" fontId="27" fillId="0" borderId="0" xfId="0" applyFont="1" applyAlignment="1" applyProtection="1">
      <alignment vertical="center" shrinkToFit="1"/>
    </xf>
    <xf numFmtId="0" fontId="25" fillId="0" borderId="0" xfId="0" applyFont="1" applyAlignment="1" applyProtection="1">
      <alignment horizontal="center" vertical="center" shrinkToFit="1"/>
    </xf>
    <xf numFmtId="0" fontId="27" fillId="0" borderId="0" xfId="0" applyFont="1" applyBorder="1" applyAlignment="1" applyProtection="1">
      <alignment vertical="center" shrinkToFit="1"/>
    </xf>
    <xf numFmtId="0" fontId="0" fillId="0" borderId="0" xfId="0" applyFill="1" applyProtection="1">
      <alignment vertical="center"/>
      <protection locked="0"/>
    </xf>
    <xf numFmtId="0" fontId="21" fillId="0" borderId="0" xfId="0" applyFont="1" applyFill="1" applyProtection="1">
      <alignment vertical="center"/>
      <protection locked="0"/>
    </xf>
    <xf numFmtId="0" fontId="21" fillId="0" borderId="0" xfId="0" applyFont="1" applyProtection="1">
      <alignment vertical="center"/>
      <protection locked="0"/>
    </xf>
    <xf numFmtId="0" fontId="5" fillId="0" borderId="42" xfId="0" applyFont="1" applyBorder="1" applyAlignment="1" applyProtection="1">
      <alignment vertical="center"/>
    </xf>
    <xf numFmtId="0" fontId="5" fillId="0" borderId="0" xfId="0" applyFont="1" applyBorder="1" applyAlignment="1" applyProtection="1">
      <alignment vertical="center"/>
    </xf>
    <xf numFmtId="0" fontId="5" fillId="0" borderId="52" xfId="0" applyFont="1" applyBorder="1" applyAlignment="1" applyProtection="1">
      <alignment vertical="center"/>
    </xf>
    <xf numFmtId="0" fontId="5" fillId="0" borderId="0" xfId="0" applyFont="1" applyBorder="1" applyAlignment="1" applyProtection="1">
      <alignment horizontal="left" vertical="center" wrapText="1"/>
    </xf>
    <xf numFmtId="0" fontId="5" fillId="0" borderId="0"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88" xfId="0" applyFont="1" applyBorder="1" applyAlignment="1" applyProtection="1">
      <alignment horizontal="center" vertical="center" shrinkToFit="1"/>
    </xf>
    <xf numFmtId="0" fontId="5" fillId="0" borderId="40" xfId="0" applyFont="1" applyBorder="1" applyAlignment="1" applyProtection="1">
      <alignment vertical="center"/>
    </xf>
    <xf numFmtId="0" fontId="5" fillId="0" borderId="88" xfId="0" applyFont="1" applyBorder="1" applyAlignment="1" applyProtection="1">
      <alignment horizontal="left" vertical="center"/>
    </xf>
    <xf numFmtId="0" fontId="5" fillId="0" borderId="89" xfId="0" applyFont="1" applyBorder="1" applyAlignment="1" applyProtection="1">
      <alignment horizontal="left" vertical="center"/>
    </xf>
    <xf numFmtId="0" fontId="0" fillId="0" borderId="31" xfId="0" applyFont="1" applyBorder="1" applyAlignment="1">
      <alignment vertical="center"/>
    </xf>
    <xf numFmtId="0" fontId="30" fillId="0" borderId="0" xfId="4" applyFont="1">
      <alignment vertical="center"/>
    </xf>
    <xf numFmtId="0" fontId="30" fillId="0" borderId="0" xfId="4" applyFont="1" applyAlignment="1">
      <alignment horizontal="center" vertical="center" wrapText="1"/>
    </xf>
    <xf numFmtId="0" fontId="30" fillId="0" borderId="99" xfId="4" applyFont="1" applyBorder="1" applyAlignment="1">
      <alignment horizontal="center" vertical="center" wrapText="1"/>
    </xf>
    <xf numFmtId="0" fontId="30" fillId="0" borderId="29" xfId="4" applyFont="1" applyBorder="1">
      <alignment vertical="center"/>
    </xf>
    <xf numFmtId="0" fontId="30" fillId="0" borderId="0" xfId="4" applyFont="1" applyBorder="1">
      <alignment vertical="center"/>
    </xf>
    <xf numFmtId="0" fontId="34" fillId="0" borderId="27" xfId="4" applyFont="1" applyBorder="1" applyProtection="1">
      <alignment vertical="center"/>
    </xf>
    <xf numFmtId="0" fontId="30" fillId="0" borderId="19" xfId="4" applyFont="1" applyBorder="1" applyAlignment="1">
      <alignment horizontal="center" vertical="center"/>
    </xf>
    <xf numFmtId="0" fontId="30" fillId="0" borderId="24" xfId="4" applyFont="1" applyBorder="1" applyAlignment="1">
      <alignment horizontal="center" vertical="center"/>
    </xf>
    <xf numFmtId="0" fontId="30" fillId="0" borderId="0" xfId="4" applyFont="1" applyFill="1" applyBorder="1">
      <alignment vertical="center"/>
    </xf>
    <xf numFmtId="0" fontId="30" fillId="0" borderId="0" xfId="4" applyFont="1" applyBorder="1" applyAlignment="1">
      <alignment horizontal="center" vertical="center"/>
    </xf>
    <xf numFmtId="0" fontId="30" fillId="0" borderId="30" xfId="4" applyFont="1" applyBorder="1" applyAlignment="1">
      <alignment horizontal="center" vertical="center"/>
    </xf>
    <xf numFmtId="0" fontId="30" fillId="0" borderId="12" xfId="4" applyFont="1" applyBorder="1" applyAlignment="1">
      <alignment horizontal="center" vertical="center"/>
    </xf>
    <xf numFmtId="0" fontId="30" fillId="0" borderId="20" xfId="4" applyFont="1" applyBorder="1">
      <alignment vertical="center"/>
    </xf>
    <xf numFmtId="0" fontId="30" fillId="0" borderId="7" xfId="4" applyFont="1" applyBorder="1">
      <alignment vertical="center"/>
    </xf>
    <xf numFmtId="0" fontId="30" fillId="0" borderId="11" xfId="4" applyFont="1" applyBorder="1" applyAlignment="1">
      <alignment horizontal="center" vertical="center"/>
    </xf>
    <xf numFmtId="0" fontId="30" fillId="0" borderId="10" xfId="4" applyFont="1" applyBorder="1" applyAlignment="1">
      <alignment horizontal="center" vertical="center"/>
    </xf>
    <xf numFmtId="0" fontId="30" fillId="0" borderId="4" xfId="4" applyFont="1" applyBorder="1">
      <alignment vertical="center"/>
    </xf>
    <xf numFmtId="0" fontId="30" fillId="0" borderId="60" xfId="4" applyFont="1" applyBorder="1" applyAlignment="1">
      <alignment horizontal="center" vertical="center"/>
    </xf>
    <xf numFmtId="0" fontId="30" fillId="0" borderId="102" xfId="4" applyFont="1" applyBorder="1">
      <alignment vertical="center"/>
    </xf>
    <xf numFmtId="0" fontId="30" fillId="0" borderId="61" xfId="4" applyFont="1" applyBorder="1" applyAlignment="1">
      <alignment horizontal="center" vertical="center"/>
    </xf>
    <xf numFmtId="0" fontId="30" fillId="0" borderId="102" xfId="4" applyFont="1" applyFill="1" applyBorder="1" applyAlignment="1">
      <alignment horizontal="center" vertical="center"/>
    </xf>
    <xf numFmtId="0" fontId="30" fillId="0" borderId="102" xfId="4" applyFont="1" applyBorder="1" applyAlignment="1">
      <alignment horizontal="center" vertical="center"/>
    </xf>
    <xf numFmtId="0" fontId="30" fillId="0" borderId="8" xfId="4" applyFont="1" applyBorder="1">
      <alignment vertical="center"/>
    </xf>
    <xf numFmtId="0" fontId="30" fillId="0" borderId="8" xfId="4" applyFont="1" applyBorder="1" applyAlignment="1">
      <alignment horizontal="center" vertical="center"/>
    </xf>
    <xf numFmtId="0" fontId="30" fillId="0" borderId="60" xfId="4" applyFont="1" applyBorder="1" applyAlignment="1">
      <alignment horizontal="center" vertical="center" wrapText="1"/>
    </xf>
    <xf numFmtId="0" fontId="30" fillId="0" borderId="14" xfId="4" applyFont="1" applyBorder="1">
      <alignment vertical="center"/>
    </xf>
    <xf numFmtId="0" fontId="30" fillId="0" borderId="5" xfId="4" applyFont="1" applyBorder="1">
      <alignment vertical="center"/>
    </xf>
    <xf numFmtId="0" fontId="30" fillId="0" borderId="6" xfId="4" applyFont="1" applyBorder="1">
      <alignment vertical="center"/>
    </xf>
    <xf numFmtId="0" fontId="30" fillId="0" borderId="4" xfId="4" applyFont="1" applyBorder="1" applyAlignment="1">
      <alignment horizontal="center" vertical="center"/>
    </xf>
    <xf numFmtId="0" fontId="31" fillId="0" borderId="11" xfId="4" applyFont="1" applyBorder="1" applyAlignment="1">
      <alignment horizontal="center" vertical="center" wrapText="1"/>
    </xf>
    <xf numFmtId="0" fontId="30" fillId="0" borderId="3" xfId="4" applyFont="1" applyBorder="1" applyAlignment="1">
      <alignment horizontal="center" vertical="center"/>
    </xf>
    <xf numFmtId="0" fontId="30" fillId="0" borderId="29" xfId="4" applyFont="1" applyBorder="1" applyAlignment="1">
      <alignment horizontal="center" vertical="center"/>
    </xf>
    <xf numFmtId="0" fontId="30" fillId="0" borderId="2" xfId="4" applyFont="1" applyBorder="1" applyAlignment="1">
      <alignment horizontal="center" vertical="center"/>
    </xf>
    <xf numFmtId="0" fontId="30" fillId="0" borderId="0" xfId="4" applyFont="1" applyAlignment="1">
      <alignment vertical="center" shrinkToFit="1"/>
    </xf>
    <xf numFmtId="0" fontId="30" fillId="0" borderId="98" xfId="4" applyFont="1" applyBorder="1" applyAlignment="1">
      <alignment horizontal="center" vertical="center"/>
    </xf>
    <xf numFmtId="0" fontId="36" fillId="0" borderId="0" xfId="4" applyFont="1" applyFill="1" applyAlignment="1">
      <alignment vertical="center" shrinkToFit="1"/>
    </xf>
    <xf numFmtId="0" fontId="30" fillId="0" borderId="0" xfId="4" applyFont="1" applyAlignment="1">
      <alignment horizontal="center" vertical="center"/>
    </xf>
    <xf numFmtId="0" fontId="30" fillId="0" borderId="69" xfId="4" applyFont="1" applyBorder="1" applyAlignment="1">
      <alignment horizontal="center" vertical="center"/>
    </xf>
    <xf numFmtId="0" fontId="37" fillId="0" borderId="0" xfId="4" applyFont="1" applyFill="1" applyAlignment="1">
      <alignment vertical="center" shrinkToFit="1"/>
    </xf>
    <xf numFmtId="0" fontId="37" fillId="0" borderId="0" xfId="4" applyFont="1" applyAlignment="1">
      <alignment vertical="center" shrinkToFit="1"/>
    </xf>
    <xf numFmtId="0" fontId="30" fillId="0" borderId="11" xfId="4" applyFont="1" applyBorder="1" applyAlignment="1">
      <alignment horizontal="center" vertical="center" wrapText="1"/>
    </xf>
    <xf numFmtId="0" fontId="39" fillId="0" borderId="0" xfId="4" applyFont="1">
      <alignment vertical="center"/>
    </xf>
    <xf numFmtId="0" fontId="31" fillId="0" borderId="0" xfId="4" applyFont="1" applyProtection="1">
      <alignment vertical="center"/>
    </xf>
    <xf numFmtId="0" fontId="30" fillId="0" borderId="101" xfId="4" applyFont="1" applyBorder="1" applyAlignment="1">
      <alignment horizontal="center" vertical="center" wrapText="1"/>
    </xf>
    <xf numFmtId="0" fontId="40" fillId="0" borderId="0" xfId="4" applyFont="1" applyAlignment="1">
      <alignment vertical="center" shrinkToFit="1"/>
    </xf>
    <xf numFmtId="0" fontId="40" fillId="0" borderId="0" xfId="4" applyFont="1" applyFill="1" applyAlignment="1">
      <alignment vertical="center" shrinkToFit="1"/>
    </xf>
    <xf numFmtId="0" fontId="0" fillId="0" borderId="0" xfId="0" applyAlignment="1" applyProtection="1">
      <alignment vertical="center" wrapText="1"/>
      <protection locked="0"/>
    </xf>
    <xf numFmtId="0" fontId="41" fillId="0" borderId="0" xfId="4" applyFont="1" applyAlignment="1">
      <alignment vertical="center" shrinkToFit="1"/>
    </xf>
    <xf numFmtId="0" fontId="30" fillId="0" borderId="0" xfId="4" applyFont="1" applyAlignment="1">
      <alignment horizontal="center" vertical="center" shrinkToFit="1"/>
    </xf>
    <xf numFmtId="14" fontId="30" fillId="0" borderId="0" xfId="4" applyNumberFormat="1" applyFont="1">
      <alignment vertical="center"/>
    </xf>
    <xf numFmtId="181" fontId="30" fillId="0" borderId="0" xfId="4" applyNumberFormat="1" applyFont="1">
      <alignment vertical="center"/>
    </xf>
    <xf numFmtId="14" fontId="30" fillId="0" borderId="0" xfId="4" applyNumberFormat="1" applyFont="1" applyAlignment="1">
      <alignment horizontal="center" vertical="center"/>
    </xf>
    <xf numFmtId="0" fontId="5" fillId="0" borderId="0" xfId="0" applyFont="1" applyProtection="1">
      <alignment vertical="center"/>
      <protection locked="0"/>
    </xf>
    <xf numFmtId="0" fontId="30" fillId="0" borderId="0" xfId="4" applyFont="1" applyProtection="1">
      <alignment vertical="center"/>
      <protection locked="0"/>
    </xf>
    <xf numFmtId="14" fontId="30" fillId="3" borderId="100" xfId="4" applyNumberFormat="1" applyFont="1" applyFill="1" applyBorder="1" applyAlignment="1" applyProtection="1">
      <alignment horizontal="center" vertical="center"/>
      <protection locked="0"/>
    </xf>
    <xf numFmtId="0" fontId="30" fillId="3" borderId="100" xfId="4" applyFont="1" applyFill="1" applyBorder="1" applyAlignment="1" applyProtection="1">
      <alignment horizontal="center" vertical="center" wrapText="1"/>
      <protection locked="0"/>
    </xf>
    <xf numFmtId="0" fontId="30" fillId="3" borderId="100" xfId="4" applyFont="1" applyFill="1" applyBorder="1" applyAlignment="1" applyProtection="1">
      <alignment horizontal="center" vertical="center"/>
      <protection locked="0"/>
    </xf>
    <xf numFmtId="0" fontId="30" fillId="6" borderId="5" xfId="4" applyFont="1" applyFill="1" applyBorder="1" applyProtection="1">
      <alignment vertical="center"/>
      <protection locked="0"/>
    </xf>
    <xf numFmtId="0" fontId="30" fillId="3" borderId="22" xfId="4" applyFont="1" applyFill="1" applyBorder="1" applyAlignment="1" applyProtection="1">
      <alignment horizontal="center" vertical="center"/>
      <protection locked="0"/>
    </xf>
    <xf numFmtId="14" fontId="30" fillId="3" borderId="5" xfId="4" applyNumberFormat="1" applyFont="1" applyFill="1" applyBorder="1" applyAlignment="1" applyProtection="1">
      <alignment horizontal="center" vertical="center"/>
      <protection locked="0"/>
    </xf>
    <xf numFmtId="14" fontId="30" fillId="3" borderId="21" xfId="4" applyNumberFormat="1" applyFont="1" applyFill="1" applyBorder="1" applyAlignment="1" applyProtection="1">
      <alignment horizontal="center" vertical="center"/>
      <protection locked="0"/>
    </xf>
    <xf numFmtId="181" fontId="30" fillId="3" borderId="22" xfId="4" applyNumberFormat="1" applyFont="1" applyFill="1" applyBorder="1" applyAlignment="1" applyProtection="1">
      <alignment horizontal="center" vertical="center"/>
      <protection locked="0"/>
    </xf>
    <xf numFmtId="181" fontId="30" fillId="3" borderId="23" xfId="4" applyNumberFormat="1" applyFont="1" applyFill="1" applyBorder="1" applyAlignment="1" applyProtection="1">
      <alignment horizontal="center" vertical="center"/>
      <protection locked="0"/>
    </xf>
    <xf numFmtId="0" fontId="30" fillId="3" borderId="23" xfId="4" applyFont="1" applyFill="1" applyBorder="1" applyAlignment="1" applyProtection="1">
      <alignment horizontal="center" vertical="center"/>
      <protection locked="0"/>
    </xf>
    <xf numFmtId="0" fontId="30" fillId="3" borderId="23" xfId="4" applyNumberFormat="1" applyFont="1" applyFill="1" applyBorder="1" applyAlignment="1" applyProtection="1">
      <alignment horizontal="center" vertical="center"/>
      <protection locked="0"/>
    </xf>
    <xf numFmtId="0" fontId="30" fillId="6" borderId="6" xfId="4" applyFont="1" applyFill="1" applyBorder="1" applyAlignment="1" applyProtection="1">
      <alignment horizontal="center" vertical="center"/>
      <protection locked="0"/>
    </xf>
    <xf numFmtId="3" fontId="30" fillId="3" borderId="5" xfId="4" applyNumberFormat="1" applyFont="1" applyFill="1" applyBorder="1" applyAlignment="1" applyProtection="1">
      <alignment horizontal="center" vertical="center"/>
      <protection locked="0"/>
    </xf>
    <xf numFmtId="0" fontId="30" fillId="3" borderId="100" xfId="4" applyFont="1" applyFill="1" applyBorder="1" applyProtection="1">
      <alignment vertical="center"/>
      <protection locked="0"/>
    </xf>
    <xf numFmtId="0" fontId="30" fillId="3" borderId="17" xfId="4" applyFont="1" applyFill="1" applyBorder="1" applyAlignment="1" applyProtection="1">
      <alignment horizontal="center" vertical="center"/>
      <protection locked="0"/>
    </xf>
    <xf numFmtId="0" fontId="30" fillId="3" borderId="17" xfId="4" applyFont="1" applyFill="1" applyBorder="1" applyProtection="1">
      <alignment vertical="center"/>
      <protection locked="0"/>
    </xf>
    <xf numFmtId="14" fontId="30" fillId="3" borderId="17" xfId="4" applyNumberFormat="1" applyFont="1" applyFill="1" applyBorder="1" applyAlignment="1" applyProtection="1">
      <alignment horizontal="center" vertical="center"/>
      <protection locked="0"/>
    </xf>
    <xf numFmtId="0" fontId="30" fillId="3" borderId="9" xfId="4" applyFont="1" applyFill="1" applyBorder="1" applyAlignment="1" applyProtection="1">
      <alignment horizontal="center" vertical="center"/>
      <protection locked="0"/>
    </xf>
    <xf numFmtId="0" fontId="30" fillId="3" borderId="69" xfId="4" applyFont="1" applyFill="1" applyBorder="1" applyAlignment="1" applyProtection="1">
      <alignment horizontal="center" vertical="center"/>
      <protection locked="0"/>
    </xf>
    <xf numFmtId="0" fontId="30" fillId="3" borderId="23" xfId="4" applyFont="1" applyFill="1" applyBorder="1" applyProtection="1">
      <alignment vertical="center"/>
      <protection locked="0"/>
    </xf>
    <xf numFmtId="14" fontId="30" fillId="3" borderId="23" xfId="4" applyNumberFormat="1" applyFont="1" applyFill="1" applyBorder="1" applyAlignment="1" applyProtection="1">
      <alignment horizontal="center" vertical="center"/>
      <protection locked="0"/>
    </xf>
    <xf numFmtId="0" fontId="30" fillId="3" borderId="21" xfId="4" applyFont="1" applyFill="1" applyBorder="1" applyAlignment="1" applyProtection="1">
      <alignment horizontal="center" vertical="center"/>
      <protection locked="0"/>
    </xf>
    <xf numFmtId="0" fontId="30" fillId="3" borderId="11" xfId="4" applyFont="1" applyFill="1" applyBorder="1" applyAlignment="1" applyProtection="1">
      <alignment horizontal="center" vertical="center"/>
      <protection locked="0"/>
    </xf>
    <xf numFmtId="0" fontId="30" fillId="0" borderId="0" xfId="4" applyFont="1" applyBorder="1" applyProtection="1">
      <alignment vertical="center"/>
    </xf>
    <xf numFmtId="0" fontId="29" fillId="0" borderId="0" xfId="0" applyFont="1" applyProtection="1">
      <alignment vertical="center"/>
    </xf>
    <xf numFmtId="0" fontId="30" fillId="0" borderId="0" xfId="4" applyFont="1" applyProtection="1">
      <alignment vertical="center"/>
    </xf>
    <xf numFmtId="0" fontId="23" fillId="0" borderId="0" xfId="0" applyFont="1" applyProtection="1">
      <alignment vertical="center"/>
    </xf>
    <xf numFmtId="0" fontId="40" fillId="0" borderId="0" xfId="4" applyFont="1" applyFill="1" applyAlignment="1" applyProtection="1">
      <alignment vertical="center" shrinkToFit="1"/>
    </xf>
    <xf numFmtId="0" fontId="0" fillId="0" borderId="0" xfId="0" applyFont="1" applyAlignment="1">
      <alignment vertical="center"/>
    </xf>
    <xf numFmtId="0" fontId="0" fillId="0" borderId="27" xfId="0" applyFont="1" applyBorder="1">
      <alignment vertical="center"/>
    </xf>
    <xf numFmtId="0" fontId="15" fillId="0" borderId="26" xfId="0" applyFont="1" applyBorder="1">
      <alignment vertical="center"/>
    </xf>
    <xf numFmtId="0" fontId="50" fillId="0" borderId="25" xfId="0" applyFont="1" applyBorder="1">
      <alignment vertical="center"/>
    </xf>
    <xf numFmtId="0" fontId="0" fillId="7" borderId="25" xfId="0" applyFont="1" applyFill="1" applyBorder="1" applyAlignment="1">
      <alignment vertical="center" shrinkToFit="1"/>
    </xf>
    <xf numFmtId="0" fontId="50" fillId="0" borderId="26" xfId="0" applyFont="1" applyBorder="1">
      <alignment vertical="center"/>
    </xf>
    <xf numFmtId="0" fontId="0" fillId="7" borderId="29" xfId="0" applyFont="1" applyFill="1" applyBorder="1" applyAlignment="1">
      <alignment vertical="center" shrinkToFit="1"/>
    </xf>
    <xf numFmtId="0" fontId="21" fillId="7" borderId="25" xfId="0" applyFont="1" applyFill="1" applyBorder="1" applyAlignment="1">
      <alignment vertical="center" shrinkToFit="1"/>
    </xf>
    <xf numFmtId="0" fontId="15" fillId="0" borderId="0" xfId="0" applyFont="1" applyFill="1">
      <alignment vertical="center"/>
    </xf>
    <xf numFmtId="0" fontId="15" fillId="0" borderId="27" xfId="0" applyFont="1" applyFill="1" applyBorder="1">
      <alignment vertical="center"/>
    </xf>
    <xf numFmtId="0" fontId="0" fillId="0" borderId="0" xfId="0" applyFont="1" applyFill="1" applyBorder="1">
      <alignment vertical="center"/>
    </xf>
    <xf numFmtId="0" fontId="15" fillId="0" borderId="0" xfId="0" applyFont="1" applyFill="1" applyBorder="1">
      <alignment vertical="center"/>
    </xf>
    <xf numFmtId="0" fontId="15" fillId="0" borderId="28" xfId="0" applyFont="1" applyFill="1" applyBorder="1">
      <alignment vertical="center"/>
    </xf>
    <xf numFmtId="0" fontId="0" fillId="0" borderId="29" xfId="0" applyFont="1" applyFill="1" applyBorder="1">
      <alignment vertical="center"/>
    </xf>
    <xf numFmtId="0" fontId="15" fillId="0" borderId="29" xfId="0" applyFont="1" applyFill="1" applyBorder="1">
      <alignment vertical="center"/>
    </xf>
    <xf numFmtId="0" fontId="0" fillId="0" borderId="29" xfId="0" applyFill="1" applyBorder="1">
      <alignment vertical="center"/>
    </xf>
    <xf numFmtId="0" fontId="22" fillId="0" borderId="29" xfId="0" applyFont="1" applyFill="1" applyBorder="1">
      <alignment vertical="center"/>
    </xf>
    <xf numFmtId="0" fontId="0" fillId="0" borderId="30" xfId="0" applyFill="1" applyBorder="1">
      <alignment vertical="center"/>
    </xf>
    <xf numFmtId="0" fontId="0" fillId="0" borderId="0" xfId="0" applyFill="1">
      <alignment vertical="center"/>
    </xf>
    <xf numFmtId="0" fontId="0" fillId="0" borderId="0" xfId="0" applyBorder="1" applyProtection="1">
      <alignment vertical="center"/>
      <protection locked="0"/>
    </xf>
    <xf numFmtId="0" fontId="0" fillId="0" borderId="0" xfId="0" applyFill="1" applyBorder="1">
      <alignment vertical="center"/>
    </xf>
    <xf numFmtId="0" fontId="22" fillId="0" borderId="0" xfId="0" applyFont="1" applyBorder="1">
      <alignment vertical="center"/>
    </xf>
    <xf numFmtId="0" fontId="23" fillId="0" borderId="0" xfId="0" applyFont="1" applyBorder="1">
      <alignment vertical="center"/>
    </xf>
    <xf numFmtId="0" fontId="8" fillId="0" borderId="2" xfId="0" applyFont="1" applyFill="1" applyBorder="1">
      <alignment vertical="center"/>
    </xf>
    <xf numFmtId="0" fontId="8" fillId="0" borderId="0" xfId="0" applyFont="1" applyFill="1" applyBorder="1">
      <alignment vertical="center"/>
    </xf>
    <xf numFmtId="0" fontId="11" fillId="0" borderId="0" xfId="0" applyFont="1" applyFill="1" applyBorder="1">
      <alignment vertical="center"/>
    </xf>
    <xf numFmtId="0" fontId="0" fillId="0" borderId="28" xfId="0" applyFont="1" applyBorder="1">
      <alignment vertical="center"/>
    </xf>
    <xf numFmtId="0" fontId="30" fillId="0" borderId="0" xfId="4" applyFont="1" applyAlignment="1" applyProtection="1">
      <alignment vertical="center" wrapText="1"/>
    </xf>
    <xf numFmtId="0" fontId="43" fillId="0" borderId="0" xfId="6" applyFont="1">
      <alignment vertical="center"/>
    </xf>
    <xf numFmtId="0" fontId="45" fillId="0" borderId="0" xfId="6" applyFont="1" applyAlignment="1">
      <alignment horizontal="left" vertical="center" shrinkToFit="1"/>
    </xf>
    <xf numFmtId="0" fontId="30" fillId="0" borderId="0" xfId="6" applyFont="1" applyAlignment="1">
      <alignment horizontal="center" vertical="center"/>
    </xf>
    <xf numFmtId="0" fontId="44" fillId="0" borderId="0" xfId="6" applyFont="1" applyAlignment="1">
      <alignment vertical="center"/>
    </xf>
    <xf numFmtId="0" fontId="39" fillId="0" borderId="0" xfId="6" applyFont="1" applyAlignment="1">
      <alignment vertical="center"/>
    </xf>
    <xf numFmtId="0" fontId="30" fillId="0" borderId="0" xfId="6" applyFont="1">
      <alignment vertical="center"/>
    </xf>
    <xf numFmtId="0" fontId="46" fillId="0" borderId="0" xfId="6" applyFont="1" applyAlignment="1">
      <alignment horizontal="center" vertical="center"/>
    </xf>
    <xf numFmtId="0" fontId="47" fillId="0" borderId="0" xfId="6" applyFont="1">
      <alignment vertical="center"/>
    </xf>
    <xf numFmtId="0" fontId="43" fillId="0" borderId="0" xfId="6" applyFont="1" applyAlignment="1">
      <alignment horizontal="center" vertical="center"/>
    </xf>
    <xf numFmtId="0" fontId="43" fillId="0" borderId="0" xfId="6" applyFont="1" applyAlignment="1">
      <alignment horizontal="right" vertical="center"/>
    </xf>
    <xf numFmtId="0" fontId="43" fillId="0" borderId="0" xfId="6" applyFont="1" applyFill="1" applyBorder="1" applyAlignment="1">
      <alignment horizontal="center" vertical="center"/>
    </xf>
    <xf numFmtId="0" fontId="43" fillId="0" borderId="0" xfId="6" applyFont="1" applyAlignment="1">
      <alignment vertical="center"/>
    </xf>
    <xf numFmtId="0" fontId="45" fillId="0" borderId="0" xfId="6" applyFont="1" applyAlignment="1">
      <alignment vertical="center"/>
    </xf>
    <xf numFmtId="0" fontId="43" fillId="0" borderId="0" xfId="6" applyFont="1" applyAlignment="1">
      <alignment horizontal="left" vertical="center"/>
    </xf>
    <xf numFmtId="0" fontId="43" fillId="3" borderId="0" xfId="6" applyFont="1" applyFill="1" applyBorder="1" applyAlignment="1">
      <alignment horizontal="center" vertical="center"/>
    </xf>
    <xf numFmtId="0" fontId="43" fillId="3" borderId="0" xfId="6" applyFont="1" applyFill="1" applyAlignment="1">
      <alignment horizontal="center" vertical="center"/>
    </xf>
    <xf numFmtId="0" fontId="43" fillId="0" borderId="29" xfId="6" applyFont="1" applyBorder="1" applyAlignment="1">
      <alignment horizontal="center" vertical="center"/>
    </xf>
    <xf numFmtId="0" fontId="43" fillId="3" borderId="110" xfId="6" applyFont="1" applyFill="1" applyBorder="1" applyAlignment="1">
      <alignment horizontal="center" vertical="center"/>
    </xf>
    <xf numFmtId="0" fontId="43" fillId="3" borderId="29" xfId="6" applyFont="1" applyFill="1" applyBorder="1" applyAlignment="1">
      <alignment horizontal="center" vertical="center"/>
    </xf>
    <xf numFmtId="0" fontId="43" fillId="0" borderId="0" xfId="6" applyFont="1" applyBorder="1">
      <alignment vertical="center"/>
    </xf>
    <xf numFmtId="0" fontId="43" fillId="3" borderId="100" xfId="6" applyFont="1" applyFill="1" applyBorder="1" applyAlignment="1">
      <alignment horizontal="center" vertical="center"/>
    </xf>
    <xf numFmtId="183" fontId="43" fillId="3" borderId="100" xfId="6" applyNumberFormat="1" applyFont="1" applyFill="1" applyBorder="1" applyAlignment="1">
      <alignment vertical="center"/>
    </xf>
    <xf numFmtId="183" fontId="43" fillId="0" borderId="0" xfId="6" applyNumberFormat="1" applyFont="1" applyFill="1" applyBorder="1" applyAlignment="1">
      <alignment vertical="center"/>
    </xf>
    <xf numFmtId="0" fontId="43" fillId="0" borderId="0" xfId="6" applyFont="1" applyFill="1" applyBorder="1">
      <alignment vertical="center"/>
    </xf>
    <xf numFmtId="0" fontId="38" fillId="0" borderId="0" xfId="6" applyFont="1">
      <alignment vertical="center"/>
    </xf>
    <xf numFmtId="0" fontId="0" fillId="0" borderId="0" xfId="0" applyAlignment="1">
      <alignment horizontal="center" vertical="center"/>
    </xf>
    <xf numFmtId="0" fontId="46" fillId="0" borderId="0" xfId="6" applyFont="1" applyAlignment="1">
      <alignment horizontal="center" vertical="center"/>
    </xf>
    <xf numFmtId="0" fontId="43" fillId="3" borderId="110" xfId="6" applyFont="1" applyFill="1" applyBorder="1" applyAlignment="1">
      <alignment horizontal="center" vertical="center"/>
    </xf>
    <xf numFmtId="0" fontId="43" fillId="0" borderId="0" xfId="6" applyFont="1" applyAlignment="1">
      <alignment horizontal="center" vertical="center"/>
    </xf>
    <xf numFmtId="0" fontId="43" fillId="0" borderId="29" xfId="6" applyFont="1" applyBorder="1" applyAlignment="1">
      <alignment horizontal="center" vertical="center"/>
    </xf>
    <xf numFmtId="0" fontId="43" fillId="0" borderId="0" xfId="6" applyFont="1" applyAlignment="1">
      <alignment horizontal="left" vertical="center"/>
    </xf>
    <xf numFmtId="0" fontId="0" fillId="0" borderId="0" xfId="0" applyFont="1" applyAlignment="1">
      <alignment vertical="center"/>
    </xf>
    <xf numFmtId="0" fontId="30" fillId="0" borderId="99" xfId="4" applyFont="1" applyBorder="1" applyAlignment="1">
      <alignment horizontal="center" vertical="center" wrapText="1"/>
    </xf>
    <xf numFmtId="0" fontId="52" fillId="5" borderId="69" xfId="4" applyFont="1" applyFill="1" applyBorder="1" applyAlignment="1" applyProtection="1">
      <alignment horizontal="center" vertical="center" shrinkToFit="1"/>
      <protection locked="0"/>
    </xf>
    <xf numFmtId="14" fontId="52" fillId="5" borderId="17" xfId="4" applyNumberFormat="1" applyFont="1" applyFill="1" applyBorder="1" applyAlignment="1" applyProtection="1">
      <alignment horizontal="center" vertical="center" shrinkToFit="1"/>
      <protection locked="0"/>
    </xf>
    <xf numFmtId="0" fontId="52" fillId="5" borderId="17" xfId="4" applyFont="1" applyFill="1" applyBorder="1" applyAlignment="1" applyProtection="1">
      <alignment horizontal="center" vertical="center" shrinkToFit="1"/>
      <protection locked="0"/>
    </xf>
    <xf numFmtId="181" fontId="52" fillId="5" borderId="17" xfId="4" applyNumberFormat="1" applyFont="1" applyFill="1" applyBorder="1" applyAlignment="1" applyProtection="1">
      <alignment horizontal="center" vertical="center" shrinkToFit="1"/>
      <protection locked="0"/>
    </xf>
    <xf numFmtId="0" fontId="52" fillId="5" borderId="9" xfId="4" applyFont="1" applyFill="1" applyBorder="1" applyAlignment="1" applyProtection="1">
      <alignment horizontal="center" vertical="center" shrinkToFit="1"/>
      <protection locked="0"/>
    </xf>
    <xf numFmtId="0" fontId="52" fillId="5" borderId="10" xfId="4" applyFont="1" applyFill="1" applyBorder="1" applyAlignment="1" applyProtection="1">
      <alignment horizontal="center" vertical="center" shrinkToFit="1"/>
      <protection locked="0"/>
    </xf>
    <xf numFmtId="0" fontId="52" fillId="5" borderId="21" xfId="4" applyFont="1" applyFill="1" applyBorder="1" applyAlignment="1" applyProtection="1">
      <alignment horizontal="center" vertical="center" shrinkToFit="1"/>
      <protection locked="0"/>
    </xf>
    <xf numFmtId="0" fontId="52" fillId="5" borderId="12" xfId="4" applyFont="1" applyFill="1" applyBorder="1" applyAlignment="1" applyProtection="1">
      <alignment horizontal="center" vertical="center" shrinkToFit="1"/>
      <protection locked="0"/>
    </xf>
    <xf numFmtId="0" fontId="30" fillId="3" borderId="118" xfId="4" applyFont="1" applyFill="1" applyBorder="1" applyAlignment="1" applyProtection="1">
      <alignment horizontal="center" vertical="center"/>
      <protection locked="0"/>
    </xf>
    <xf numFmtId="0" fontId="5" fillId="0" borderId="0" xfId="0" applyFont="1" applyBorder="1" applyAlignment="1" applyProtection="1">
      <alignment horizontal="center" vertical="center"/>
    </xf>
    <xf numFmtId="0" fontId="5" fillId="0" borderId="0" xfId="0" applyFont="1" applyBorder="1" applyAlignment="1" applyProtection="1">
      <alignment vertical="center"/>
    </xf>
    <xf numFmtId="176" fontId="5" fillId="0" borderId="0" xfId="0" applyNumberFormat="1" applyFont="1" applyBorder="1" applyAlignment="1" applyProtection="1">
      <alignment horizontal="distributed" vertical="center"/>
    </xf>
    <xf numFmtId="0" fontId="30" fillId="3" borderId="5" xfId="4" applyFont="1" applyFill="1" applyBorder="1" applyAlignment="1" applyProtection="1">
      <alignment horizontal="center" vertical="center"/>
      <protection locked="0"/>
    </xf>
    <xf numFmtId="0" fontId="30" fillId="0" borderId="0" xfId="4" applyFont="1" applyAlignment="1">
      <alignment vertical="center" wrapText="1" shrinkToFit="1"/>
    </xf>
    <xf numFmtId="176" fontId="5" fillId="0" borderId="0" xfId="0" applyNumberFormat="1" applyFont="1" applyBorder="1" applyAlignment="1" applyProtection="1">
      <alignment horizontal="distributed" vertical="center" indent="1"/>
    </xf>
    <xf numFmtId="0" fontId="9" fillId="0" borderId="0" xfId="0" applyFont="1" applyBorder="1" applyAlignment="1" applyProtection="1">
      <alignment vertical="center"/>
    </xf>
    <xf numFmtId="0" fontId="9" fillId="0" borderId="0" xfId="0" applyFont="1" applyFill="1" applyBorder="1" applyAlignment="1" applyProtection="1">
      <alignment vertical="center"/>
    </xf>
    <xf numFmtId="0" fontId="9" fillId="0" borderId="4" xfId="0" applyFont="1" applyBorder="1" applyAlignment="1" applyProtection="1">
      <alignment vertical="center"/>
    </xf>
    <xf numFmtId="0" fontId="5" fillId="0" borderId="0" xfId="0" applyFont="1" applyAlignment="1" applyProtection="1">
      <alignment vertical="center"/>
    </xf>
    <xf numFmtId="0" fontId="31" fillId="0" borderId="99" xfId="4" applyFont="1" applyBorder="1" applyAlignment="1">
      <alignment horizontal="center" vertical="center" wrapText="1" shrinkToFit="1"/>
    </xf>
    <xf numFmtId="0" fontId="30" fillId="3" borderId="5" xfId="4" applyFont="1" applyFill="1" applyBorder="1" applyAlignment="1" applyProtection="1">
      <alignment horizontal="left" vertical="center"/>
      <protection locked="0"/>
    </xf>
    <xf numFmtId="0" fontId="30" fillId="3" borderId="14" xfId="4" applyFont="1" applyFill="1" applyBorder="1" applyAlignment="1" applyProtection="1">
      <alignment horizontal="left" vertical="center"/>
      <protection locked="0"/>
    </xf>
    <xf numFmtId="0" fontId="30" fillId="3" borderId="34" xfId="4" applyFont="1" applyFill="1" applyBorder="1" applyAlignment="1" applyProtection="1">
      <alignment horizontal="left" vertical="center"/>
      <protection locked="0"/>
    </xf>
    <xf numFmtId="0" fontId="30" fillId="0" borderId="99" xfId="4" applyFont="1" applyBorder="1" applyAlignment="1">
      <alignment horizontal="center" vertical="center" wrapText="1"/>
    </xf>
    <xf numFmtId="0" fontId="30" fillId="0" borderId="101" xfId="4" applyFont="1" applyBorder="1" applyAlignment="1">
      <alignment horizontal="center" vertical="center" wrapText="1"/>
    </xf>
    <xf numFmtId="0" fontId="30" fillId="0" borderId="104" xfId="4" applyFont="1" applyBorder="1" applyAlignment="1">
      <alignment horizontal="center" vertical="center"/>
    </xf>
    <xf numFmtId="0" fontId="30" fillId="0" borderId="107" xfId="4" applyFont="1" applyBorder="1" applyAlignment="1">
      <alignment horizontal="center" vertical="center"/>
    </xf>
    <xf numFmtId="0" fontId="30" fillId="0" borderId="106" xfId="4" applyFont="1" applyBorder="1" applyAlignment="1">
      <alignment horizontal="center" vertical="center"/>
    </xf>
    <xf numFmtId="0" fontId="30" fillId="0" borderId="18" xfId="4" applyFont="1" applyBorder="1" applyAlignment="1">
      <alignment horizontal="center" vertical="center"/>
    </xf>
    <xf numFmtId="0" fontId="30" fillId="0" borderId="97" xfId="4" applyFont="1" applyBorder="1" applyAlignment="1">
      <alignment horizontal="center" vertical="center"/>
    </xf>
    <xf numFmtId="0" fontId="30" fillId="0" borderId="24" xfId="4" applyFont="1" applyBorder="1" applyAlignment="1">
      <alignment horizontal="center" vertical="center"/>
    </xf>
    <xf numFmtId="0" fontId="30" fillId="0" borderId="103" xfId="4" applyFont="1" applyBorder="1" applyAlignment="1">
      <alignment horizontal="center" vertical="center"/>
    </xf>
    <xf numFmtId="0" fontId="30" fillId="0" borderId="102" xfId="4" applyFont="1" applyBorder="1" applyAlignment="1">
      <alignment horizontal="left" vertical="center" shrinkToFit="1"/>
    </xf>
    <xf numFmtId="0" fontId="30" fillId="0" borderId="0" xfId="4" applyFont="1" applyBorder="1" applyAlignment="1">
      <alignment horizontal="left" vertical="center" shrinkToFit="1"/>
    </xf>
    <xf numFmtId="0" fontId="30" fillId="0" borderId="9" xfId="4" applyFont="1" applyBorder="1" applyAlignment="1">
      <alignment horizontal="left" vertical="center" shrinkToFit="1"/>
    </xf>
    <xf numFmtId="0" fontId="30" fillId="0" borderId="7" xfId="4" applyFont="1" applyBorder="1" applyAlignment="1">
      <alignment horizontal="left" vertical="center" shrinkToFit="1"/>
    </xf>
    <xf numFmtId="0" fontId="30" fillId="3" borderId="103" xfId="4" applyFont="1" applyFill="1" applyBorder="1" applyAlignment="1" applyProtection="1">
      <alignment horizontal="left" vertical="center"/>
      <protection locked="0"/>
    </xf>
    <xf numFmtId="0" fontId="30" fillId="3" borderId="15" xfId="4" applyFont="1" applyFill="1" applyBorder="1" applyAlignment="1" applyProtection="1">
      <alignment horizontal="left" vertical="center"/>
      <protection locked="0"/>
    </xf>
    <xf numFmtId="0" fontId="30" fillId="3" borderId="105" xfId="4" applyFont="1" applyFill="1" applyBorder="1" applyAlignment="1" applyProtection="1">
      <alignment horizontal="left" vertical="center"/>
      <protection locked="0"/>
    </xf>
    <xf numFmtId="0" fontId="22" fillId="0" borderId="0" xfId="0" applyFont="1" applyAlignment="1" applyProtection="1">
      <alignment horizontal="left" vertical="center" wrapText="1"/>
    </xf>
    <xf numFmtId="0" fontId="35" fillId="0" borderId="24" xfId="4" applyFont="1" applyBorder="1" applyAlignment="1">
      <alignment horizontal="center" vertical="center" wrapText="1"/>
    </xf>
    <xf numFmtId="0" fontId="35" fillId="0" borderId="25" xfId="4" applyFont="1" applyBorder="1" applyAlignment="1">
      <alignment horizontal="center" vertical="center"/>
    </xf>
    <xf numFmtId="0" fontId="35" fillId="0" borderId="26" xfId="4" applyFont="1" applyBorder="1" applyAlignment="1">
      <alignment horizontal="center" vertical="center"/>
    </xf>
    <xf numFmtId="0" fontId="14" fillId="0" borderId="0" xfId="0" applyFont="1" applyAlignment="1" applyProtection="1">
      <alignment horizontal="left" vertical="center" wrapText="1"/>
    </xf>
    <xf numFmtId="0" fontId="30" fillId="3" borderId="97" xfId="4" applyFont="1" applyFill="1" applyBorder="1" applyAlignment="1" applyProtection="1">
      <alignment horizontal="left" vertical="center"/>
      <protection locked="0"/>
    </xf>
    <xf numFmtId="0" fontId="30" fillId="3" borderId="13" xfId="4" applyFont="1" applyFill="1" applyBorder="1" applyAlignment="1" applyProtection="1">
      <alignment horizontal="left" vertical="center"/>
      <protection locked="0"/>
    </xf>
    <xf numFmtId="0" fontId="30" fillId="3" borderId="16" xfId="4" applyFont="1" applyFill="1" applyBorder="1" applyAlignment="1" applyProtection="1">
      <alignment horizontal="left" vertical="center"/>
      <protection locked="0"/>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2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xf>
    <xf numFmtId="0" fontId="6" fillId="0" borderId="30"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27"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28"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39" xfId="0" applyFont="1" applyBorder="1" applyAlignment="1" applyProtection="1">
      <alignment vertical="center" wrapText="1"/>
    </xf>
    <xf numFmtId="0" fontId="5" fillId="0" borderId="40" xfId="0" applyFont="1" applyBorder="1" applyAlignment="1" applyProtection="1">
      <alignment vertical="center"/>
    </xf>
    <xf numFmtId="0" fontId="5" fillId="0" borderId="50" xfId="0" applyFont="1" applyBorder="1" applyAlignment="1" applyProtection="1">
      <alignment vertical="center"/>
    </xf>
    <xf numFmtId="0" fontId="5" fillId="0" borderId="45" xfId="0" applyFont="1" applyBorder="1" applyAlignment="1" applyProtection="1">
      <alignment vertical="center"/>
    </xf>
    <xf numFmtId="0" fontId="5" fillId="0" borderId="46" xfId="0" applyFont="1" applyBorder="1" applyAlignment="1" applyProtection="1">
      <alignment vertical="center"/>
    </xf>
    <xf numFmtId="0" fontId="5" fillId="0" borderId="51" xfId="0" applyFont="1" applyBorder="1" applyAlignment="1" applyProtection="1">
      <alignment vertical="center"/>
    </xf>
    <xf numFmtId="0" fontId="5" fillId="0" borderId="87" xfId="0" applyFont="1" applyBorder="1" applyAlignment="1" applyProtection="1">
      <alignment horizontal="left" vertical="center" wrapText="1"/>
    </xf>
    <xf numFmtId="0" fontId="5" fillId="0" borderId="88" xfId="0" applyFont="1" applyBorder="1" applyAlignment="1" applyProtection="1">
      <alignment horizontal="left" vertical="center"/>
    </xf>
    <xf numFmtId="0" fontId="5" fillId="0" borderId="89" xfId="0" applyFont="1" applyBorder="1" applyAlignment="1" applyProtection="1">
      <alignment horizontal="left" vertical="center"/>
    </xf>
    <xf numFmtId="0" fontId="5" fillId="0" borderId="90" xfId="0" applyFont="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91" xfId="0" applyFont="1" applyBorder="1" applyAlignment="1" applyProtection="1">
      <alignment horizontal="left" vertical="center"/>
    </xf>
    <xf numFmtId="0" fontId="7" fillId="0" borderId="0" xfId="0" applyFont="1" applyBorder="1" applyAlignment="1" applyProtection="1">
      <alignment horizontal="left" vertical="center"/>
    </xf>
    <xf numFmtId="0" fontId="5" fillId="0" borderId="42" xfId="0" applyFont="1" applyBorder="1" applyAlignment="1" applyProtection="1">
      <alignment horizontal="left" vertical="center"/>
    </xf>
    <xf numFmtId="0" fontId="5" fillId="0" borderId="52" xfId="0" applyFont="1" applyBorder="1" applyAlignment="1" applyProtection="1">
      <alignment horizontal="left" vertical="center"/>
    </xf>
    <xf numFmtId="0" fontId="5" fillId="0" borderId="57" xfId="0" applyFont="1" applyBorder="1" applyAlignment="1" applyProtection="1">
      <alignment horizontal="left" vertical="center"/>
    </xf>
    <xf numFmtId="0" fontId="5" fillId="0" borderId="58" xfId="0" applyFont="1" applyBorder="1" applyAlignment="1" applyProtection="1">
      <alignment horizontal="left" vertical="center"/>
    </xf>
    <xf numFmtId="0" fontId="5" fillId="0" borderId="59" xfId="0" applyFont="1" applyBorder="1" applyAlignment="1" applyProtection="1">
      <alignment horizontal="left" vertical="center"/>
    </xf>
    <xf numFmtId="0" fontId="5" fillId="0" borderId="49" xfId="0" applyFont="1" applyBorder="1" applyAlignment="1" applyProtection="1">
      <alignment horizontal="center" vertical="center"/>
      <protection locked="0"/>
    </xf>
    <xf numFmtId="0" fontId="5" fillId="0" borderId="85" xfId="0" applyFont="1" applyBorder="1" applyAlignment="1" applyProtection="1">
      <alignment horizontal="center" vertical="center"/>
    </xf>
    <xf numFmtId="0" fontId="5" fillId="0" borderId="0" xfId="0" applyFont="1" applyBorder="1" applyAlignment="1" applyProtection="1">
      <alignment horizontal="left" vertical="center" shrinkToFit="1"/>
      <protection locked="0"/>
    </xf>
    <xf numFmtId="0" fontId="5" fillId="0" borderId="84" xfId="0" applyFont="1" applyBorder="1" applyAlignment="1" applyProtection="1">
      <alignment horizontal="left" vertical="center" wrapText="1"/>
      <protection locked="0"/>
    </xf>
    <xf numFmtId="0" fontId="28" fillId="0" borderId="0"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4" xfId="0" applyFont="1" applyBorder="1" applyAlignment="1" applyProtection="1">
      <alignment horizontal="left" vertical="top" wrapText="1"/>
    </xf>
    <xf numFmtId="176" fontId="5" fillId="0" borderId="0" xfId="0" applyNumberFormat="1" applyFont="1" applyBorder="1" applyAlignment="1" applyProtection="1">
      <alignment horizontal="left"/>
      <protection locked="0"/>
    </xf>
    <xf numFmtId="177" fontId="5" fillId="0" borderId="56" xfId="0" applyNumberFormat="1" applyFont="1" applyBorder="1" applyAlignment="1" applyProtection="1">
      <alignment horizontal="center"/>
      <protection locked="0"/>
    </xf>
    <xf numFmtId="176" fontId="5" fillId="0" borderId="54" xfId="0" applyNumberFormat="1" applyFont="1" applyBorder="1" applyAlignment="1" applyProtection="1">
      <alignment horizontal="distributed" indent="1"/>
      <protection locked="0"/>
    </xf>
    <xf numFmtId="0" fontId="7" fillId="0" borderId="24"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26" xfId="0" applyFont="1" applyBorder="1" applyAlignment="1" applyProtection="1">
      <alignment horizontal="center" vertical="center"/>
    </xf>
    <xf numFmtId="0" fontId="5" fillId="0" borderId="88" xfId="0" applyFont="1" applyBorder="1" applyAlignment="1" applyProtection="1">
      <alignment horizontal="center" vertical="center" shrinkToFit="1"/>
    </xf>
    <xf numFmtId="0" fontId="5" fillId="0" borderId="24" xfId="0" applyFont="1" applyBorder="1" applyAlignment="1" applyProtection="1">
      <alignment horizontal="center" vertical="center"/>
    </xf>
    <xf numFmtId="0" fontId="5" fillId="0" borderId="25" xfId="0" applyFont="1" applyBorder="1" applyAlignment="1" applyProtection="1">
      <alignment horizontal="center" vertical="center"/>
    </xf>
    <xf numFmtId="0" fontId="5" fillId="0" borderId="26" xfId="0" applyFont="1" applyBorder="1" applyAlignment="1" applyProtection="1">
      <alignment horizontal="center" vertical="center"/>
    </xf>
    <xf numFmtId="0" fontId="7" fillId="0" borderId="0" xfId="0" applyFont="1" applyFill="1" applyBorder="1" applyAlignment="1" applyProtection="1">
      <alignment horizontal="left" vertical="center" shrinkToFit="1"/>
    </xf>
    <xf numFmtId="0" fontId="5" fillId="0" borderId="0" xfId="0" applyFont="1" applyBorder="1" applyAlignment="1" applyProtection="1">
      <alignment horizontal="left" vertical="top" wrapText="1" shrinkToFit="1"/>
      <protection locked="0"/>
    </xf>
    <xf numFmtId="180" fontId="5" fillId="0" borderId="0" xfId="0" applyNumberFormat="1" applyFont="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xf>
    <xf numFmtId="0" fontId="6" fillId="0" borderId="0" xfId="0" applyFont="1" applyFill="1" applyBorder="1" applyAlignment="1" applyProtection="1">
      <alignment horizontal="left" vertical="center" shrinkToFit="1"/>
    </xf>
    <xf numFmtId="0" fontId="28" fillId="0" borderId="95" xfId="0" applyFont="1" applyBorder="1" applyAlignment="1" applyProtection="1">
      <alignment horizontal="center" vertical="center" shrinkToFit="1"/>
      <protection locked="0"/>
    </xf>
    <xf numFmtId="0" fontId="28" fillId="0" borderId="96" xfId="0" applyFont="1" applyBorder="1" applyAlignment="1" applyProtection="1">
      <alignment horizontal="center" vertical="center" shrinkToFit="1"/>
      <protection locked="0"/>
    </xf>
    <xf numFmtId="176" fontId="5" fillId="0" borderId="0" xfId="0" applyNumberFormat="1" applyFont="1" applyBorder="1" applyAlignment="1" applyProtection="1">
      <alignment horizontal="distributed" vertical="center" indent="1"/>
      <protection locked="0"/>
    </xf>
    <xf numFmtId="0" fontId="9" fillId="0" borderId="0" xfId="0" applyFont="1" applyBorder="1" applyAlignment="1" applyProtection="1">
      <alignment horizontal="center" vertical="center"/>
    </xf>
    <xf numFmtId="0" fontId="5" fillId="0" borderId="53" xfId="0" applyFont="1" applyBorder="1" applyAlignment="1" applyProtection="1">
      <alignment horizontal="left" vertical="center"/>
    </xf>
    <xf numFmtId="0" fontId="5" fillId="0" borderId="54" xfId="0" applyFont="1" applyBorder="1" applyAlignment="1" applyProtection="1">
      <alignment horizontal="left" vertical="center"/>
    </xf>
    <xf numFmtId="0" fontId="5" fillId="0" borderId="55" xfId="0" applyFont="1" applyBorder="1" applyAlignment="1" applyProtection="1">
      <alignment horizontal="left" vertical="center"/>
    </xf>
    <xf numFmtId="178" fontId="5" fillId="0" borderId="56" xfId="0" applyNumberFormat="1" applyFont="1" applyBorder="1" applyAlignment="1" applyProtection="1">
      <alignment horizontal="center"/>
      <protection locked="0"/>
    </xf>
    <xf numFmtId="0" fontId="5" fillId="0" borderId="42" xfId="0" applyFont="1" applyBorder="1" applyAlignment="1" applyProtection="1">
      <alignment vertical="center"/>
    </xf>
    <xf numFmtId="0" fontId="5" fillId="0" borderId="0" xfId="0" applyFont="1" applyBorder="1" applyAlignment="1" applyProtection="1">
      <alignment vertical="center"/>
    </xf>
    <xf numFmtId="0" fontId="5" fillId="0" borderId="52" xfId="0" applyFont="1" applyBorder="1" applyAlignment="1" applyProtection="1">
      <alignment vertical="center"/>
    </xf>
    <xf numFmtId="0" fontId="5" fillId="0" borderId="0" xfId="0" applyFont="1" applyBorder="1" applyAlignment="1" applyProtection="1">
      <alignment horizontal="left" vertical="center" wrapText="1"/>
      <protection locked="0"/>
    </xf>
    <xf numFmtId="0" fontId="6" fillId="0" borderId="44" xfId="0" applyFont="1" applyBorder="1" applyAlignment="1" applyProtection="1">
      <alignment horizontal="left" vertical="center" wrapText="1"/>
    </xf>
    <xf numFmtId="0" fontId="5" fillId="0" borderId="65" xfId="0" applyFont="1" applyBorder="1" applyAlignment="1" applyProtection="1">
      <alignment horizontal="center" vertical="center" shrinkToFit="1"/>
    </xf>
    <xf numFmtId="0" fontId="5" fillId="0" borderId="38" xfId="0" applyFont="1" applyBorder="1" applyAlignment="1" applyProtection="1">
      <alignment horizontal="center" vertical="center" shrinkToFit="1"/>
    </xf>
    <xf numFmtId="0" fontId="5" fillId="0" borderId="35" xfId="0" applyFont="1" applyBorder="1" applyAlignment="1" applyProtection="1">
      <alignment horizontal="center" vertical="center" shrinkToFit="1"/>
    </xf>
    <xf numFmtId="0" fontId="6" fillId="0" borderId="35" xfId="0" applyFont="1" applyBorder="1" applyAlignment="1" applyProtection="1">
      <alignment vertical="center" shrinkToFit="1"/>
    </xf>
    <xf numFmtId="0" fontId="6" fillId="0" borderId="36" xfId="0" applyFont="1" applyBorder="1" applyAlignment="1" applyProtection="1">
      <alignment vertical="center" shrinkToFit="1"/>
    </xf>
    <xf numFmtId="0" fontId="5" fillId="0" borderId="38" xfId="0" applyFont="1" applyBorder="1" applyAlignment="1" applyProtection="1">
      <alignment vertical="center" shrinkToFit="1"/>
    </xf>
    <xf numFmtId="0" fontId="5" fillId="0" borderId="35" xfId="0" applyFont="1" applyBorder="1" applyAlignment="1" applyProtection="1">
      <alignment vertical="center" shrinkToFit="1"/>
    </xf>
    <xf numFmtId="0" fontId="5" fillId="0" borderId="36" xfId="0" applyFont="1" applyBorder="1" applyAlignment="1" applyProtection="1">
      <alignment vertical="center" shrinkToFit="1"/>
    </xf>
    <xf numFmtId="0" fontId="5" fillId="0" borderId="65" xfId="0" applyFont="1" applyBorder="1" applyAlignment="1" applyProtection="1">
      <alignment horizontal="center" vertical="center"/>
    </xf>
    <xf numFmtId="0" fontId="5" fillId="0" borderId="38" xfId="0" applyFont="1" applyBorder="1" applyAlignment="1" applyProtection="1">
      <alignment horizontal="center" vertical="center"/>
    </xf>
    <xf numFmtId="0" fontId="5" fillId="0" borderId="35" xfId="0" applyFont="1" applyBorder="1" applyAlignment="1" applyProtection="1">
      <alignment horizontal="center" vertical="center"/>
    </xf>
    <xf numFmtId="0" fontId="6" fillId="0" borderId="36" xfId="0" applyFont="1" applyBorder="1" applyAlignment="1" applyProtection="1">
      <alignment horizontal="center" vertical="center" wrapText="1"/>
    </xf>
    <xf numFmtId="0" fontId="6" fillId="0" borderId="37" xfId="0" applyFont="1" applyBorder="1" applyAlignment="1" applyProtection="1">
      <alignment horizontal="center" vertical="center" wrapText="1"/>
    </xf>
    <xf numFmtId="0" fontId="5" fillId="0" borderId="36" xfId="0" applyFont="1" applyBorder="1" applyAlignment="1" applyProtection="1">
      <alignment horizontal="center" vertical="center"/>
    </xf>
    <xf numFmtId="0" fontId="5" fillId="0" borderId="37" xfId="0" applyFont="1" applyBorder="1" applyAlignment="1" applyProtection="1">
      <alignment horizontal="center" vertical="center"/>
    </xf>
    <xf numFmtId="3" fontId="5" fillId="0" borderId="0" xfId="0" applyNumberFormat="1" applyFont="1" applyBorder="1" applyAlignment="1" applyProtection="1">
      <alignment vertical="center"/>
    </xf>
    <xf numFmtId="176" fontId="5" fillId="0" borderId="0" xfId="0" applyNumberFormat="1" applyFont="1" applyBorder="1" applyAlignment="1" applyProtection="1">
      <alignment horizontal="distributed" vertical="center"/>
    </xf>
    <xf numFmtId="0" fontId="5" fillId="0" borderId="0" xfId="0" applyFont="1" applyBorder="1" applyAlignment="1" applyProtection="1">
      <alignment vertical="center" shrinkToFit="1"/>
    </xf>
    <xf numFmtId="0" fontId="6" fillId="0" borderId="63" xfId="0" applyFont="1" applyBorder="1" applyAlignment="1" applyProtection="1">
      <alignment horizontal="center" vertical="center" wrapText="1"/>
    </xf>
    <xf numFmtId="0" fontId="6" fillId="0" borderId="64" xfId="0" applyFont="1" applyBorder="1" applyAlignment="1" applyProtection="1">
      <alignment horizontal="center" vertical="center" wrapText="1"/>
    </xf>
    <xf numFmtId="0" fontId="6" fillId="0" borderId="62" xfId="0" applyFont="1" applyBorder="1" applyAlignment="1" applyProtection="1">
      <alignment horizontal="center" vertical="center" wrapText="1"/>
    </xf>
    <xf numFmtId="0" fontId="5" fillId="0" borderId="0" xfId="0" applyFont="1" applyBorder="1" applyAlignment="1" applyProtection="1">
      <alignment horizontal="center" vertical="center" shrinkToFit="1"/>
    </xf>
    <xf numFmtId="0" fontId="12" fillId="0" borderId="72" xfId="0" applyFont="1" applyBorder="1" applyAlignment="1" applyProtection="1">
      <alignment horizontal="center" vertical="center" shrinkToFit="1"/>
    </xf>
    <xf numFmtId="0" fontId="12" fillId="0" borderId="73" xfId="0" applyFont="1" applyBorder="1" applyAlignment="1" applyProtection="1">
      <alignment horizontal="center" vertical="center" shrinkToFit="1"/>
    </xf>
    <xf numFmtId="0" fontId="12" fillId="0" borderId="77" xfId="0" applyFont="1" applyBorder="1" applyAlignment="1" applyProtection="1">
      <alignment horizontal="center" vertical="center" shrinkToFit="1"/>
    </xf>
    <xf numFmtId="0" fontId="12" fillId="0" borderId="70" xfId="0" applyFont="1" applyBorder="1" applyAlignment="1" applyProtection="1">
      <alignment horizontal="right" vertical="center" shrinkToFit="1"/>
    </xf>
    <xf numFmtId="0" fontId="12" fillId="0" borderId="35" xfId="0" applyFont="1" applyBorder="1" applyAlignment="1" applyProtection="1">
      <alignment horizontal="right" vertical="center" shrinkToFit="1"/>
    </xf>
    <xf numFmtId="0" fontId="7" fillId="0" borderId="78" xfId="0" applyFont="1" applyBorder="1" applyAlignment="1" applyProtection="1">
      <alignment horizontal="center" vertical="center" shrinkToFit="1"/>
    </xf>
    <xf numFmtId="0" fontId="7" fillId="0" borderId="79" xfId="0" applyFont="1" applyBorder="1" applyAlignment="1" applyProtection="1">
      <alignment horizontal="center" vertical="center" shrinkToFit="1"/>
    </xf>
    <xf numFmtId="0" fontId="12" fillId="0" borderId="71" xfId="0" applyFont="1" applyBorder="1" applyAlignment="1" applyProtection="1">
      <alignment horizontal="right" vertical="center" shrinkToFit="1"/>
    </xf>
    <xf numFmtId="0" fontId="7" fillId="0" borderId="83" xfId="0" applyFont="1" applyBorder="1" applyAlignment="1" applyProtection="1">
      <alignment horizontal="center" vertical="center" shrinkToFit="1"/>
    </xf>
    <xf numFmtId="0" fontId="12" fillId="0" borderId="74" xfId="0" applyFont="1" applyBorder="1" applyAlignment="1" applyProtection="1">
      <alignment horizontal="center" vertical="center" shrinkToFit="1"/>
    </xf>
    <xf numFmtId="0" fontId="12" fillId="0" borderId="75" xfId="0" applyFont="1" applyBorder="1" applyAlignment="1" applyProtection="1">
      <alignment horizontal="center" vertical="center" shrinkToFit="1"/>
    </xf>
    <xf numFmtId="0" fontId="12" fillId="0" borderId="76" xfId="0" applyFont="1" applyBorder="1" applyAlignment="1" applyProtection="1">
      <alignment horizontal="center" vertical="center" shrinkToFit="1"/>
    </xf>
    <xf numFmtId="0" fontId="12" fillId="0" borderId="36" xfId="0" applyFont="1" applyBorder="1" applyAlignment="1" applyProtection="1">
      <alignment horizontal="right" vertical="center" shrinkToFit="1"/>
    </xf>
    <xf numFmtId="0" fontId="12" fillId="0" borderId="37" xfId="0" applyFont="1" applyBorder="1" applyAlignment="1" applyProtection="1">
      <alignment horizontal="right" vertical="center" shrinkToFit="1"/>
    </xf>
    <xf numFmtId="0" fontId="12" fillId="0" borderId="38" xfId="0" applyFont="1" applyBorder="1" applyAlignment="1" applyProtection="1">
      <alignment horizontal="right" vertical="center" shrinkToFit="1"/>
    </xf>
    <xf numFmtId="0" fontId="7" fillId="0" borderId="80" xfId="0" applyFont="1" applyBorder="1" applyAlignment="1" applyProtection="1">
      <alignment horizontal="center" vertical="center" shrinkToFit="1"/>
    </xf>
    <xf numFmtId="0" fontId="7" fillId="0" borderId="81" xfId="0" applyFont="1" applyBorder="1" applyAlignment="1" applyProtection="1">
      <alignment horizontal="center" vertical="center" shrinkToFit="1"/>
    </xf>
    <xf numFmtId="0" fontId="7" fillId="0" borderId="82" xfId="0" applyFont="1" applyBorder="1" applyAlignment="1" applyProtection="1">
      <alignment horizontal="center" vertical="center" shrinkToFit="1"/>
    </xf>
    <xf numFmtId="0" fontId="5" fillId="0" borderId="66" xfId="0" applyFont="1" applyBorder="1" applyAlignment="1" applyProtection="1">
      <alignment horizontal="center" vertical="center" shrinkToFit="1"/>
    </xf>
    <xf numFmtId="0" fontId="5" fillId="0" borderId="67" xfId="0" applyFont="1" applyBorder="1" applyAlignment="1" applyProtection="1">
      <alignment horizontal="center" vertical="center" shrinkToFit="1"/>
    </xf>
    <xf numFmtId="0" fontId="26" fillId="0" borderId="0" xfId="0" applyFont="1" applyBorder="1" applyAlignment="1" applyProtection="1">
      <alignment horizontal="center" vertical="center" shrinkToFit="1"/>
    </xf>
    <xf numFmtId="0" fontId="25" fillId="0" borderId="0" xfId="0" applyFont="1" applyBorder="1" applyAlignment="1" applyProtection="1">
      <alignment horizontal="center" vertical="center" shrinkToFit="1"/>
    </xf>
    <xf numFmtId="0" fontId="5" fillId="0" borderId="67" xfId="0" applyFont="1" applyBorder="1" applyAlignment="1" applyProtection="1">
      <alignment horizontal="center" vertical="center"/>
    </xf>
    <xf numFmtId="0" fontId="6" fillId="0" borderId="67" xfId="0" applyFont="1" applyBorder="1" applyAlignment="1" applyProtection="1">
      <alignment horizontal="center" vertical="center" wrapText="1"/>
    </xf>
    <xf numFmtId="0" fontId="5" fillId="0" borderId="68" xfId="0" applyFont="1" applyBorder="1" applyAlignment="1" applyProtection="1">
      <alignment horizontal="center" vertical="center" shrinkToFit="1"/>
    </xf>
    <xf numFmtId="0" fontId="6" fillId="0" borderId="68" xfId="0" applyFont="1" applyBorder="1" applyAlignment="1" applyProtection="1">
      <alignment vertical="center" shrinkToFit="1"/>
    </xf>
    <xf numFmtId="0" fontId="5" fillId="0" borderId="68" xfId="0" applyFont="1" applyBorder="1" applyAlignment="1" applyProtection="1">
      <alignment vertical="center" shrinkToFit="1"/>
    </xf>
    <xf numFmtId="0" fontId="5" fillId="0" borderId="68" xfId="0" applyFont="1" applyBorder="1" applyAlignment="1" applyProtection="1">
      <alignment horizontal="left" vertical="center" shrinkToFit="1"/>
    </xf>
    <xf numFmtId="0" fontId="6" fillId="0" borderId="68" xfId="0" applyFont="1" applyBorder="1" applyAlignment="1" applyProtection="1">
      <alignment horizontal="center" vertical="center" wrapText="1"/>
    </xf>
    <xf numFmtId="0" fontId="5" fillId="0" borderId="68" xfId="0" applyFont="1" applyBorder="1" applyAlignment="1" applyProtection="1">
      <alignment horizontal="center" vertical="center"/>
    </xf>
    <xf numFmtId="0" fontId="6" fillId="0" borderId="66" xfId="0" applyFont="1" applyBorder="1" applyAlignment="1" applyProtection="1">
      <alignment vertical="center" shrinkToFit="1"/>
    </xf>
    <xf numFmtId="0" fontId="5" fillId="0" borderId="66" xfId="0" applyFont="1" applyBorder="1" applyAlignment="1" applyProtection="1">
      <alignment vertical="center" shrinkToFit="1"/>
    </xf>
    <xf numFmtId="0" fontId="5" fillId="0" borderId="66" xfId="0" applyFont="1" applyBorder="1" applyAlignment="1" applyProtection="1">
      <alignment horizontal="left" vertical="center" shrinkToFit="1"/>
    </xf>
    <xf numFmtId="0" fontId="5" fillId="0" borderId="66" xfId="0" applyFont="1" applyBorder="1" applyAlignment="1" applyProtection="1">
      <alignment horizontal="center" vertical="center"/>
    </xf>
    <xf numFmtId="0" fontId="6" fillId="0" borderId="66" xfId="0" applyFont="1" applyBorder="1" applyAlignment="1" applyProtection="1">
      <alignment horizontal="center" vertical="center" wrapText="1"/>
    </xf>
    <xf numFmtId="0" fontId="0" fillId="4" borderId="25" xfId="0" applyFont="1" applyFill="1" applyBorder="1" applyAlignment="1">
      <alignment horizontal="center" vertical="center" shrinkToFit="1"/>
    </xf>
    <xf numFmtId="0" fontId="15" fillId="4" borderId="25" xfId="0" applyFont="1" applyFill="1" applyBorder="1" applyAlignment="1">
      <alignment vertical="center" shrinkToFit="1"/>
    </xf>
    <xf numFmtId="0" fontId="0" fillId="4" borderId="25" xfId="0" applyFont="1" applyFill="1" applyBorder="1" applyAlignment="1">
      <alignment horizontal="left" vertical="center" shrinkToFit="1"/>
    </xf>
    <xf numFmtId="0" fontId="0" fillId="0" borderId="25" xfId="0" applyFont="1" applyBorder="1" applyAlignment="1">
      <alignment horizontal="left" vertical="center" wrapText="1"/>
    </xf>
    <xf numFmtId="0" fontId="0" fillId="0" borderId="26" xfId="0" applyFont="1" applyBorder="1" applyAlignment="1">
      <alignment horizontal="left" vertical="center" wrapText="1"/>
    </xf>
    <xf numFmtId="0" fontId="21" fillId="4" borderId="25" xfId="0" applyFont="1" applyFill="1" applyBorder="1" applyAlignment="1">
      <alignment horizontal="left" vertical="center" shrinkToFit="1"/>
    </xf>
    <xf numFmtId="0" fontId="0" fillId="4" borderId="0" xfId="0" applyFont="1" applyFill="1" applyBorder="1" applyAlignment="1">
      <alignment horizontal="center" vertical="center"/>
    </xf>
    <xf numFmtId="0" fontId="0" fillId="0" borderId="0" xfId="0" applyFont="1" applyBorder="1" applyAlignment="1">
      <alignment horizontal="center" vertical="center"/>
    </xf>
    <xf numFmtId="0" fontId="15" fillId="4" borderId="0" xfId="0" applyFont="1" applyFill="1" applyBorder="1" applyAlignment="1">
      <alignment horizontal="center" vertical="center"/>
    </xf>
    <xf numFmtId="0" fontId="0" fillId="0" borderId="0" xfId="0" applyBorder="1" applyAlignment="1">
      <alignment horizontal="center" vertical="center"/>
    </xf>
    <xf numFmtId="0" fontId="17" fillId="0" borderId="0" xfId="0" applyFont="1" applyAlignment="1">
      <alignment horizontal="center" vertical="center"/>
    </xf>
    <xf numFmtId="0" fontId="20" fillId="4" borderId="0" xfId="0" applyFont="1" applyFill="1" applyAlignment="1">
      <alignment horizontal="center" vertical="center"/>
    </xf>
    <xf numFmtId="0" fontId="16" fillId="0" borderId="0" xfId="0" applyFont="1" applyAlignment="1">
      <alignment horizontal="center" vertical="center"/>
    </xf>
    <xf numFmtId="58" fontId="21" fillId="4" borderId="25" xfId="0" applyNumberFormat="1" applyFont="1" applyFill="1" applyBorder="1" applyAlignment="1">
      <alignment horizontal="distributed" vertical="center" indent="1"/>
    </xf>
    <xf numFmtId="0" fontId="0" fillId="0" borderId="25" xfId="0" applyFont="1" applyBorder="1" applyAlignment="1">
      <alignment horizontal="center" vertical="center"/>
    </xf>
    <xf numFmtId="0" fontId="15" fillId="0" borderId="25" xfId="0" applyFont="1" applyBorder="1" applyAlignment="1">
      <alignment horizontal="center" vertical="center"/>
    </xf>
    <xf numFmtId="0" fontId="0" fillId="0" borderId="0" xfId="0" applyFont="1" applyAlignment="1" applyProtection="1">
      <alignment horizontal="left" vertical="center"/>
      <protection locked="0"/>
    </xf>
    <xf numFmtId="0" fontId="0" fillId="0" borderId="0" xfId="0" applyFont="1" applyAlignment="1" applyProtection="1">
      <alignment vertical="center"/>
      <protection locked="0"/>
    </xf>
    <xf numFmtId="0" fontId="0" fillId="0" borderId="31" xfId="0" applyFont="1" applyBorder="1" applyAlignment="1" applyProtection="1">
      <alignment vertical="center"/>
    </xf>
    <xf numFmtId="0" fontId="0" fillId="0" borderId="31" xfId="0" applyFont="1" applyBorder="1" applyAlignment="1" applyProtection="1">
      <alignment vertical="center" shrinkToFit="1"/>
    </xf>
    <xf numFmtId="0" fontId="0" fillId="0" borderId="32" xfId="0" applyFont="1" applyBorder="1" applyAlignment="1" applyProtection="1">
      <alignment vertical="center" shrinkToFit="1"/>
    </xf>
    <xf numFmtId="0" fontId="23" fillId="0" borderId="33" xfId="0" applyNumberFormat="1" applyFont="1" applyBorder="1" applyAlignment="1" applyProtection="1">
      <alignment vertical="center" shrinkToFit="1"/>
    </xf>
    <xf numFmtId="0" fontId="19" fillId="4" borderId="0" xfId="0" applyFont="1" applyFill="1" applyBorder="1" applyAlignment="1">
      <alignment horizontal="center" vertical="center"/>
    </xf>
    <xf numFmtId="0" fontId="0" fillId="4" borderId="2" xfId="0" applyFont="1" applyFill="1" applyBorder="1" applyAlignment="1">
      <alignment vertical="center"/>
    </xf>
    <xf numFmtId="3" fontId="15" fillId="4" borderId="2" xfId="0" applyNumberFormat="1" applyFont="1" applyFill="1" applyBorder="1" applyAlignment="1">
      <alignment horizontal="center" vertical="center"/>
    </xf>
    <xf numFmtId="58" fontId="0" fillId="0" borderId="0" xfId="0" applyNumberFormat="1" applyFont="1" applyAlignment="1" applyProtection="1">
      <alignment horizontal="distributed" vertical="center" indent="1"/>
      <protection locked="0"/>
    </xf>
    <xf numFmtId="0" fontId="0" fillId="0" borderId="0" xfId="0" applyFont="1" applyAlignment="1">
      <alignment vertical="center"/>
    </xf>
    <xf numFmtId="177" fontId="15" fillId="4" borderId="0" xfId="0" applyNumberFormat="1" applyFont="1" applyFill="1" applyBorder="1" applyAlignment="1">
      <alignment horizontal="distributed" vertical="center" indent="1"/>
    </xf>
    <xf numFmtId="0" fontId="15" fillId="0" borderId="0" xfId="0" applyFont="1" applyBorder="1" applyAlignment="1">
      <alignment horizontal="center" vertical="center"/>
    </xf>
    <xf numFmtId="32" fontId="15" fillId="4" borderId="0" xfId="0" applyNumberFormat="1" applyFont="1" applyFill="1" applyBorder="1" applyAlignment="1">
      <alignment horizontal="distributed" vertical="center" indent="1"/>
    </xf>
    <xf numFmtId="0" fontId="0" fillId="0" borderId="33" xfId="0" applyFont="1" applyBorder="1" applyAlignment="1" applyProtection="1">
      <alignment vertical="center" shrinkToFit="1"/>
    </xf>
    <xf numFmtId="176" fontId="18" fillId="0" borderId="31" xfId="0" applyNumberFormat="1" applyFont="1" applyBorder="1" applyAlignment="1" applyProtection="1">
      <alignment horizontal="left" vertical="center" shrinkToFit="1"/>
    </xf>
    <xf numFmtId="0" fontId="18" fillId="0" borderId="33" xfId="0" applyFont="1" applyBorder="1" applyAlignment="1" applyProtection="1">
      <alignment horizontal="left" vertical="center" shrinkToFit="1"/>
    </xf>
    <xf numFmtId="0" fontId="19" fillId="0" borderId="0" xfId="0" applyFont="1" applyAlignment="1">
      <alignment horizontal="center" vertical="center"/>
    </xf>
    <xf numFmtId="0" fontId="18" fillId="4" borderId="0" xfId="0" applyFont="1" applyFill="1" applyAlignment="1" applyProtection="1">
      <alignment horizontal="center" vertical="center"/>
    </xf>
    <xf numFmtId="0" fontId="43" fillId="8" borderId="0" xfId="6" applyFont="1" applyFill="1" applyAlignment="1">
      <alignment horizontal="center" vertical="center"/>
    </xf>
    <xf numFmtId="0" fontId="44" fillId="8" borderId="112" xfId="6" applyFont="1" applyFill="1" applyBorder="1" applyAlignment="1">
      <alignment horizontal="center" vertical="center"/>
    </xf>
    <xf numFmtId="0" fontId="44" fillId="8" borderId="113" xfId="6" applyFont="1" applyFill="1" applyBorder="1" applyAlignment="1">
      <alignment horizontal="center" vertical="center"/>
    </xf>
    <xf numFmtId="0" fontId="44" fillId="8" borderId="114" xfId="6" applyFont="1" applyFill="1" applyBorder="1" applyAlignment="1">
      <alignment horizontal="center" vertical="center"/>
    </xf>
    <xf numFmtId="0" fontId="44" fillId="8" borderId="115" xfId="6" applyFont="1" applyFill="1" applyBorder="1" applyAlignment="1">
      <alignment horizontal="center" vertic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51" fillId="8" borderId="0" xfId="6" applyFont="1" applyFill="1" applyBorder="1" applyAlignment="1">
      <alignment horizontal="left" vertical="center" shrinkToFit="1"/>
    </xf>
    <xf numFmtId="0" fontId="46" fillId="0" borderId="0" xfId="6" applyFont="1" applyAlignment="1">
      <alignment horizontal="center" vertical="center"/>
    </xf>
    <xf numFmtId="176" fontId="43" fillId="0" borderId="0" xfId="6" applyNumberFormat="1" applyFont="1" applyFill="1" applyAlignment="1">
      <alignment horizontal="right" vertical="center"/>
    </xf>
    <xf numFmtId="0" fontId="43" fillId="3" borderId="110" xfId="6" applyFont="1" applyFill="1" applyBorder="1" applyAlignment="1">
      <alignment horizontal="center" vertical="center"/>
    </xf>
    <xf numFmtId="0" fontId="43" fillId="0" borderId="0" xfId="6" applyFont="1" applyFill="1" applyBorder="1" applyAlignment="1">
      <alignment horizontal="right" vertical="center"/>
    </xf>
    <xf numFmtId="0" fontId="48" fillId="0" borderId="0" xfId="6" applyFont="1" applyAlignment="1">
      <alignment horizontal="left" vertical="center" shrinkToFit="1"/>
    </xf>
    <xf numFmtId="0" fontId="43" fillId="0" borderId="0" xfId="6" applyFont="1" applyAlignment="1">
      <alignment horizontal="left" vertical="center" shrinkToFit="1"/>
    </xf>
    <xf numFmtId="0" fontId="43" fillId="0" borderId="0" xfId="6" applyFont="1" applyAlignment="1">
      <alignment horizontal="center" vertical="center"/>
    </xf>
    <xf numFmtId="0" fontId="43" fillId="3" borderId="108" xfId="6" applyFont="1" applyFill="1" applyBorder="1" applyAlignment="1">
      <alignment horizontal="center" vertical="center"/>
    </xf>
    <xf numFmtId="0" fontId="43" fillId="3" borderId="109" xfId="6" applyFont="1" applyFill="1" applyBorder="1" applyAlignment="1">
      <alignment horizontal="center" vertical="center"/>
    </xf>
    <xf numFmtId="0" fontId="43" fillId="0" borderId="29" xfId="6" applyFont="1" applyBorder="1" applyAlignment="1">
      <alignment horizontal="center" vertical="center"/>
    </xf>
    <xf numFmtId="0" fontId="30" fillId="0" borderId="0" xfId="0" applyFont="1" applyAlignment="1">
      <alignment horizontal="left" vertical="center"/>
    </xf>
    <xf numFmtId="0" fontId="43" fillId="3" borderId="111" xfId="6" applyFont="1" applyFill="1" applyBorder="1" applyAlignment="1">
      <alignment horizontal="center" vertical="center"/>
    </xf>
    <xf numFmtId="0" fontId="43" fillId="0" borderId="0" xfId="6" applyFont="1" applyAlignment="1">
      <alignment horizontal="left" vertical="center"/>
    </xf>
    <xf numFmtId="0" fontId="43" fillId="0" borderId="29" xfId="6" applyFont="1" applyFill="1" applyBorder="1" applyAlignment="1">
      <alignment horizontal="center" vertical="center" shrinkToFit="1"/>
    </xf>
    <xf numFmtId="182" fontId="43" fillId="0" borderId="0" xfId="6" applyNumberFormat="1" applyFont="1" applyFill="1" applyAlignment="1">
      <alignment horizontal="center" vertical="center"/>
    </xf>
    <xf numFmtId="0" fontId="43" fillId="0" borderId="0" xfId="6" applyFont="1" applyFill="1" applyBorder="1" applyAlignment="1">
      <alignment horizontal="left" vertical="center"/>
    </xf>
    <xf numFmtId="0" fontId="49" fillId="0" borderId="0" xfId="6" applyFont="1" applyAlignment="1">
      <alignment horizontal="left" vertical="center" shrinkToFit="1"/>
    </xf>
    <xf numFmtId="0" fontId="30" fillId="0" borderId="0" xfId="6" applyFont="1" applyAlignment="1">
      <alignment horizontal="right" vertical="center"/>
    </xf>
    <xf numFmtId="0" fontId="5" fillId="0" borderId="2" xfId="0" applyFont="1" applyBorder="1" applyAlignment="1" applyProtection="1">
      <alignment horizontal="left" vertical="center"/>
    </xf>
    <xf numFmtId="0" fontId="7" fillId="0" borderId="2" xfId="0" applyFont="1" applyBorder="1" applyAlignment="1" applyProtection="1">
      <alignment horizontal="center"/>
    </xf>
    <xf numFmtId="0" fontId="5" fillId="0" borderId="0" xfId="0" applyFont="1" applyBorder="1" applyAlignment="1" applyProtection="1">
      <alignment horizontal="left" vertical="center" shrinkToFit="1"/>
    </xf>
    <xf numFmtId="0" fontId="9" fillId="0" borderId="0" xfId="0" applyFont="1" applyBorder="1" applyAlignment="1" applyProtection="1">
      <alignment horizontal="distributed" vertical="center" indent="2"/>
    </xf>
    <xf numFmtId="0" fontId="5" fillId="0" borderId="27" xfId="0" applyFont="1" applyBorder="1" applyAlignment="1" applyProtection="1">
      <alignment horizontal="left" vertical="center"/>
    </xf>
    <xf numFmtId="0" fontId="5" fillId="0" borderId="4" xfId="0" applyFont="1" applyBorder="1" applyAlignment="1" applyProtection="1">
      <alignment horizontal="left" vertical="center"/>
    </xf>
  </cellXfs>
  <cellStyles count="7">
    <cellStyle name="桁区切り 2" xfId="2"/>
    <cellStyle name="標準" xfId="0" builtinId="0"/>
    <cellStyle name="標準 2" xfId="1"/>
    <cellStyle name="標準 3" xfId="3"/>
    <cellStyle name="標準 4" xfId="4"/>
    <cellStyle name="標準 5" xfId="5"/>
    <cellStyle name="標準 5 2" xfId="6"/>
  </cellStyles>
  <dxfs count="359">
    <dxf>
      <numFmt numFmtId="184" formatCode="&quot;令和元年&quot;m&quot;月&quot;d&quot;日&quot;;@"/>
    </dxf>
    <dxf>
      <numFmt numFmtId="184" formatCode="&quot;令和元年&quot;m&quot;月&quot;d&quot;日&quot;;@"/>
    </dxf>
    <dxf>
      <numFmt numFmtId="184" formatCode="&quot;令和元年&quot;m&quot;月&quot;d&quot;日&quo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font>
        <strike/>
        <color rgb="FFC00000"/>
      </fon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
      <numFmt numFmtId="184" formatCode="&quot;令和元年&quot;m&quot;月&quot;d&quot;日&quot;;@"/>
    </dxf>
  </dxfs>
  <tableStyles count="0" defaultTableStyle="TableStyleMedium2" defaultPivotStyle="PivotStyleLight16"/>
  <colors>
    <mruColors>
      <color rgb="FFFFCCCC"/>
      <color rgb="FFFFFF0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21</xdr:col>
      <xdr:colOff>636985</xdr:colOff>
      <xdr:row>0</xdr:row>
      <xdr:rowOff>126604</xdr:rowOff>
    </xdr:from>
    <xdr:to>
      <xdr:col>31</xdr:col>
      <xdr:colOff>303809</xdr:colOff>
      <xdr:row>10</xdr:row>
      <xdr:rowOff>248047</xdr:rowOff>
    </xdr:to>
    <xdr:sp macro="" textlink="">
      <xdr:nvSpPr>
        <xdr:cNvPr id="2" name="正方形/長方形 1"/>
        <xdr:cNvSpPr/>
      </xdr:nvSpPr>
      <xdr:spPr>
        <a:xfrm>
          <a:off x="15430501" y="126604"/>
          <a:ext cx="6036667" cy="2869802"/>
        </a:xfrm>
        <a:prstGeom prst="rect">
          <a:avLst/>
        </a:prstGeom>
        <a:solidFill>
          <a:schemeClr val="accent1">
            <a:lumMod val="40000"/>
            <a:lumOff val="60000"/>
          </a:schemeClr>
        </a:solidFill>
        <a:ln>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050" b="1"/>
            <a:t>＜アルバイト使用申請・採用報告・使用完了届、その他関連書類の提出フローについて＞　</a:t>
          </a:r>
          <a:endParaRPr kumimoji="1" lang="en-US" altLang="ja-JP" sz="1050" b="1"/>
        </a:p>
        <a:p>
          <a:pPr algn="ctr"/>
          <a:r>
            <a:rPr kumimoji="1" lang="en-US" altLang="ja-JP" sz="1050" b="1"/>
            <a:t>※1</a:t>
          </a:r>
          <a:r>
            <a:rPr kumimoji="1" lang="ja-JP" altLang="en-US" sz="1050" b="1"/>
            <a:t>ファイル</a:t>
          </a:r>
          <a:r>
            <a:rPr kumimoji="1" lang="en-US" altLang="ja-JP" sz="1050" b="1"/>
            <a:t>50</a:t>
          </a:r>
          <a:r>
            <a:rPr kumimoji="1" lang="ja-JP" altLang="en-US" sz="1050" b="1"/>
            <a:t>名まで入力可。</a:t>
          </a:r>
          <a:endParaRPr kumimoji="1" lang="en-US" altLang="ja-JP" sz="900"/>
        </a:p>
        <a:p>
          <a:pPr algn="l"/>
          <a:r>
            <a:rPr kumimoji="1" lang="en-US" altLang="ja-JP" sz="900" b="0">
              <a:solidFill>
                <a:schemeClr val="dk1"/>
              </a:solidFill>
            </a:rPr>
            <a:t>1</a:t>
          </a:r>
          <a:r>
            <a:rPr kumimoji="1" lang="ja-JP" altLang="en-US" sz="900" b="0">
              <a:solidFill>
                <a:schemeClr val="dk1"/>
              </a:solidFill>
            </a:rPr>
            <a:t>、</a:t>
          </a:r>
          <a:r>
            <a:rPr kumimoji="1" lang="ja-JP" altLang="en-US" sz="900" b="1">
              <a:solidFill>
                <a:schemeClr val="accent4">
                  <a:lumMod val="75000"/>
                </a:schemeClr>
              </a:solidFill>
            </a:rPr>
            <a:t>黄色の欄</a:t>
          </a:r>
          <a:r>
            <a:rPr kumimoji="1" lang="ja-JP" altLang="en-US" sz="900" b="1" baseline="0">
              <a:solidFill>
                <a:schemeClr val="accent4">
                  <a:lumMod val="75000"/>
                </a:schemeClr>
              </a:solidFill>
            </a:rPr>
            <a:t> </a:t>
          </a:r>
          <a:r>
            <a:rPr kumimoji="1" lang="ja-JP" altLang="en-US" sz="900"/>
            <a:t>に必要事項をもれなく入力して下さい。（あらかじめ記入例が入っていますのでクリアして入力して下さい。）</a:t>
          </a:r>
          <a:endParaRPr kumimoji="1" lang="en-US" altLang="ja-JP" sz="900"/>
        </a:p>
        <a:p>
          <a:pPr algn="l"/>
          <a:r>
            <a:rPr kumimoji="1" lang="ja-JP" altLang="en-US" sz="900" b="1">
              <a:solidFill>
                <a:schemeClr val="accent2"/>
              </a:solidFill>
            </a:rPr>
            <a:t>　オレンジの欄</a:t>
          </a:r>
          <a:r>
            <a:rPr kumimoji="1" lang="ja-JP" altLang="en-US" sz="900"/>
            <a:t>は該当するものを選択して下さい。入力・選択情報が別シートの各書類に入力情報が反映されます。</a:t>
          </a:r>
          <a:endParaRPr kumimoji="1" lang="en-US" altLang="ja-JP" sz="900"/>
        </a:p>
        <a:p>
          <a:pPr algn="l"/>
          <a:r>
            <a:rPr kumimoji="1" lang="en-US" altLang="ja-JP" sz="900"/>
            <a:t>2</a:t>
          </a:r>
          <a:r>
            <a:rPr kumimoji="1" lang="ja-JP" altLang="en-US" sz="900"/>
            <a:t>、入力後、使用申請書の情報を確認し、押印の後、印刷して人事課または熊谷事務課へご提出下さい。</a:t>
          </a:r>
          <a:endParaRPr kumimoji="1" lang="en-US" altLang="ja-JP" sz="900"/>
        </a:p>
        <a:p>
          <a:pPr algn="l"/>
          <a:r>
            <a:rPr kumimoji="1" lang="en-US" altLang="ja-JP" sz="900"/>
            <a:t>3</a:t>
          </a:r>
          <a:r>
            <a:rPr kumimoji="1" lang="ja-JP" altLang="en-US" sz="900"/>
            <a:t>、決裁後、決裁番号を⑫に入力して下さい。</a:t>
          </a:r>
          <a:endParaRPr kumimoji="1" lang="en-US" altLang="ja-JP" sz="900"/>
        </a:p>
        <a:p>
          <a:pPr algn="l"/>
          <a:r>
            <a:rPr kumimoji="1" lang="en-US" altLang="ja-JP" sz="900"/>
            <a:t>4</a:t>
          </a:r>
          <a:r>
            <a:rPr kumimoji="1" lang="ja-JP" altLang="en-US" sz="900"/>
            <a:t>、採用者情報を入力して下さい。</a:t>
          </a:r>
          <a:endParaRPr kumimoji="1" lang="en-US" altLang="ja-JP" sz="900"/>
        </a:p>
        <a:p>
          <a:pPr algn="l"/>
          <a:r>
            <a:rPr kumimoji="1" lang="en-US" altLang="ja-JP" sz="900"/>
            <a:t>5</a:t>
          </a:r>
          <a:r>
            <a:rPr kumimoji="1" lang="ja-JP" altLang="en-US" sz="900"/>
            <a:t>、ファイル名を「</a:t>
          </a:r>
          <a:r>
            <a:rPr kumimoji="1" lang="en-US" altLang="ja-JP" sz="900"/>
            <a:t>06-</a:t>
          </a:r>
          <a:r>
            <a:rPr kumimoji="1" lang="ja-JP" altLang="en-US" sz="900"/>
            <a:t>決裁番号</a:t>
          </a:r>
          <a:r>
            <a:rPr kumimoji="1" lang="en-US" altLang="ja-JP" sz="900"/>
            <a:t>3</a:t>
          </a:r>
          <a:r>
            <a:rPr kumimoji="1" lang="ja-JP" altLang="en-US" sz="900"/>
            <a:t>桁（●●課）アルバイト採用者氏名報告書」に変更し、</a:t>
          </a:r>
          <a:r>
            <a:rPr kumimoji="1" lang="en-US" altLang="ja-JP" sz="900"/>
            <a:t>desknet's</a:t>
          </a:r>
          <a:r>
            <a:rPr kumimoji="1" lang="ja-JP" altLang="en-US" sz="900"/>
            <a:t>にアップロードして提出して下さい。</a:t>
          </a:r>
          <a:endParaRPr kumimoji="1" lang="en-US" altLang="ja-JP" sz="900"/>
        </a:p>
        <a:p>
          <a:pPr algn="l"/>
          <a:r>
            <a:rPr kumimoji="1" lang="en-US" altLang="ja-JP" sz="900"/>
            <a:t>6</a:t>
          </a:r>
          <a:r>
            <a:rPr kumimoji="1" lang="ja-JP" altLang="en-US" sz="900"/>
            <a:t>、</a:t>
          </a:r>
          <a:r>
            <a:rPr kumimoji="1" lang="en-US" altLang="ja-JP" sz="900"/>
            <a:t>1</a:t>
          </a:r>
          <a:r>
            <a:rPr kumimoji="1" lang="ja-JP" altLang="en-US" sz="900"/>
            <a:t>名につき雇用契約書</a:t>
          </a:r>
          <a:r>
            <a:rPr kumimoji="1" lang="en-US" altLang="ja-JP" sz="900"/>
            <a:t>2</a:t>
          </a:r>
          <a:r>
            <a:rPr kumimoji="1" lang="ja-JP" altLang="en-US" sz="900"/>
            <a:t>通を必ず取り交し、紙ベースで提出して下さい。総務部長押印後、</a:t>
          </a:r>
          <a:r>
            <a:rPr kumimoji="1" lang="en-US" altLang="ja-JP" sz="900"/>
            <a:t>1</a:t>
          </a:r>
          <a:r>
            <a:rPr kumimoji="1" lang="ja-JP" altLang="en-US" sz="900"/>
            <a:t>通を返却するので、</a:t>
          </a:r>
          <a:endParaRPr kumimoji="1" lang="en-US" altLang="ja-JP" sz="900"/>
        </a:p>
        <a:p>
          <a:pPr algn="l"/>
          <a:r>
            <a:rPr kumimoji="1" lang="ja-JP" altLang="en-US" sz="900"/>
            <a:t>　　ご本人にお渡し下さい。</a:t>
          </a:r>
          <a:r>
            <a:rPr kumimoji="1" lang="en-US" altLang="ja-JP" sz="900"/>
            <a:t>1</a:t>
          </a:r>
          <a:r>
            <a:rPr kumimoji="1" lang="ja-JP" altLang="en-US" sz="900"/>
            <a:t>通は人事課で保管します。</a:t>
          </a:r>
          <a:endParaRPr kumimoji="1" lang="en-US" altLang="ja-JP" sz="900"/>
        </a:p>
        <a:p>
          <a:pPr algn="l"/>
          <a:r>
            <a:rPr kumimoji="1" lang="en-US" altLang="ja-JP" sz="900"/>
            <a:t>7</a:t>
          </a:r>
          <a:r>
            <a:rPr kumimoji="1" lang="ja-JP" altLang="en-US" sz="900"/>
            <a:t>、本学学生以外のアルバイト（社会人・他大学生）については、新規（修正の発生の場合も）の場合、</a:t>
          </a:r>
          <a:endParaRPr kumimoji="1" lang="en-US" altLang="ja-JP" sz="900"/>
        </a:p>
        <a:p>
          <a:pPr algn="l"/>
          <a:r>
            <a:rPr kumimoji="1" lang="ja-JP" altLang="en-US" sz="900"/>
            <a:t>　　所定の履歴書の写しを提出して下さい。原本は、使用部署にて保管して下さい。</a:t>
          </a:r>
          <a:endParaRPr kumimoji="1" lang="en-US" altLang="ja-JP" sz="900"/>
        </a:p>
        <a:p>
          <a:pPr algn="l"/>
          <a:r>
            <a:rPr kumimoji="1" lang="en-US" altLang="ja-JP" sz="900"/>
            <a:t>8</a:t>
          </a:r>
          <a:r>
            <a:rPr kumimoji="1" lang="ja-JP" altLang="en-US" sz="900"/>
            <a:t>、扶養控除申告書を提出する方は、必要事項を記載の上、提出して下さい。（熊谷キャンパスは熊谷経理課）</a:t>
          </a:r>
          <a:endParaRPr kumimoji="1" lang="en-US" altLang="ja-JP" sz="90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t>9</a:t>
          </a:r>
          <a:r>
            <a:rPr kumimoji="1" lang="ja-JP" altLang="en-US" sz="900"/>
            <a:t>、大学で初めてアルバイトする方は給与振込口座を提出して下さい。</a:t>
          </a:r>
          <a:r>
            <a:rPr kumimoji="1" lang="ja-JP" altLang="ja-JP" sz="900">
              <a:solidFill>
                <a:schemeClr val="dk1"/>
              </a:solidFill>
              <a:effectLst/>
              <a:latin typeface="+mn-lt"/>
              <a:ea typeface="+mn-ea"/>
              <a:cs typeface="+mn-cs"/>
            </a:rPr>
            <a:t>（熊谷キャンパスは熊谷経理課）</a:t>
          </a:r>
          <a:endParaRPr kumimoji="1" lang="en-US" altLang="ja-JP" sz="900"/>
        </a:p>
        <a:p>
          <a:pPr algn="l"/>
          <a:r>
            <a:rPr kumimoji="1" lang="en-US" altLang="ja-JP" sz="900"/>
            <a:t>10</a:t>
          </a:r>
          <a:r>
            <a:rPr kumimoji="1" lang="ja-JP" altLang="en-US" sz="900"/>
            <a:t>、使用完了後は、アルバイト使用完了届を提出して下さい。</a:t>
          </a:r>
          <a:endParaRPr kumimoji="1" lang="en-US" altLang="ja-JP" sz="900"/>
        </a:p>
        <a:p>
          <a:pPr algn="l"/>
          <a:r>
            <a:rPr kumimoji="1" lang="ja-JP" altLang="en-US" sz="900"/>
            <a:t>　</a:t>
          </a:r>
          <a:endParaRPr kumimoji="1" lang="en-US" altLang="ja-JP"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0</xdr:colOff>
      <xdr:row>1</xdr:row>
      <xdr:rowOff>0</xdr:rowOff>
    </xdr:from>
    <xdr:to>
      <xdr:col>73</xdr:col>
      <xdr:colOff>8659</xdr:colOff>
      <xdr:row>9</xdr:row>
      <xdr:rowOff>123825</xdr:rowOff>
    </xdr:to>
    <xdr:sp macro="" textlink="">
      <xdr:nvSpPr>
        <xdr:cNvPr id="4" name="正方形/長方形 3"/>
        <xdr:cNvSpPr/>
      </xdr:nvSpPr>
      <xdr:spPr>
        <a:xfrm>
          <a:off x="6686550" y="133350"/>
          <a:ext cx="2361334" cy="17621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100"/>
            <a:t>※</a:t>
          </a:r>
          <a:r>
            <a:rPr kumimoji="1" lang="ja-JP" altLang="en-US" sz="1100"/>
            <a:t>雇用開始日の</a:t>
          </a:r>
          <a:r>
            <a:rPr kumimoji="1" lang="en-US" altLang="ja-JP" sz="1100"/>
            <a:t>1</a:t>
          </a:r>
          <a:r>
            <a:rPr kumimoji="1" lang="ja-JP" altLang="en-US" sz="1100"/>
            <a:t>か月前までに提出</a:t>
          </a:r>
          <a:endParaRPr kumimoji="1" lang="en-US" altLang="ja-JP" sz="1100"/>
        </a:p>
        <a:p>
          <a:pPr algn="l"/>
          <a:r>
            <a:rPr kumimoji="1" lang="ja-JP" altLang="en-US" sz="1100"/>
            <a:t>内容確認・押印後、</a:t>
          </a:r>
          <a:endParaRPr kumimoji="1" lang="en-US" altLang="ja-JP" sz="1100"/>
        </a:p>
        <a:p>
          <a:pPr algn="l"/>
          <a:r>
            <a:rPr kumimoji="1" lang="ja-JP" altLang="en-US" sz="1100"/>
            <a:t>紙ベースで提出して下さい。</a:t>
          </a:r>
          <a:endParaRPr kumimoji="1" lang="en-US" altLang="ja-JP" sz="1100"/>
        </a:p>
        <a:p>
          <a:pPr algn="l"/>
          <a:endParaRPr kumimoji="1" lang="en-US" altLang="ja-JP" sz="1100"/>
        </a:p>
        <a:p>
          <a:pPr algn="l"/>
          <a:r>
            <a:rPr kumimoji="1" lang="ja-JP" altLang="en-US" sz="1100"/>
            <a:t>決裁されましたら、決裁番号を</a:t>
          </a:r>
          <a:endParaRPr kumimoji="1" lang="en-US" altLang="ja-JP" sz="1100"/>
        </a:p>
        <a:p>
          <a:pPr algn="l"/>
          <a:r>
            <a:rPr kumimoji="1" lang="ja-JP" altLang="en-US" sz="1100"/>
            <a:t>入力フォーム⑫に入力し、</a:t>
          </a:r>
          <a:endParaRPr kumimoji="1" lang="en-US" altLang="ja-JP" sz="1100"/>
        </a:p>
        <a:p>
          <a:pPr algn="l"/>
          <a:r>
            <a:rPr kumimoji="1" lang="ja-JP" altLang="en-US" sz="1100"/>
            <a:t>採用者氏名報告書および雇用契約書を作成して下さい。</a:t>
          </a:r>
          <a:endParaRPr kumimoji="1" lang="en-US" altLang="ja-JP" sz="1100"/>
        </a:p>
      </xdr:txBody>
    </xdr:sp>
    <xdr:clientData/>
  </xdr:twoCellAnchor>
  <xdr:twoCellAnchor>
    <xdr:from>
      <xdr:col>52</xdr:col>
      <xdr:colOff>104775</xdr:colOff>
      <xdr:row>32</xdr:row>
      <xdr:rowOff>19049</xdr:rowOff>
    </xdr:from>
    <xdr:to>
      <xdr:col>78</xdr:col>
      <xdr:colOff>38100</xdr:colOff>
      <xdr:row>37</xdr:row>
      <xdr:rowOff>28575</xdr:rowOff>
    </xdr:to>
    <xdr:sp macro="" textlink="">
      <xdr:nvSpPr>
        <xdr:cNvPr id="8" name="テキスト ボックス 7"/>
        <xdr:cNvSpPr txBox="1"/>
      </xdr:nvSpPr>
      <xdr:spPr>
        <a:xfrm>
          <a:off x="6543675" y="6953249"/>
          <a:ext cx="3152775" cy="81915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令和</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日よりアルバイトの時間給単価は、学生・社会人によらず、最低</a:t>
          </a:r>
          <a:r>
            <a:rPr kumimoji="1" lang="en-US" altLang="ja-JP" sz="1100">
              <a:solidFill>
                <a:schemeClr val="dk1"/>
              </a:solidFill>
              <a:effectLst/>
              <a:latin typeface="+mn-lt"/>
              <a:ea typeface="+mn-ea"/>
              <a:cs typeface="+mn-cs"/>
            </a:rPr>
            <a:t>1,200</a:t>
          </a:r>
          <a:r>
            <a:rPr kumimoji="1" lang="ja-JP" altLang="ja-JP" sz="1100">
              <a:solidFill>
                <a:schemeClr val="dk1"/>
              </a:solidFill>
              <a:effectLst/>
              <a:latin typeface="+mn-lt"/>
              <a:ea typeface="+mn-ea"/>
              <a:cs typeface="+mn-cs"/>
            </a:rPr>
            <a:t>円です。</a:t>
          </a:r>
          <a:endParaRPr lang="ja-JP" altLang="ja-JP">
            <a:effectLst/>
          </a:endParaRPr>
        </a:p>
        <a:p>
          <a:r>
            <a:rPr kumimoji="1" lang="ja-JP" altLang="ja-JP" sz="1100">
              <a:solidFill>
                <a:schemeClr val="dk1"/>
              </a:solidFill>
              <a:effectLst/>
              <a:latin typeface="+mn-lt"/>
              <a:ea typeface="+mn-ea"/>
              <a:cs typeface="+mn-cs"/>
            </a:rPr>
            <a:t>これを超える時間給を申請する場合は、特記事項に理由の明記が必要です。</a:t>
          </a:r>
          <a:endParaRPr lang="ja-JP" altLang="ja-JP">
            <a:effectLst/>
          </a:endParaRPr>
        </a:p>
        <a:p>
          <a:endParaRPr kumimoji="1" lang="en-US" altLang="ja-JP" sz="1100">
            <a:solidFill>
              <a:srgbClr val="3333CC"/>
            </a:solidFill>
          </a:endParaRPr>
        </a:p>
      </xdr:txBody>
    </xdr:sp>
    <xdr:clientData/>
  </xdr:twoCellAnchor>
  <xdr:twoCellAnchor>
    <xdr:from>
      <xdr:col>53</xdr:col>
      <xdr:colOff>47625</xdr:colOff>
      <xdr:row>19</xdr:row>
      <xdr:rowOff>28576</xdr:rowOff>
    </xdr:from>
    <xdr:to>
      <xdr:col>73</xdr:col>
      <xdr:colOff>28575</xdr:colOff>
      <xdr:row>21</xdr:row>
      <xdr:rowOff>76201</xdr:rowOff>
    </xdr:to>
    <xdr:sp macro="" textlink="">
      <xdr:nvSpPr>
        <xdr:cNvPr id="2" name="四角形吹き出し 1"/>
        <xdr:cNvSpPr/>
      </xdr:nvSpPr>
      <xdr:spPr>
        <a:xfrm>
          <a:off x="6610350" y="5038726"/>
          <a:ext cx="2457450" cy="323850"/>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勤務時間が固定で変わらない場合</a:t>
          </a:r>
        </a:p>
      </xdr:txBody>
    </xdr:sp>
    <xdr:clientData/>
  </xdr:twoCellAnchor>
  <xdr:twoCellAnchor>
    <xdr:from>
      <xdr:col>53</xdr:col>
      <xdr:colOff>57150</xdr:colOff>
      <xdr:row>22</xdr:row>
      <xdr:rowOff>28575</xdr:rowOff>
    </xdr:from>
    <xdr:to>
      <xdr:col>73</xdr:col>
      <xdr:colOff>19049</xdr:colOff>
      <xdr:row>23</xdr:row>
      <xdr:rowOff>114300</xdr:rowOff>
    </xdr:to>
    <xdr:sp macro="" textlink="">
      <xdr:nvSpPr>
        <xdr:cNvPr id="7" name="四角形吹き出し 6"/>
        <xdr:cNvSpPr/>
      </xdr:nvSpPr>
      <xdr:spPr>
        <a:xfrm>
          <a:off x="6619875" y="5486400"/>
          <a:ext cx="2438399" cy="323850"/>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勤務時間がシフトの場合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69</xdr:col>
      <xdr:colOff>23760</xdr:colOff>
      <xdr:row>0</xdr:row>
      <xdr:rowOff>141829</xdr:rowOff>
    </xdr:from>
    <xdr:to>
      <xdr:col>93</xdr:col>
      <xdr:colOff>47625</xdr:colOff>
      <xdr:row>9</xdr:row>
      <xdr:rowOff>95250</xdr:rowOff>
    </xdr:to>
    <xdr:sp macro="" textlink="">
      <xdr:nvSpPr>
        <xdr:cNvPr id="2" name="正方形/長方形 1"/>
        <xdr:cNvSpPr/>
      </xdr:nvSpPr>
      <xdr:spPr>
        <a:xfrm>
          <a:off x="8358135" y="141829"/>
          <a:ext cx="2995665" cy="182984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雇用開始日以前の日にちを入力して下さい。</a:t>
          </a:r>
          <a:endParaRPr kumimoji="1" lang="en-US" altLang="ja-JP" sz="1100"/>
        </a:p>
        <a:p>
          <a:pPr algn="l"/>
          <a:endParaRPr kumimoji="1" lang="en-US" altLang="ja-JP" sz="1100"/>
        </a:p>
        <a:p>
          <a:pPr algn="l"/>
          <a:r>
            <a:rPr kumimoji="1" lang="ja-JP" altLang="en-US" sz="1100"/>
            <a:t>入力後は、以下のファイル名に変えて、</a:t>
          </a:r>
          <a:endParaRPr kumimoji="1" lang="en-US" altLang="ja-JP" sz="1100"/>
        </a:p>
        <a:p>
          <a:pPr algn="l"/>
          <a:r>
            <a:rPr kumimoji="1" lang="ja-JP" altLang="en-US" sz="1100" baseline="0"/>
            <a:t>このファイルごと（シートの削除はせずに）</a:t>
          </a:r>
          <a:r>
            <a:rPr kumimoji="1" lang="en-US" altLang="ja-JP" sz="1100" baseline="0"/>
            <a:t>desknets</a:t>
          </a:r>
          <a:r>
            <a:rPr kumimoji="1" lang="ja-JP" altLang="en-US" sz="1100" baseline="0"/>
            <a:t>にアップロードをして提出して下さい。</a:t>
          </a:r>
          <a:endParaRPr kumimoji="1" lang="en-US" altLang="ja-JP" sz="1100" baseline="0"/>
        </a:p>
        <a:p>
          <a:pPr algn="l"/>
          <a:endParaRPr kumimoji="1" lang="en-US" altLang="ja-JP" sz="1100" baseline="0"/>
        </a:p>
        <a:p>
          <a:pPr algn="l"/>
          <a:r>
            <a:rPr kumimoji="1" lang="ja-JP" altLang="en-US" sz="1100" baseline="0"/>
            <a:t>ファイル名：</a:t>
          </a:r>
          <a:r>
            <a:rPr kumimoji="1" lang="en-US" altLang="ja-JP" sz="1100" baseline="0"/>
            <a:t>07-</a:t>
          </a:r>
          <a:r>
            <a:rPr kumimoji="1" lang="ja-JP" altLang="en-US" sz="1100" baseline="0"/>
            <a:t>決裁番号</a:t>
          </a:r>
          <a:r>
            <a:rPr kumimoji="1" lang="en-US" altLang="ja-JP" sz="1100" baseline="0"/>
            <a:t>3</a:t>
          </a:r>
          <a:r>
            <a:rPr kumimoji="1" lang="ja-JP" altLang="en-US" sz="1100" baseline="0"/>
            <a:t>桁（●●課）アルバイト採用者氏名報告書</a:t>
          </a:r>
          <a:endParaRPr kumimoji="1" lang="en-US" altLang="ja-JP" sz="1100" baseline="0"/>
        </a:p>
        <a:p>
          <a:pPr algn="l"/>
          <a:endParaRPr kumimoji="1" lang="en-US" altLang="ja-JP"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79</xdr:col>
      <xdr:colOff>105456</xdr:colOff>
      <xdr:row>1</xdr:row>
      <xdr:rowOff>136071</xdr:rowOff>
    </xdr:from>
    <xdr:to>
      <xdr:col>112</xdr:col>
      <xdr:colOff>23813</xdr:colOff>
      <xdr:row>11</xdr:row>
      <xdr:rowOff>171451</xdr:rowOff>
    </xdr:to>
    <xdr:sp macro="" textlink="">
      <xdr:nvSpPr>
        <xdr:cNvPr id="2" name="正方形/長方形 1"/>
        <xdr:cNvSpPr/>
      </xdr:nvSpPr>
      <xdr:spPr>
        <a:xfrm>
          <a:off x="9954306" y="374196"/>
          <a:ext cx="4004582" cy="253093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t>このまま印刷して下さい。</a:t>
          </a:r>
          <a:endParaRPr kumimoji="1" lang="en-US" altLang="ja-JP" sz="1400"/>
        </a:p>
        <a:p>
          <a:pPr algn="l"/>
          <a:r>
            <a:rPr kumimoji="1" lang="ja-JP" altLang="en-US" sz="1400"/>
            <a:t>（最大</a:t>
          </a:r>
          <a:r>
            <a:rPr kumimoji="1" lang="en-US" altLang="ja-JP" sz="1400"/>
            <a:t>50</a:t>
          </a:r>
          <a:r>
            <a:rPr kumimoji="1" lang="ja-JP" altLang="en-US" sz="1400"/>
            <a:t>名分まで契約書が作成できます。）</a:t>
          </a:r>
          <a:endParaRPr kumimoji="1" lang="en-US" altLang="ja-JP" sz="1400"/>
        </a:p>
        <a:p>
          <a:pPr algn="l"/>
          <a:r>
            <a:rPr kumimoji="1" lang="ja-JP" altLang="en-US" sz="1400"/>
            <a:t>複数人分出力する場合は印刷範囲を拡大、改ページ箇所を確認して印刷して下さい。</a:t>
          </a:r>
          <a:endParaRPr kumimoji="1" lang="en-US" altLang="ja-JP" sz="1400"/>
        </a:p>
        <a:p>
          <a:pPr algn="l"/>
          <a:endParaRPr kumimoji="1" lang="en-US" altLang="ja-JP" sz="1400"/>
        </a:p>
        <a:p>
          <a:pPr algn="l"/>
          <a:r>
            <a:rPr kumimoji="1" lang="ja-JP" altLang="en-US" sz="1400"/>
            <a:t>採用するアルバイトが</a:t>
          </a:r>
          <a:r>
            <a:rPr kumimoji="1" lang="en-US" altLang="ja-JP" sz="1400"/>
            <a:t>2</a:t>
          </a:r>
          <a:r>
            <a:rPr kumimoji="1" lang="ja-JP" altLang="en-US" sz="1400"/>
            <a:t>通押印した後、紙ベースで提出して下さい。</a:t>
          </a:r>
          <a:endParaRPr kumimoji="1" lang="en-US" altLang="ja-JP" sz="1400"/>
        </a:p>
        <a:p>
          <a:pPr algn="l"/>
          <a:r>
            <a:rPr kumimoji="1" lang="ja-JP" altLang="en-US" sz="1400"/>
            <a:t>総務部長が押印後、</a:t>
          </a:r>
          <a:r>
            <a:rPr kumimoji="1" lang="en-US" altLang="ja-JP" sz="1400"/>
            <a:t>1</a:t>
          </a:r>
          <a:r>
            <a:rPr kumimoji="1" lang="ja-JP" altLang="en-US" sz="1400"/>
            <a:t>通を返却しますので、採用するアルバイトに必ずお渡し下さい。</a:t>
          </a:r>
          <a:endParaRPr kumimoji="1" lang="en-US" altLang="ja-JP" sz="1400"/>
        </a:p>
        <a:p>
          <a:pPr algn="l"/>
          <a:r>
            <a:rPr kumimoji="1" lang="ja-JP" altLang="en-US" sz="1400"/>
            <a:t>もう</a:t>
          </a:r>
          <a:r>
            <a:rPr kumimoji="1" lang="en-US" altLang="ja-JP" sz="1400"/>
            <a:t>1</a:t>
          </a:r>
          <a:r>
            <a:rPr kumimoji="1" lang="ja-JP" altLang="en-US" sz="1400"/>
            <a:t>通は人事課</a:t>
          </a:r>
          <a:r>
            <a:rPr kumimoji="1" lang="en-US" altLang="ja-JP" sz="1400"/>
            <a:t>/</a:t>
          </a:r>
          <a:r>
            <a:rPr kumimoji="1" lang="ja-JP" altLang="en-US" sz="1400"/>
            <a:t>熊谷事務課で保管致します。</a:t>
          </a:r>
          <a:endParaRPr kumimoji="1" lang="en-US" altLang="ja-JP" sz="1400"/>
        </a:p>
        <a:p>
          <a:pPr algn="l"/>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498188</xdr:colOff>
      <xdr:row>1</xdr:row>
      <xdr:rowOff>179528</xdr:rowOff>
    </xdr:from>
    <xdr:to>
      <xdr:col>24</xdr:col>
      <xdr:colOff>111125</xdr:colOff>
      <xdr:row>15</xdr:row>
      <xdr:rowOff>150395</xdr:rowOff>
    </xdr:to>
    <xdr:sp macro="" textlink="">
      <xdr:nvSpPr>
        <xdr:cNvPr id="2" name="テキスト ボックス 1"/>
        <xdr:cNvSpPr txBox="1"/>
      </xdr:nvSpPr>
      <xdr:spPr>
        <a:xfrm>
          <a:off x="9989767" y="580581"/>
          <a:ext cx="5093990" cy="4181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ysClr val="windowText" lastClr="000000"/>
              </a:solidFill>
              <a:latin typeface="+mn-ea"/>
              <a:ea typeface="+mn-ea"/>
            </a:rPr>
            <a:t>1</a:t>
          </a:r>
          <a:r>
            <a:rPr kumimoji="1" lang="ja-JP" altLang="en-US" sz="1600" b="1">
              <a:solidFill>
                <a:sysClr val="windowText" lastClr="000000"/>
              </a:solidFill>
              <a:latin typeface="+mn-ea"/>
              <a:ea typeface="+mn-ea"/>
            </a:rPr>
            <a:t>．提出の必要がある人について</a:t>
          </a:r>
          <a:endParaRPr kumimoji="1" lang="en-US" altLang="ja-JP" sz="1600" b="1">
            <a:solidFill>
              <a:sysClr val="windowText" lastClr="000000"/>
            </a:solidFill>
            <a:latin typeface="+mn-ea"/>
            <a:ea typeface="+mn-ea"/>
          </a:endParaRPr>
        </a:p>
        <a:p>
          <a:r>
            <a:rPr kumimoji="1" lang="ja-JP" altLang="en-US" sz="1200" b="0">
              <a:solidFill>
                <a:sysClr val="windowText" lastClr="000000"/>
              </a:solidFill>
              <a:latin typeface="+mn-ea"/>
              <a:ea typeface="+mn-ea"/>
            </a:rPr>
            <a:t>すべての採用者分を提出する必要はありません。</a:t>
          </a:r>
          <a:endParaRPr kumimoji="1" lang="en-US" altLang="ja-JP" sz="1200" b="0">
            <a:solidFill>
              <a:sysClr val="windowText" lastClr="000000"/>
            </a:solidFill>
            <a:latin typeface="+mn-ea"/>
            <a:ea typeface="+mn-ea"/>
          </a:endParaRPr>
        </a:p>
        <a:p>
          <a:r>
            <a:rPr kumimoji="1" lang="ja-JP" altLang="en-US" sz="1200" b="0">
              <a:solidFill>
                <a:sysClr val="windowText" lastClr="000000"/>
              </a:solidFill>
              <a:latin typeface="+mn-ea"/>
              <a:ea typeface="+mn-ea"/>
            </a:rPr>
            <a:t>給与振込口座届出欄が、以下のいずれかに該当する方のみご提出ください。</a:t>
          </a:r>
          <a:endParaRPr kumimoji="1" lang="en-US" altLang="ja-JP" sz="1200" b="0">
            <a:solidFill>
              <a:sysClr val="windowText" lastClr="000000"/>
            </a:solidFill>
            <a:latin typeface="+mn-ea"/>
            <a:ea typeface="+mn-ea"/>
          </a:endParaRPr>
        </a:p>
        <a:p>
          <a:r>
            <a:rPr kumimoji="1" lang="ja-JP" altLang="en-US" sz="1200" b="0">
              <a:solidFill>
                <a:sysClr val="windowText" lastClr="000000"/>
              </a:solidFill>
              <a:latin typeface="+mn-ea"/>
              <a:ea typeface="+mn-ea"/>
            </a:rPr>
            <a:t>　</a:t>
          </a:r>
          <a:r>
            <a:rPr kumimoji="1" lang="ja-JP" altLang="en-US" sz="1200" b="1">
              <a:solidFill>
                <a:sysClr val="windowText" lastClr="000000"/>
              </a:solidFill>
              <a:latin typeface="+mn-ea"/>
              <a:ea typeface="+mn-ea"/>
            </a:rPr>
            <a:t>・新規　品川キャンパスで初めてアルバイトをする人　</a:t>
          </a:r>
          <a:endParaRPr kumimoji="1" lang="en-US" altLang="ja-JP" sz="1200" b="1">
            <a:solidFill>
              <a:sysClr val="windowText" lastClr="000000"/>
            </a:solidFill>
            <a:latin typeface="+mn-ea"/>
            <a:ea typeface="+mn-ea"/>
          </a:endParaRPr>
        </a:p>
        <a:p>
          <a:r>
            <a:rPr kumimoji="1" lang="ja-JP" altLang="en-US" sz="1200" b="1">
              <a:solidFill>
                <a:sysClr val="windowText" lastClr="000000"/>
              </a:solidFill>
              <a:latin typeface="+mn-ea"/>
              <a:ea typeface="+mn-ea"/>
            </a:rPr>
            <a:t>　・変更　過去に品川キャンパスでアルバイトをしたことがある人で、</a:t>
          </a:r>
          <a:endParaRPr kumimoji="1" lang="en-US" altLang="ja-JP" sz="1200" b="1">
            <a:solidFill>
              <a:sysClr val="windowText" lastClr="000000"/>
            </a:solidFill>
            <a:latin typeface="+mn-ea"/>
            <a:ea typeface="+mn-ea"/>
          </a:endParaRPr>
        </a:p>
        <a:p>
          <a:r>
            <a:rPr kumimoji="1" lang="ja-JP" altLang="en-US" sz="1200" b="1" baseline="0">
              <a:solidFill>
                <a:sysClr val="windowText" lastClr="000000"/>
              </a:solidFill>
              <a:latin typeface="+mn-ea"/>
              <a:ea typeface="+mn-ea"/>
            </a:rPr>
            <a:t>　　　　　　給与振込</a:t>
          </a:r>
          <a:r>
            <a:rPr kumimoji="1" lang="ja-JP" altLang="en-US" sz="1200" b="1">
              <a:solidFill>
                <a:sysClr val="windowText" lastClr="000000"/>
              </a:solidFill>
              <a:latin typeface="+mn-ea"/>
              <a:ea typeface="+mn-ea"/>
            </a:rPr>
            <a:t>口座を変更したい人</a:t>
          </a:r>
          <a:endParaRPr kumimoji="1" lang="en-US" altLang="ja-JP" sz="1200" b="1">
            <a:solidFill>
              <a:sysClr val="windowText" lastClr="000000"/>
            </a:solidFill>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「済」の人は提出しないでください</a:t>
          </a:r>
          <a:r>
            <a:rPr kumimoji="1" lang="ja-JP" altLang="ja-JP" sz="1100" b="1">
              <a:solidFill>
                <a:srgbClr val="FF0000"/>
              </a:solidFill>
              <a:effectLst/>
              <a:latin typeface="+mn-lt"/>
              <a:ea typeface="+mn-ea"/>
              <a:cs typeface="+mn-cs"/>
            </a:rPr>
            <a:t>。</a:t>
          </a:r>
          <a:endParaRPr kumimoji="1" lang="en-US" altLang="ja-JP" sz="1200" b="1">
            <a:solidFill>
              <a:srgbClr val="FF0000"/>
            </a:solidFill>
            <a:latin typeface="+mn-ea"/>
            <a:ea typeface="+mn-ea"/>
          </a:endParaRPr>
        </a:p>
        <a:p>
          <a:r>
            <a:rPr kumimoji="1" lang="en-US" altLang="ja-JP" sz="1100" b="1">
              <a:solidFill>
                <a:srgbClr val="FF0000"/>
              </a:solidFill>
              <a:latin typeface="+mn-ea"/>
              <a:ea typeface="+mn-ea"/>
            </a:rPr>
            <a:t>※</a:t>
          </a:r>
          <a:r>
            <a:rPr kumimoji="1" lang="ja-JP" altLang="en-US" sz="1100" b="1">
              <a:solidFill>
                <a:srgbClr val="FF0000"/>
              </a:solidFill>
              <a:latin typeface="+mn-ea"/>
              <a:ea typeface="+mn-ea"/>
            </a:rPr>
            <a:t>入力フォーム「給与振込口座届出」欄に基づいて、申請書上部に提出の必要有無　</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が表示されます。</a:t>
          </a:r>
          <a:r>
            <a:rPr kumimoji="1" lang="ja-JP" altLang="ja-JP" sz="1100" b="1">
              <a:solidFill>
                <a:srgbClr val="FF0000"/>
              </a:solidFill>
              <a:effectLst/>
              <a:latin typeface="+mn-lt"/>
              <a:ea typeface="+mn-ea"/>
              <a:cs typeface="+mn-cs"/>
            </a:rPr>
            <a:t>入力フォーム「給与振込口座届出」欄</a:t>
          </a:r>
          <a:r>
            <a:rPr kumimoji="1" lang="ja-JP" altLang="en-US" sz="1100" b="1">
              <a:solidFill>
                <a:srgbClr val="FF0000"/>
              </a:solidFill>
              <a:effectLst/>
              <a:latin typeface="+mn-lt"/>
              <a:ea typeface="+mn-ea"/>
              <a:cs typeface="+mn-cs"/>
            </a:rPr>
            <a:t>を</a:t>
          </a:r>
          <a:r>
            <a:rPr kumimoji="1" lang="ja-JP" altLang="en-US" sz="1100" b="1">
              <a:solidFill>
                <a:srgbClr val="FF0000"/>
              </a:solidFill>
              <a:latin typeface="+mn-ea"/>
              <a:ea typeface="+mn-ea"/>
            </a:rPr>
            <a:t>必ずご確認ください。</a:t>
          </a:r>
          <a:endParaRPr kumimoji="1" lang="en-US" altLang="ja-JP" sz="1100" b="1">
            <a:solidFill>
              <a:srgbClr val="FF0000"/>
            </a:solidFill>
            <a:latin typeface="+mn-ea"/>
            <a:ea typeface="+mn-ea"/>
          </a:endParaRPr>
        </a:p>
        <a:p>
          <a:endParaRPr kumimoji="1" lang="en-US" altLang="ja-JP" sz="1600" b="1">
            <a:solidFill>
              <a:sysClr val="windowText" lastClr="000000"/>
            </a:solidFill>
            <a:latin typeface="+mn-ea"/>
            <a:ea typeface="+mn-ea"/>
          </a:endParaRPr>
        </a:p>
        <a:p>
          <a:r>
            <a:rPr kumimoji="1" lang="en-US" altLang="ja-JP" sz="1600" b="1">
              <a:solidFill>
                <a:sysClr val="windowText" lastClr="000000"/>
              </a:solidFill>
              <a:latin typeface="+mn-ea"/>
              <a:ea typeface="+mn-ea"/>
            </a:rPr>
            <a:t>2</a:t>
          </a:r>
          <a:r>
            <a:rPr kumimoji="1" lang="ja-JP" altLang="en-US" sz="1600" b="1">
              <a:solidFill>
                <a:sysClr val="windowText" lastClr="000000"/>
              </a:solidFill>
              <a:latin typeface="+mn-ea"/>
              <a:ea typeface="+mn-ea"/>
            </a:rPr>
            <a:t>．記入方法について</a:t>
          </a:r>
          <a:endParaRPr kumimoji="1" lang="en-US" altLang="ja-JP" sz="1600" b="1">
            <a:solidFill>
              <a:sysClr val="windowText" lastClr="000000"/>
            </a:solidFill>
            <a:latin typeface="+mn-ea"/>
            <a:ea typeface="+mn-ea"/>
          </a:endParaRPr>
        </a:p>
        <a:p>
          <a:r>
            <a:rPr kumimoji="1" lang="ja-JP" altLang="ja-JP" sz="1200" b="1">
              <a:solidFill>
                <a:srgbClr val="FF0000"/>
              </a:solidFill>
              <a:effectLst/>
              <a:latin typeface="+mn-lt"/>
              <a:ea typeface="+mn-ea"/>
              <a:cs typeface="+mn-cs"/>
            </a:rPr>
            <a:t>印刷後、①～⑤</a:t>
          </a:r>
          <a:r>
            <a:rPr kumimoji="1" lang="ja-JP" altLang="en-US" sz="1200" b="1">
              <a:solidFill>
                <a:srgbClr val="FF0000"/>
              </a:solidFill>
              <a:effectLst/>
              <a:latin typeface="+mn-lt"/>
              <a:ea typeface="+mn-ea"/>
              <a:cs typeface="+mn-cs"/>
            </a:rPr>
            <a:t>を</a:t>
          </a:r>
          <a:r>
            <a:rPr kumimoji="1" lang="ja-JP" altLang="ja-JP" sz="1200" b="1">
              <a:solidFill>
                <a:srgbClr val="FF0000"/>
              </a:solidFill>
              <a:effectLst/>
              <a:latin typeface="+mn-lt"/>
              <a:ea typeface="+mn-ea"/>
              <a:cs typeface="+mn-cs"/>
            </a:rPr>
            <a:t>記入</a:t>
          </a:r>
          <a:r>
            <a:rPr kumimoji="1" lang="ja-JP" altLang="en-US" sz="1200" b="1">
              <a:solidFill>
                <a:srgbClr val="FF0000"/>
              </a:solidFill>
              <a:effectLst/>
              <a:latin typeface="+mn-lt"/>
              <a:ea typeface="+mn-ea"/>
              <a:cs typeface="+mn-cs"/>
            </a:rPr>
            <a:t>してください。</a:t>
          </a:r>
          <a:endParaRPr kumimoji="1" lang="en-US" altLang="ja-JP" sz="1200" b="1">
            <a:solidFill>
              <a:srgbClr val="FF0000"/>
            </a:solidFill>
            <a:effectLst/>
            <a:latin typeface="+mn-lt"/>
            <a:ea typeface="+mn-ea"/>
            <a:cs typeface="+mn-cs"/>
          </a:endParaRPr>
        </a:p>
        <a:p>
          <a:r>
            <a:rPr kumimoji="1" lang="en-US" altLang="ja-JP" sz="1200" b="0">
              <a:solidFill>
                <a:schemeClr val="dk1"/>
              </a:solidFill>
              <a:effectLst/>
              <a:latin typeface="+mn-lt"/>
              <a:ea typeface="+mn-ea"/>
              <a:cs typeface="+mn-cs"/>
            </a:rPr>
            <a:t>※</a:t>
          </a:r>
          <a:r>
            <a:rPr kumimoji="1" lang="ja-JP" altLang="en-US" sz="1200" b="0">
              <a:solidFill>
                <a:schemeClr val="dk1"/>
              </a:solidFill>
              <a:effectLst/>
              <a:latin typeface="+mn-lt"/>
              <a:ea typeface="+mn-ea"/>
              <a:cs typeface="+mn-cs"/>
            </a:rPr>
            <a:t>アルバイト本人の押印は必要ありません。</a:t>
          </a:r>
          <a:endParaRPr kumimoji="1" lang="en-US" altLang="ja-JP" sz="1200" b="1">
            <a:solidFill>
              <a:sysClr val="windowText" lastClr="000000"/>
            </a:solidFill>
            <a:latin typeface="+mn-ea"/>
            <a:ea typeface="+mn-ea"/>
          </a:endParaRPr>
        </a:p>
        <a:p>
          <a:r>
            <a:rPr lang="en-US" altLang="ja-JP" sz="1200" b="0" i="0" u="none" strike="noStrike">
              <a:solidFill>
                <a:schemeClr val="dk1"/>
              </a:solidFill>
              <a:effectLst/>
              <a:latin typeface="+mn-lt"/>
              <a:ea typeface="+mn-ea"/>
              <a:cs typeface="+mn-cs"/>
            </a:rPr>
            <a:t>※</a:t>
          </a:r>
          <a:r>
            <a:rPr lang="ja-JP" altLang="en-US" sz="1200" b="0" i="0" u="none" strike="noStrike">
              <a:solidFill>
                <a:schemeClr val="dk1"/>
              </a:solidFill>
              <a:effectLst/>
              <a:latin typeface="+mn-lt"/>
              <a:ea typeface="+mn-ea"/>
              <a:cs typeface="+mn-cs"/>
            </a:rPr>
            <a:t>黄色セルの部分が記入箇所になります。それ以外の部分には関数が</a:t>
          </a:r>
          <a:endParaRPr lang="en-US" altLang="ja-JP" sz="1200" b="0" i="0" u="none" strike="noStrike">
            <a:solidFill>
              <a:schemeClr val="dk1"/>
            </a:solidFill>
            <a:effectLst/>
            <a:latin typeface="+mn-lt"/>
            <a:ea typeface="+mn-ea"/>
            <a:cs typeface="+mn-cs"/>
          </a:endParaRPr>
        </a:p>
        <a:p>
          <a:r>
            <a:rPr lang="ja-JP" altLang="en-US" sz="1200" b="0" i="0" u="none" strike="noStrike">
              <a:solidFill>
                <a:schemeClr val="dk1"/>
              </a:solidFill>
              <a:effectLst/>
              <a:latin typeface="+mn-lt"/>
              <a:ea typeface="+mn-ea"/>
              <a:cs typeface="+mn-cs"/>
            </a:rPr>
            <a:t>　 入っていますので、修正なさらないようお願いいたします。</a:t>
          </a:r>
          <a:r>
            <a:rPr lang="ja-JP" altLang="en-US" sz="1200"/>
            <a:t> </a:t>
          </a:r>
          <a:endParaRPr lang="en-US" altLang="ja-JP" sz="1200"/>
        </a:p>
        <a:p>
          <a:endParaRPr kumimoji="1" lang="en-US" altLang="ja-JP" sz="1600" b="1">
            <a:solidFill>
              <a:sysClr val="windowText" lastClr="000000"/>
            </a:solidFill>
            <a:latin typeface="+mn-ea"/>
            <a:ea typeface="+mn-ea"/>
          </a:endParaRPr>
        </a:p>
        <a:p>
          <a:r>
            <a:rPr kumimoji="1" lang="en-US" altLang="ja-JP" sz="1600" b="1">
              <a:solidFill>
                <a:sysClr val="windowText" lastClr="000000"/>
              </a:solidFill>
              <a:latin typeface="+mn-ea"/>
              <a:ea typeface="+mn-ea"/>
            </a:rPr>
            <a:t>3</a:t>
          </a:r>
          <a:r>
            <a:rPr kumimoji="1" lang="ja-JP" altLang="en-US" sz="1600" b="1">
              <a:solidFill>
                <a:sysClr val="windowText" lastClr="000000"/>
              </a:solidFill>
              <a:latin typeface="+mn-ea"/>
              <a:ea typeface="+mn-ea"/>
            </a:rPr>
            <a:t>．提出方法について</a:t>
          </a:r>
          <a:endParaRPr kumimoji="1" lang="en-US" altLang="ja-JP" sz="1600" b="1">
            <a:solidFill>
              <a:sysClr val="windowText" lastClr="000000"/>
            </a:solidFill>
            <a:latin typeface="+mn-ea"/>
            <a:ea typeface="+mn-ea"/>
          </a:endParaRPr>
        </a:p>
        <a:p>
          <a:r>
            <a:rPr kumimoji="1" lang="ja-JP" altLang="ja-JP" sz="1200" b="1">
              <a:solidFill>
                <a:srgbClr val="FF0000"/>
              </a:solidFill>
              <a:effectLst/>
              <a:latin typeface="+mn-lt"/>
              <a:ea typeface="+mn-ea"/>
              <a:cs typeface="+mn-cs"/>
            </a:rPr>
            <a:t>提出の必要がある</a:t>
          </a:r>
          <a:r>
            <a:rPr kumimoji="1" lang="ja-JP" altLang="en-US" sz="1200" b="1">
              <a:solidFill>
                <a:srgbClr val="FF0000"/>
              </a:solidFill>
              <a:effectLst/>
              <a:latin typeface="+mn-lt"/>
              <a:ea typeface="+mn-ea"/>
              <a:cs typeface="+mn-cs"/>
            </a:rPr>
            <a:t>人のみ</a:t>
          </a:r>
          <a:r>
            <a:rPr kumimoji="1" lang="ja-JP" altLang="en-US" sz="1200" b="0">
              <a:solidFill>
                <a:schemeClr val="dk1"/>
              </a:solidFill>
              <a:effectLst/>
              <a:latin typeface="+mn-lt"/>
              <a:ea typeface="+mn-ea"/>
              <a:cs typeface="+mn-cs"/>
            </a:rPr>
            <a:t>、</a:t>
          </a:r>
          <a:r>
            <a:rPr kumimoji="1" lang="ja-JP" altLang="en-US" sz="1200" b="0">
              <a:solidFill>
                <a:sysClr val="windowText" lastClr="000000"/>
              </a:solidFill>
              <a:latin typeface="+mn-ea"/>
              <a:ea typeface="+mn-ea"/>
            </a:rPr>
            <a:t>雇用契約書とあわせて人事課へご提出ください。</a:t>
          </a:r>
          <a:endParaRPr kumimoji="1" lang="en-US" altLang="ja-JP" sz="1200" b="0">
            <a:solidFill>
              <a:sysClr val="windowText" lastClr="00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38101</xdr:colOff>
      <xdr:row>1</xdr:row>
      <xdr:rowOff>19050</xdr:rowOff>
    </xdr:from>
    <xdr:to>
      <xdr:col>76</xdr:col>
      <xdr:colOff>19051</xdr:colOff>
      <xdr:row>4</xdr:row>
      <xdr:rowOff>57150</xdr:rowOff>
    </xdr:to>
    <xdr:sp macro="" textlink="">
      <xdr:nvSpPr>
        <xdr:cNvPr id="2" name="正方形/長方形 1"/>
        <xdr:cNvSpPr/>
      </xdr:nvSpPr>
      <xdr:spPr>
        <a:xfrm>
          <a:off x="6724651" y="190500"/>
          <a:ext cx="2705100" cy="9144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雇用終了日以後の日にちを入力して下さい。</a:t>
          </a:r>
          <a:endParaRPr kumimoji="1" lang="en-US" altLang="ja-JP" sz="1100"/>
        </a:p>
        <a:p>
          <a:pPr algn="l"/>
          <a:endParaRPr kumimoji="1" lang="en-US" altLang="ja-JP" sz="1100"/>
        </a:p>
        <a:p>
          <a:pPr algn="l"/>
          <a:endParaRPr kumimoji="1" lang="ja-JP" altLang="en-US" sz="1100" baseline="0"/>
        </a:p>
        <a:p>
          <a:pPr algn="l"/>
          <a:endParaRPr kumimoji="1" lang="ja-JP" altLang="en-US" sz="1100" baseline="0"/>
        </a:p>
        <a:p>
          <a:pPr algn="l"/>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T75"/>
  <sheetViews>
    <sheetView showZeros="0" tabSelected="1" zoomScale="96" zoomScaleNormal="96" workbookViewId="0">
      <selection activeCell="B2" sqref="B2"/>
    </sheetView>
  </sheetViews>
  <sheetFormatPr defaultRowHeight="13.5"/>
  <cols>
    <col min="1" max="1" width="3.875" style="145" customWidth="1"/>
    <col min="2" max="3" width="21.375" style="181" customWidth="1"/>
    <col min="4" max="4" width="11.125" style="181" customWidth="1"/>
    <col min="5" max="6" width="21.375" style="145" customWidth="1"/>
    <col min="7" max="7" width="5.625" style="181" customWidth="1"/>
    <col min="8" max="8" width="12.125" style="196" customWidth="1"/>
    <col min="9" max="9" width="12.125" style="181" customWidth="1"/>
    <col min="10" max="10" width="6.375" style="145" customWidth="1"/>
    <col min="11" max="11" width="6.375" style="194" customWidth="1"/>
    <col min="12" max="12" width="3.625" style="145" customWidth="1"/>
    <col min="13" max="13" width="6.375" style="194" customWidth="1"/>
    <col min="14" max="14" width="6.375" style="195" customWidth="1"/>
    <col min="15" max="15" width="3.625" style="145" customWidth="1"/>
    <col min="16" max="17" width="6.375" style="195" customWidth="1"/>
    <col min="18" max="18" width="3.625" style="145" customWidth="1"/>
    <col min="19" max="19" width="6.375" style="195" customWidth="1"/>
    <col min="20" max="21" width="4.125" style="145" customWidth="1"/>
    <col min="22" max="22" width="10.625" style="145" customWidth="1"/>
    <col min="23" max="24" width="4.125" style="145" customWidth="1"/>
    <col min="25" max="25" width="8.625" style="181" customWidth="1"/>
    <col min="26" max="26" width="9.25" style="181" customWidth="1"/>
    <col min="27" max="27" width="10.75" style="181" customWidth="1"/>
    <col min="28" max="16384" width="9" style="145"/>
  </cols>
  <sheetData>
    <row r="1" spans="1:72">
      <c r="B1" s="145"/>
      <c r="C1" s="145"/>
      <c r="D1" s="145"/>
      <c r="G1" s="145"/>
      <c r="H1" s="145"/>
      <c r="I1" s="145"/>
      <c r="K1" s="145"/>
      <c r="M1" s="183"/>
      <c r="N1" s="180"/>
      <c r="O1" s="180"/>
      <c r="P1" s="145"/>
      <c r="Q1" s="180"/>
      <c r="R1" s="180"/>
      <c r="S1" s="145"/>
      <c r="Y1" s="145"/>
      <c r="Z1" s="145"/>
      <c r="AA1" s="145"/>
    </row>
    <row r="2" spans="1:72" ht="21.75" customHeight="1">
      <c r="A2" s="152" t="s">
        <v>175</v>
      </c>
      <c r="B2" s="179" t="s">
        <v>174</v>
      </c>
      <c r="C2" s="199">
        <v>45748</v>
      </c>
      <c r="D2" s="187" t="s">
        <v>332</v>
      </c>
      <c r="G2" s="145"/>
      <c r="H2" s="145"/>
      <c r="I2" s="145"/>
      <c r="J2" s="178"/>
      <c r="K2" s="184"/>
      <c r="L2" s="178"/>
      <c r="M2" s="178"/>
      <c r="N2" s="145"/>
      <c r="P2" s="145"/>
      <c r="Q2" s="145"/>
      <c r="S2" s="145"/>
      <c r="Y2" s="145"/>
      <c r="Z2" s="145"/>
      <c r="AA2" s="145"/>
    </row>
    <row r="3" spans="1:72" ht="9" customHeight="1">
      <c r="A3" s="154"/>
      <c r="B3" s="154"/>
      <c r="C3" s="153"/>
      <c r="D3" s="222"/>
      <c r="E3" s="198"/>
      <c r="G3" s="145"/>
      <c r="H3" s="145"/>
      <c r="I3" s="145"/>
      <c r="K3" s="145"/>
      <c r="M3" s="145"/>
      <c r="N3" s="145"/>
      <c r="P3" s="145"/>
      <c r="Q3" s="145"/>
      <c r="S3" s="145"/>
      <c r="Y3" s="145"/>
      <c r="Z3" s="145"/>
      <c r="AA3" s="145"/>
    </row>
    <row r="4" spans="1:72" ht="21.75" customHeight="1">
      <c r="A4" s="313" t="s">
        <v>173</v>
      </c>
      <c r="B4" s="177" t="s">
        <v>172</v>
      </c>
      <c r="C4" s="200" t="s">
        <v>318</v>
      </c>
      <c r="D4" s="223" t="s">
        <v>265</v>
      </c>
      <c r="E4" s="149"/>
      <c r="G4" s="145"/>
      <c r="H4" s="145"/>
      <c r="I4" s="145"/>
      <c r="K4" s="145"/>
      <c r="M4" s="145"/>
      <c r="N4" s="145"/>
      <c r="P4" s="145"/>
      <c r="Q4" s="145"/>
      <c r="S4" s="145"/>
      <c r="Y4" s="145"/>
      <c r="Z4" s="145"/>
      <c r="AA4" s="145"/>
    </row>
    <row r="5" spans="1:72" ht="21.75" customHeight="1">
      <c r="A5" s="314"/>
      <c r="B5" s="159" t="s">
        <v>171</v>
      </c>
      <c r="C5" s="201" t="s">
        <v>287</v>
      </c>
      <c r="D5" s="223" t="s">
        <v>101</v>
      </c>
      <c r="G5" s="145"/>
      <c r="H5" s="145"/>
      <c r="I5" s="145"/>
      <c r="K5" s="145"/>
      <c r="M5" s="145"/>
      <c r="N5" s="145"/>
      <c r="P5" s="145"/>
      <c r="Q5" s="145"/>
      <c r="S5" s="145"/>
      <c r="Y5" s="145"/>
      <c r="Z5" s="145"/>
      <c r="AA5" s="145"/>
    </row>
    <row r="6" spans="1:72" ht="21.75" customHeight="1">
      <c r="A6" s="315"/>
      <c r="B6" s="176" t="s">
        <v>170</v>
      </c>
      <c r="C6" s="201" t="s">
        <v>192</v>
      </c>
      <c r="D6" s="223" t="s">
        <v>331</v>
      </c>
      <c r="G6" s="145"/>
      <c r="H6" s="145"/>
      <c r="I6" s="145"/>
      <c r="K6" s="145"/>
      <c r="M6" s="145"/>
      <c r="N6" s="145"/>
      <c r="P6" s="145"/>
      <c r="Q6" s="145"/>
      <c r="S6" s="145"/>
      <c r="Y6" s="145"/>
      <c r="Z6" s="145"/>
      <c r="AA6" s="145"/>
    </row>
    <row r="7" spans="1:72" ht="9" customHeight="1">
      <c r="A7" s="154"/>
      <c r="B7" s="154"/>
      <c r="C7" s="153"/>
      <c r="D7" s="149"/>
      <c r="G7" s="145"/>
      <c r="H7" s="145"/>
      <c r="I7" s="145"/>
      <c r="K7" s="145"/>
      <c r="M7" s="145"/>
      <c r="N7" s="145"/>
      <c r="P7" s="145"/>
      <c r="Q7" s="145"/>
      <c r="S7" s="145"/>
      <c r="Y7" s="145"/>
      <c r="Z7" s="145"/>
      <c r="AA7" s="145"/>
    </row>
    <row r="8" spans="1:72" ht="38.25" customHeight="1">
      <c r="A8" s="316" t="s">
        <v>169</v>
      </c>
      <c r="B8" s="175" t="s">
        <v>168</v>
      </c>
      <c r="C8" s="324" t="s">
        <v>324</v>
      </c>
      <c r="D8" s="325"/>
      <c r="E8" s="325"/>
      <c r="F8" s="325"/>
      <c r="G8" s="325"/>
      <c r="H8" s="326"/>
      <c r="I8" s="327" t="s">
        <v>100</v>
      </c>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row>
    <row r="9" spans="1:72" ht="35.25" customHeight="1">
      <c r="A9" s="313"/>
      <c r="B9" s="174" t="s">
        <v>167</v>
      </c>
      <c r="C9" s="310" t="s">
        <v>288</v>
      </c>
      <c r="D9" s="308"/>
      <c r="E9" s="308"/>
      <c r="F9" s="308"/>
      <c r="G9" s="308"/>
      <c r="H9" s="309"/>
      <c r="I9" s="327" t="s">
        <v>102</v>
      </c>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row>
    <row r="10" spans="1:72" ht="23.25" customHeight="1">
      <c r="A10" s="164" t="s">
        <v>166</v>
      </c>
      <c r="B10" s="173" t="s">
        <v>165</v>
      </c>
      <c r="C10" s="202" t="s">
        <v>176</v>
      </c>
      <c r="D10" s="308" t="s">
        <v>317</v>
      </c>
      <c r="E10" s="308"/>
      <c r="F10" s="308"/>
      <c r="G10" s="308"/>
      <c r="H10" s="309"/>
      <c r="I10" s="327" t="s">
        <v>244</v>
      </c>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row>
    <row r="11" spans="1:72" ht="21" customHeight="1">
      <c r="A11" s="160" t="s">
        <v>164</v>
      </c>
      <c r="B11" s="162" t="s">
        <v>163</v>
      </c>
      <c r="C11" s="203">
        <v>10</v>
      </c>
      <c r="D11" s="172" t="s">
        <v>162</v>
      </c>
      <c r="E11" s="172"/>
      <c r="F11" s="172"/>
      <c r="G11" s="171"/>
      <c r="H11" s="170"/>
      <c r="I11" s="327" t="s">
        <v>110</v>
      </c>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row>
    <row r="12" spans="1:72" ht="21" customHeight="1">
      <c r="A12" s="160" t="s">
        <v>161</v>
      </c>
      <c r="B12" s="169" t="s">
        <v>245</v>
      </c>
      <c r="C12" s="310" t="s">
        <v>193</v>
      </c>
      <c r="D12" s="308"/>
      <c r="E12" s="308"/>
      <c r="F12" s="308"/>
      <c r="G12" s="308"/>
      <c r="H12" s="309"/>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row>
    <row r="13" spans="1:72" ht="21" customHeight="1">
      <c r="A13" s="317" t="s">
        <v>160</v>
      </c>
      <c r="B13" s="159" t="s">
        <v>159</v>
      </c>
      <c r="C13" s="204">
        <v>45931</v>
      </c>
      <c r="D13" s="168" t="s">
        <v>158</v>
      </c>
      <c r="E13" s="205">
        <v>45931</v>
      </c>
      <c r="F13" s="167"/>
      <c r="G13" s="149"/>
      <c r="H13" s="161"/>
      <c r="I13" s="225" t="s">
        <v>333</v>
      </c>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row>
    <row r="14" spans="1:72" ht="30" customHeight="1">
      <c r="A14" s="318"/>
      <c r="B14" s="185" t="s">
        <v>184</v>
      </c>
      <c r="C14" s="206"/>
      <c r="D14" s="166" t="s">
        <v>157</v>
      </c>
      <c r="E14" s="207"/>
      <c r="F14" s="163"/>
      <c r="G14" s="153"/>
      <c r="H14" s="161"/>
      <c r="I14" s="331" t="s">
        <v>243</v>
      </c>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row>
    <row r="15" spans="1:72" ht="30" customHeight="1">
      <c r="A15" s="318"/>
      <c r="B15" s="185" t="s">
        <v>183</v>
      </c>
      <c r="C15" s="206">
        <v>0.41666666666666669</v>
      </c>
      <c r="D15" s="154" t="s">
        <v>157</v>
      </c>
      <c r="E15" s="207">
        <v>0.70833333333333337</v>
      </c>
      <c r="F15" s="166" t="s">
        <v>290</v>
      </c>
      <c r="G15" s="208">
        <v>2</v>
      </c>
      <c r="H15" s="161" t="s">
        <v>156</v>
      </c>
      <c r="I15" s="187"/>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row>
    <row r="16" spans="1:72" ht="21" customHeight="1">
      <c r="A16" s="319"/>
      <c r="B16" s="159" t="s">
        <v>155</v>
      </c>
      <c r="C16" s="210" t="s">
        <v>289</v>
      </c>
      <c r="D16" s="165" t="s">
        <v>154</v>
      </c>
      <c r="E16" s="209"/>
      <c r="F16" s="166" t="s">
        <v>153</v>
      </c>
      <c r="G16" s="149"/>
      <c r="H16" s="161"/>
      <c r="I16" s="225" t="s">
        <v>127</v>
      </c>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row>
    <row r="17" spans="1:35" ht="21" customHeight="1">
      <c r="A17" s="164" t="s">
        <v>152</v>
      </c>
      <c r="B17" s="162" t="s">
        <v>134</v>
      </c>
      <c r="C17" s="211">
        <v>1200</v>
      </c>
      <c r="D17" s="163" t="s">
        <v>151</v>
      </c>
      <c r="E17" s="149"/>
      <c r="F17" s="149"/>
      <c r="G17" s="149"/>
      <c r="H17" s="161"/>
      <c r="I17" s="225" t="s">
        <v>304</v>
      </c>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row>
    <row r="18" spans="1:35" ht="21" customHeight="1">
      <c r="A18" s="160" t="s">
        <v>150</v>
      </c>
      <c r="B18" s="162" t="s">
        <v>149</v>
      </c>
      <c r="C18" s="300" t="s">
        <v>292</v>
      </c>
      <c r="D18" s="320" t="s">
        <v>148</v>
      </c>
      <c r="E18" s="321"/>
      <c r="F18" s="321"/>
      <c r="G18" s="149"/>
      <c r="H18" s="161"/>
      <c r="I18" s="225" t="s">
        <v>122</v>
      </c>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row>
    <row r="19" spans="1:35" ht="21" customHeight="1">
      <c r="A19" s="160" t="s">
        <v>147</v>
      </c>
      <c r="B19" s="159" t="s">
        <v>146</v>
      </c>
      <c r="C19" s="203"/>
      <c r="D19" s="322" t="s">
        <v>145</v>
      </c>
      <c r="E19" s="323"/>
      <c r="F19" s="323"/>
      <c r="G19" s="158"/>
      <c r="H19" s="157"/>
      <c r="I19" s="225" t="s">
        <v>109</v>
      </c>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row>
    <row r="20" spans="1:35" ht="21" customHeight="1">
      <c r="A20" s="156" t="s">
        <v>144</v>
      </c>
      <c r="B20" s="155" t="s">
        <v>143</v>
      </c>
      <c r="C20" s="332" t="s">
        <v>194</v>
      </c>
      <c r="D20" s="333"/>
      <c r="E20" s="333"/>
      <c r="F20" s="333"/>
      <c r="G20" s="333"/>
      <c r="H20" s="334"/>
      <c r="I20" s="225" t="s">
        <v>305</v>
      </c>
      <c r="J20" s="224"/>
      <c r="K20" s="224"/>
      <c r="L20" s="224"/>
      <c r="M20" s="224"/>
      <c r="N20" s="224"/>
      <c r="O20" s="224"/>
      <c r="P20" s="224"/>
      <c r="Q20" s="224"/>
      <c r="R20" s="224"/>
      <c r="S20" s="224"/>
      <c r="T20" s="224"/>
      <c r="U20" s="224"/>
      <c r="V20" s="224"/>
      <c r="W20" s="224"/>
      <c r="X20" s="224"/>
      <c r="Y20" s="226"/>
      <c r="Z20" s="224"/>
      <c r="AA20" s="224"/>
      <c r="AB20" s="224"/>
      <c r="AC20" s="254"/>
      <c r="AD20" s="224"/>
      <c r="AE20" s="224"/>
      <c r="AF20" s="224"/>
      <c r="AG20" s="224"/>
      <c r="AH20" s="224"/>
      <c r="AI20" s="224"/>
    </row>
    <row r="21" spans="1:35" ht="9" customHeight="1">
      <c r="A21" s="154"/>
      <c r="B21" s="154"/>
      <c r="C21" s="153"/>
      <c r="D21" s="149"/>
      <c r="E21" s="149"/>
      <c r="F21" s="149"/>
      <c r="G21" s="149"/>
      <c r="H21" s="145"/>
      <c r="I21" s="145"/>
      <c r="K21" s="145"/>
      <c r="M21" s="145"/>
      <c r="N21" s="145"/>
      <c r="P21" s="145"/>
      <c r="Q21" s="145"/>
      <c r="S21" s="145"/>
      <c r="Y21" s="145"/>
      <c r="Z21" s="145"/>
      <c r="AA21" s="145"/>
    </row>
    <row r="22" spans="1:35" ht="20.25" customHeight="1">
      <c r="A22" s="152" t="s">
        <v>142</v>
      </c>
      <c r="B22" s="151" t="s">
        <v>141</v>
      </c>
      <c r="C22" s="212" t="s">
        <v>323</v>
      </c>
      <c r="D22" s="150" t="s">
        <v>125</v>
      </c>
      <c r="E22" s="149"/>
      <c r="F22" s="149"/>
      <c r="G22" s="149"/>
      <c r="H22" s="145"/>
      <c r="I22" s="145"/>
      <c r="J22" s="149"/>
      <c r="K22" s="145"/>
      <c r="M22" s="145"/>
      <c r="N22" s="145"/>
      <c r="P22" s="145"/>
      <c r="Q22" s="145"/>
      <c r="S22" s="145"/>
      <c r="Y22" s="145"/>
      <c r="Z22" s="145"/>
      <c r="AA22" s="145"/>
    </row>
    <row r="23" spans="1:35">
      <c r="B23" s="145"/>
      <c r="C23" s="145"/>
      <c r="D23" s="149"/>
      <c r="G23" s="145"/>
      <c r="H23" s="145"/>
      <c r="I23" s="145"/>
      <c r="K23" s="145"/>
      <c r="M23" s="145"/>
      <c r="N23" s="145"/>
      <c r="P23" s="145"/>
      <c r="Q23" s="145"/>
      <c r="S23" s="145"/>
      <c r="Y23" s="145"/>
      <c r="Z23" s="145"/>
      <c r="AA23" s="145"/>
    </row>
    <row r="24" spans="1:35" ht="17.25">
      <c r="A24" s="186" t="s">
        <v>188</v>
      </c>
      <c r="B24" s="145"/>
      <c r="C24" s="145"/>
      <c r="D24" s="145"/>
      <c r="E24" s="148"/>
      <c r="G24" s="145"/>
      <c r="H24" s="145"/>
      <c r="I24" s="145"/>
      <c r="J24" s="328" t="s">
        <v>291</v>
      </c>
      <c r="K24" s="329"/>
      <c r="L24" s="329"/>
      <c r="M24" s="329"/>
      <c r="N24" s="329"/>
      <c r="O24" s="329"/>
      <c r="P24" s="329"/>
      <c r="Q24" s="329"/>
      <c r="R24" s="329"/>
      <c r="S24" s="329"/>
      <c r="T24" s="329"/>
      <c r="U24" s="329"/>
      <c r="V24" s="329"/>
      <c r="W24" s="329"/>
      <c r="X24" s="330"/>
      <c r="Y24" s="193"/>
      <c r="Z24" s="193"/>
      <c r="AA24" s="193"/>
      <c r="AB24" s="133"/>
      <c r="AC24" s="132"/>
    </row>
    <row r="25" spans="1:35" s="146" customFormat="1" ht="41.25" thickBot="1">
      <c r="A25" s="147" t="s">
        <v>140</v>
      </c>
      <c r="B25" s="147" t="s">
        <v>139</v>
      </c>
      <c r="C25" s="147" t="s">
        <v>138</v>
      </c>
      <c r="D25" s="147" t="s">
        <v>137</v>
      </c>
      <c r="E25" s="311" t="s">
        <v>190</v>
      </c>
      <c r="F25" s="311"/>
      <c r="G25" s="147" t="s">
        <v>136</v>
      </c>
      <c r="H25" s="147" t="s">
        <v>135</v>
      </c>
      <c r="I25" s="188" t="s">
        <v>185</v>
      </c>
      <c r="J25" s="147" t="s">
        <v>134</v>
      </c>
      <c r="K25" s="311" t="s">
        <v>186</v>
      </c>
      <c r="L25" s="311"/>
      <c r="M25" s="311"/>
      <c r="N25" s="311" t="s">
        <v>187</v>
      </c>
      <c r="O25" s="311"/>
      <c r="P25" s="311"/>
      <c r="Q25" s="311" t="s">
        <v>133</v>
      </c>
      <c r="R25" s="311"/>
      <c r="S25" s="311"/>
      <c r="T25" s="311"/>
      <c r="U25" s="311"/>
      <c r="V25" s="311" t="s">
        <v>132</v>
      </c>
      <c r="W25" s="311"/>
      <c r="X25" s="312"/>
      <c r="Y25" s="147" t="s">
        <v>131</v>
      </c>
      <c r="Z25" s="307" t="s">
        <v>319</v>
      </c>
      <c r="AA25" s="287" t="s">
        <v>129</v>
      </c>
      <c r="AB25" s="133"/>
      <c r="AC25" s="133"/>
    </row>
    <row r="26" spans="1:35" ht="14.25" thickTop="1">
      <c r="A26" s="182">
        <f>ROW()-25</f>
        <v>1</v>
      </c>
      <c r="B26" s="213" t="s">
        <v>267</v>
      </c>
      <c r="C26" s="213" t="s">
        <v>277</v>
      </c>
      <c r="D26" s="213" t="s">
        <v>295</v>
      </c>
      <c r="E26" s="214" t="s">
        <v>195</v>
      </c>
      <c r="F26" s="214"/>
      <c r="G26" s="213" t="s">
        <v>196</v>
      </c>
      <c r="H26" s="215">
        <v>36342</v>
      </c>
      <c r="I26" s="216" t="s">
        <v>197</v>
      </c>
      <c r="J26" s="288">
        <f>IF(B26="","",$C$17)</f>
        <v>1200</v>
      </c>
      <c r="K26" s="289">
        <f>IF(B26="","",$C$13)</f>
        <v>45931</v>
      </c>
      <c r="L26" s="290" t="str">
        <f>IF(K26="","","～")</f>
        <v>～</v>
      </c>
      <c r="M26" s="289">
        <f>IF(B26="","",$E$13)</f>
        <v>45931</v>
      </c>
      <c r="N26" s="291">
        <f>IF(B26="","",$C$14)</f>
        <v>0</v>
      </c>
      <c r="O26" s="290" t="str">
        <f>IF(N26="","","～")</f>
        <v>～</v>
      </c>
      <c r="P26" s="291">
        <f>IF(B26="","",$E$14)</f>
        <v>0</v>
      </c>
      <c r="Q26" s="291">
        <f>IF(B26="","",$C$15)</f>
        <v>0.41666666666666669</v>
      </c>
      <c r="R26" s="290" t="str">
        <f>IF(Q26="","","～")</f>
        <v>～</v>
      </c>
      <c r="S26" s="291">
        <f>IF(B26="","",$E$15)</f>
        <v>0.70833333333333337</v>
      </c>
      <c r="T26" s="290">
        <f>IF(B26="","",$G$15)</f>
        <v>2</v>
      </c>
      <c r="U26" s="290" t="str">
        <f>IF(Q26="","","時間")</f>
        <v>時間</v>
      </c>
      <c r="V26" s="290" t="str">
        <f>IF(B26="","",$C$16)</f>
        <v>雇用期間のとおり</v>
      </c>
      <c r="W26" s="290">
        <f>IF(B26="","",$E$16)</f>
        <v>0</v>
      </c>
      <c r="X26" s="292" t="str">
        <f>IF(W26="","","日")</f>
        <v>日</v>
      </c>
      <c r="Y26" s="217" t="s">
        <v>178</v>
      </c>
      <c r="Z26" s="213" t="s">
        <v>208</v>
      </c>
      <c r="AA26" s="296" t="s">
        <v>180</v>
      </c>
    </row>
    <row r="27" spans="1:35">
      <c r="A27" s="182">
        <f t="shared" ref="A27:A75" si="0">ROW()-25</f>
        <v>2</v>
      </c>
      <c r="B27" s="208" t="s">
        <v>268</v>
      </c>
      <c r="C27" s="208" t="s">
        <v>278</v>
      </c>
      <c r="D27" s="208" t="s">
        <v>294</v>
      </c>
      <c r="E27" s="218" t="s">
        <v>293</v>
      </c>
      <c r="F27" s="218"/>
      <c r="G27" s="208" t="s">
        <v>198</v>
      </c>
      <c r="H27" s="219">
        <v>32863</v>
      </c>
      <c r="I27" s="220" t="s">
        <v>199</v>
      </c>
      <c r="J27" s="293">
        <f t="shared" ref="J27:J75" si="1">IF(B27="","",$C$17)</f>
        <v>1200</v>
      </c>
      <c r="K27" s="289">
        <f t="shared" ref="K27:K75" si="2">IF(B27="","",$C$13)</f>
        <v>45931</v>
      </c>
      <c r="L27" s="290" t="str">
        <f t="shared" ref="L27:L75" si="3">IF(K27="","","～")</f>
        <v>～</v>
      </c>
      <c r="M27" s="289">
        <f t="shared" ref="M27:M75" si="4">IF(B27="","",$E$13)</f>
        <v>45931</v>
      </c>
      <c r="N27" s="291">
        <f t="shared" ref="N27:N75" si="5">IF(B27="","",$C$14)</f>
        <v>0</v>
      </c>
      <c r="O27" s="290" t="str">
        <f t="shared" ref="O27:O75" si="6">IF(N27="","","～")</f>
        <v>～</v>
      </c>
      <c r="P27" s="291">
        <f t="shared" ref="P27:P75" si="7">IF(B27="","",$E$14)</f>
        <v>0</v>
      </c>
      <c r="Q27" s="291">
        <f t="shared" ref="Q27:Q75" si="8">IF(B27="","",$C$15)</f>
        <v>0.41666666666666669</v>
      </c>
      <c r="R27" s="290" t="str">
        <f t="shared" ref="R27:R75" si="9">IF(Q27="","","～")</f>
        <v>～</v>
      </c>
      <c r="S27" s="291">
        <f t="shared" ref="S27:S75" si="10">IF(B27="","",$E$15)</f>
        <v>0.70833333333333337</v>
      </c>
      <c r="T27" s="290">
        <f t="shared" ref="T27:T75" si="11">IF(B27="","",$G$15)</f>
        <v>2</v>
      </c>
      <c r="U27" s="290" t="str">
        <f t="shared" ref="U27:U75" si="12">IF(Q27="","","時間")</f>
        <v>時間</v>
      </c>
      <c r="V27" s="290" t="str">
        <f t="shared" ref="V27:V75" si="13">IF(B27="","",$C$16)</f>
        <v>雇用期間のとおり</v>
      </c>
      <c r="W27" s="290">
        <f t="shared" ref="W27:W75" si="14">IF(B27="","",$E$16)</f>
        <v>0</v>
      </c>
      <c r="X27" s="294" t="str">
        <f t="shared" ref="X27:X75" si="15">IF(W27="","","日")</f>
        <v>日</v>
      </c>
      <c r="Y27" s="217" t="s">
        <v>246</v>
      </c>
      <c r="Z27" s="208" t="s">
        <v>208</v>
      </c>
      <c r="AA27" s="221" t="s">
        <v>180</v>
      </c>
    </row>
    <row r="28" spans="1:35">
      <c r="A28" s="182">
        <f t="shared" si="0"/>
        <v>3</v>
      </c>
      <c r="B28" s="213" t="s">
        <v>269</v>
      </c>
      <c r="C28" s="208" t="s">
        <v>279</v>
      </c>
      <c r="D28" s="208" t="s">
        <v>294</v>
      </c>
      <c r="E28" s="218" t="s">
        <v>293</v>
      </c>
      <c r="F28" s="218"/>
      <c r="G28" s="208" t="s">
        <v>200</v>
      </c>
      <c r="H28" s="219">
        <v>32864</v>
      </c>
      <c r="I28" s="220" t="s">
        <v>201</v>
      </c>
      <c r="J28" s="293">
        <f t="shared" si="1"/>
        <v>1200</v>
      </c>
      <c r="K28" s="289">
        <f t="shared" si="2"/>
        <v>45931</v>
      </c>
      <c r="L28" s="290" t="str">
        <f t="shared" si="3"/>
        <v>～</v>
      </c>
      <c r="M28" s="289">
        <f t="shared" si="4"/>
        <v>45931</v>
      </c>
      <c r="N28" s="291">
        <f t="shared" si="5"/>
        <v>0</v>
      </c>
      <c r="O28" s="290" t="str">
        <f t="shared" si="6"/>
        <v>～</v>
      </c>
      <c r="P28" s="291">
        <f t="shared" si="7"/>
        <v>0</v>
      </c>
      <c r="Q28" s="291">
        <f t="shared" si="8"/>
        <v>0.41666666666666669</v>
      </c>
      <c r="R28" s="290" t="str">
        <f t="shared" si="9"/>
        <v>～</v>
      </c>
      <c r="S28" s="291">
        <f t="shared" si="10"/>
        <v>0.70833333333333337</v>
      </c>
      <c r="T28" s="290">
        <f t="shared" si="11"/>
        <v>2</v>
      </c>
      <c r="U28" s="290" t="str">
        <f t="shared" si="12"/>
        <v>時間</v>
      </c>
      <c r="V28" s="290" t="str">
        <f t="shared" si="13"/>
        <v>雇用期間のとおり</v>
      </c>
      <c r="W28" s="290">
        <f t="shared" si="14"/>
        <v>0</v>
      </c>
      <c r="X28" s="294" t="str">
        <f t="shared" si="15"/>
        <v>日</v>
      </c>
      <c r="Y28" s="217" t="s">
        <v>247</v>
      </c>
      <c r="Z28" s="208" t="s">
        <v>208</v>
      </c>
      <c r="AA28" s="221" t="s">
        <v>181</v>
      </c>
    </row>
    <row r="29" spans="1:35">
      <c r="A29" s="182">
        <f t="shared" si="0"/>
        <v>4</v>
      </c>
      <c r="B29" s="213" t="s">
        <v>270</v>
      </c>
      <c r="C29" s="208" t="s">
        <v>280</v>
      </c>
      <c r="D29" s="208" t="s">
        <v>294</v>
      </c>
      <c r="E29" s="218" t="s">
        <v>293</v>
      </c>
      <c r="F29" s="218"/>
      <c r="G29" s="208" t="s">
        <v>200</v>
      </c>
      <c r="H29" s="219">
        <v>32865</v>
      </c>
      <c r="I29" s="220" t="s">
        <v>202</v>
      </c>
      <c r="J29" s="293">
        <f t="shared" si="1"/>
        <v>1200</v>
      </c>
      <c r="K29" s="289">
        <f t="shared" si="2"/>
        <v>45931</v>
      </c>
      <c r="L29" s="290" t="str">
        <f t="shared" si="3"/>
        <v>～</v>
      </c>
      <c r="M29" s="289">
        <f t="shared" si="4"/>
        <v>45931</v>
      </c>
      <c r="N29" s="291">
        <f t="shared" si="5"/>
        <v>0</v>
      </c>
      <c r="O29" s="290" t="str">
        <f t="shared" si="6"/>
        <v>～</v>
      </c>
      <c r="P29" s="291">
        <f t="shared" si="7"/>
        <v>0</v>
      </c>
      <c r="Q29" s="291">
        <f t="shared" si="8"/>
        <v>0.41666666666666669</v>
      </c>
      <c r="R29" s="290" t="str">
        <f t="shared" si="9"/>
        <v>～</v>
      </c>
      <c r="S29" s="291">
        <f t="shared" si="10"/>
        <v>0.70833333333333337</v>
      </c>
      <c r="T29" s="290">
        <f t="shared" si="11"/>
        <v>2</v>
      </c>
      <c r="U29" s="290" t="str">
        <f t="shared" si="12"/>
        <v>時間</v>
      </c>
      <c r="V29" s="290" t="str">
        <f t="shared" si="13"/>
        <v>雇用期間のとおり</v>
      </c>
      <c r="W29" s="290">
        <f t="shared" si="14"/>
        <v>0</v>
      </c>
      <c r="X29" s="294" t="str">
        <f t="shared" si="15"/>
        <v>日</v>
      </c>
      <c r="Y29" s="217" t="s">
        <v>246</v>
      </c>
      <c r="Z29" s="208" t="s">
        <v>209</v>
      </c>
      <c r="AA29" s="221" t="s">
        <v>181</v>
      </c>
    </row>
    <row r="30" spans="1:35">
      <c r="A30" s="182">
        <f t="shared" si="0"/>
        <v>5</v>
      </c>
      <c r="B30" s="208" t="s">
        <v>271</v>
      </c>
      <c r="C30" s="208" t="s">
        <v>281</v>
      </c>
      <c r="D30" s="208" t="s">
        <v>294</v>
      </c>
      <c r="E30" s="218" t="s">
        <v>293</v>
      </c>
      <c r="F30" s="218"/>
      <c r="G30" s="208" t="s">
        <v>200</v>
      </c>
      <c r="H30" s="219">
        <v>32866</v>
      </c>
      <c r="I30" s="220" t="s">
        <v>203</v>
      </c>
      <c r="J30" s="293">
        <f t="shared" si="1"/>
        <v>1200</v>
      </c>
      <c r="K30" s="289">
        <f t="shared" si="2"/>
        <v>45931</v>
      </c>
      <c r="L30" s="290" t="str">
        <f t="shared" si="3"/>
        <v>～</v>
      </c>
      <c r="M30" s="289">
        <f t="shared" si="4"/>
        <v>45931</v>
      </c>
      <c r="N30" s="291">
        <f t="shared" si="5"/>
        <v>0</v>
      </c>
      <c r="O30" s="290" t="str">
        <f t="shared" si="6"/>
        <v>～</v>
      </c>
      <c r="P30" s="291">
        <f t="shared" si="7"/>
        <v>0</v>
      </c>
      <c r="Q30" s="291">
        <f t="shared" si="8"/>
        <v>0.41666666666666669</v>
      </c>
      <c r="R30" s="290" t="str">
        <f t="shared" si="9"/>
        <v>～</v>
      </c>
      <c r="S30" s="291">
        <f t="shared" si="10"/>
        <v>0.70833333333333337</v>
      </c>
      <c r="T30" s="290">
        <f t="shared" si="11"/>
        <v>2</v>
      </c>
      <c r="U30" s="290" t="str">
        <f t="shared" si="12"/>
        <v>時間</v>
      </c>
      <c r="V30" s="290" t="str">
        <f t="shared" si="13"/>
        <v>雇用期間のとおり</v>
      </c>
      <c r="W30" s="290">
        <f t="shared" si="14"/>
        <v>0</v>
      </c>
      <c r="X30" s="294" t="str">
        <f t="shared" si="15"/>
        <v>日</v>
      </c>
      <c r="Y30" s="217" t="s">
        <v>246</v>
      </c>
      <c r="Z30" s="208" t="s">
        <v>208</v>
      </c>
      <c r="AA30" s="221" t="s">
        <v>181</v>
      </c>
    </row>
    <row r="31" spans="1:35">
      <c r="A31" s="182">
        <f t="shared" si="0"/>
        <v>6</v>
      </c>
      <c r="B31" s="213" t="s">
        <v>272</v>
      </c>
      <c r="C31" s="208" t="s">
        <v>282</v>
      </c>
      <c r="D31" s="208" t="s">
        <v>294</v>
      </c>
      <c r="E31" s="218" t="s">
        <v>293</v>
      </c>
      <c r="F31" s="218"/>
      <c r="G31" s="208" t="s">
        <v>200</v>
      </c>
      <c r="H31" s="219">
        <v>32868</v>
      </c>
      <c r="I31" s="216" t="s">
        <v>266</v>
      </c>
      <c r="J31" s="293">
        <f t="shared" si="1"/>
        <v>1200</v>
      </c>
      <c r="K31" s="289">
        <f t="shared" si="2"/>
        <v>45931</v>
      </c>
      <c r="L31" s="290" t="str">
        <f t="shared" si="3"/>
        <v>～</v>
      </c>
      <c r="M31" s="289">
        <f t="shared" si="4"/>
        <v>45931</v>
      </c>
      <c r="N31" s="291">
        <f t="shared" si="5"/>
        <v>0</v>
      </c>
      <c r="O31" s="290" t="str">
        <f t="shared" si="6"/>
        <v>～</v>
      </c>
      <c r="P31" s="291">
        <f t="shared" si="7"/>
        <v>0</v>
      </c>
      <c r="Q31" s="291">
        <f t="shared" si="8"/>
        <v>0.41666666666666669</v>
      </c>
      <c r="R31" s="290" t="str">
        <f t="shared" si="9"/>
        <v>～</v>
      </c>
      <c r="S31" s="291">
        <f t="shared" si="10"/>
        <v>0.70833333333333337</v>
      </c>
      <c r="T31" s="290">
        <f t="shared" si="11"/>
        <v>2</v>
      </c>
      <c r="U31" s="290" t="str">
        <f t="shared" si="12"/>
        <v>時間</v>
      </c>
      <c r="V31" s="290" t="str">
        <f t="shared" si="13"/>
        <v>雇用期間のとおり</v>
      </c>
      <c r="W31" s="290">
        <f t="shared" si="14"/>
        <v>0</v>
      </c>
      <c r="X31" s="294" t="str">
        <f t="shared" si="15"/>
        <v>日</v>
      </c>
      <c r="Y31" s="217" t="s">
        <v>246</v>
      </c>
      <c r="Z31" s="208" t="s">
        <v>208</v>
      </c>
      <c r="AA31" s="221" t="s">
        <v>181</v>
      </c>
    </row>
    <row r="32" spans="1:35">
      <c r="A32" s="182">
        <f t="shared" si="0"/>
        <v>7</v>
      </c>
      <c r="B32" s="213" t="s">
        <v>273</v>
      </c>
      <c r="C32" s="208" t="s">
        <v>283</v>
      </c>
      <c r="D32" s="208" t="s">
        <v>294</v>
      </c>
      <c r="E32" s="218" t="s">
        <v>293</v>
      </c>
      <c r="F32" s="218"/>
      <c r="G32" s="208" t="s">
        <v>200</v>
      </c>
      <c r="H32" s="219">
        <v>32869</v>
      </c>
      <c r="I32" s="220" t="s">
        <v>204</v>
      </c>
      <c r="J32" s="293">
        <f t="shared" si="1"/>
        <v>1200</v>
      </c>
      <c r="K32" s="289">
        <f t="shared" si="2"/>
        <v>45931</v>
      </c>
      <c r="L32" s="290" t="str">
        <f t="shared" si="3"/>
        <v>～</v>
      </c>
      <c r="M32" s="289">
        <f t="shared" si="4"/>
        <v>45931</v>
      </c>
      <c r="N32" s="291">
        <f t="shared" si="5"/>
        <v>0</v>
      </c>
      <c r="O32" s="290" t="str">
        <f t="shared" si="6"/>
        <v>～</v>
      </c>
      <c r="P32" s="291">
        <f t="shared" si="7"/>
        <v>0</v>
      </c>
      <c r="Q32" s="291">
        <f t="shared" si="8"/>
        <v>0.41666666666666669</v>
      </c>
      <c r="R32" s="290" t="str">
        <f t="shared" si="9"/>
        <v>～</v>
      </c>
      <c r="S32" s="291">
        <f t="shared" si="10"/>
        <v>0.70833333333333337</v>
      </c>
      <c r="T32" s="290">
        <f t="shared" si="11"/>
        <v>2</v>
      </c>
      <c r="U32" s="290" t="str">
        <f t="shared" si="12"/>
        <v>時間</v>
      </c>
      <c r="V32" s="290" t="str">
        <f t="shared" si="13"/>
        <v>雇用期間のとおり</v>
      </c>
      <c r="W32" s="290">
        <f t="shared" si="14"/>
        <v>0</v>
      </c>
      <c r="X32" s="294" t="str">
        <f t="shared" si="15"/>
        <v>日</v>
      </c>
      <c r="Y32" s="217" t="s">
        <v>246</v>
      </c>
      <c r="Z32" s="208" t="s">
        <v>209</v>
      </c>
      <c r="AA32" s="221" t="s">
        <v>180</v>
      </c>
    </row>
    <row r="33" spans="1:27">
      <c r="A33" s="182">
        <f t="shared" si="0"/>
        <v>8</v>
      </c>
      <c r="B33" s="208" t="s">
        <v>274</v>
      </c>
      <c r="C33" s="208" t="s">
        <v>284</v>
      </c>
      <c r="D33" s="208" t="s">
        <v>294</v>
      </c>
      <c r="E33" s="218" t="s">
        <v>293</v>
      </c>
      <c r="F33" s="218"/>
      <c r="G33" s="208" t="s">
        <v>200</v>
      </c>
      <c r="H33" s="219">
        <v>32870</v>
      </c>
      <c r="I33" s="220" t="s">
        <v>205</v>
      </c>
      <c r="J33" s="293">
        <f t="shared" si="1"/>
        <v>1200</v>
      </c>
      <c r="K33" s="289">
        <f t="shared" si="2"/>
        <v>45931</v>
      </c>
      <c r="L33" s="290" t="str">
        <f t="shared" si="3"/>
        <v>～</v>
      </c>
      <c r="M33" s="289">
        <f t="shared" si="4"/>
        <v>45931</v>
      </c>
      <c r="N33" s="291">
        <f t="shared" si="5"/>
        <v>0</v>
      </c>
      <c r="O33" s="290" t="str">
        <f t="shared" si="6"/>
        <v>～</v>
      </c>
      <c r="P33" s="291">
        <f t="shared" si="7"/>
        <v>0</v>
      </c>
      <c r="Q33" s="291">
        <f t="shared" si="8"/>
        <v>0.41666666666666669</v>
      </c>
      <c r="R33" s="290" t="str">
        <f t="shared" si="9"/>
        <v>～</v>
      </c>
      <c r="S33" s="291">
        <f t="shared" si="10"/>
        <v>0.70833333333333337</v>
      </c>
      <c r="T33" s="290">
        <f t="shared" si="11"/>
        <v>2</v>
      </c>
      <c r="U33" s="290" t="str">
        <f t="shared" si="12"/>
        <v>時間</v>
      </c>
      <c r="V33" s="290" t="str">
        <f t="shared" si="13"/>
        <v>雇用期間のとおり</v>
      </c>
      <c r="W33" s="290">
        <f t="shared" si="14"/>
        <v>0</v>
      </c>
      <c r="X33" s="294" t="str">
        <f t="shared" si="15"/>
        <v>日</v>
      </c>
      <c r="Y33" s="217" t="s">
        <v>246</v>
      </c>
      <c r="Z33" s="208" t="s">
        <v>208</v>
      </c>
      <c r="AA33" s="221" t="s">
        <v>180</v>
      </c>
    </row>
    <row r="34" spans="1:27">
      <c r="A34" s="182">
        <f t="shared" si="0"/>
        <v>9</v>
      </c>
      <c r="B34" s="213" t="s">
        <v>275</v>
      </c>
      <c r="C34" s="208" t="s">
        <v>285</v>
      </c>
      <c r="D34" s="208" t="s">
        <v>294</v>
      </c>
      <c r="E34" s="218" t="s">
        <v>293</v>
      </c>
      <c r="F34" s="218"/>
      <c r="G34" s="208" t="s">
        <v>38</v>
      </c>
      <c r="H34" s="219">
        <v>32871</v>
      </c>
      <c r="I34" s="220" t="s">
        <v>206</v>
      </c>
      <c r="J34" s="293">
        <f t="shared" si="1"/>
        <v>1200</v>
      </c>
      <c r="K34" s="289">
        <f t="shared" si="2"/>
        <v>45931</v>
      </c>
      <c r="L34" s="290" t="str">
        <f t="shared" si="3"/>
        <v>～</v>
      </c>
      <c r="M34" s="289">
        <f t="shared" si="4"/>
        <v>45931</v>
      </c>
      <c r="N34" s="291">
        <f t="shared" si="5"/>
        <v>0</v>
      </c>
      <c r="O34" s="290" t="str">
        <f t="shared" si="6"/>
        <v>～</v>
      </c>
      <c r="P34" s="291">
        <f t="shared" si="7"/>
        <v>0</v>
      </c>
      <c r="Q34" s="291">
        <f t="shared" si="8"/>
        <v>0.41666666666666669</v>
      </c>
      <c r="R34" s="290" t="str">
        <f t="shared" si="9"/>
        <v>～</v>
      </c>
      <c r="S34" s="291">
        <f t="shared" si="10"/>
        <v>0.70833333333333337</v>
      </c>
      <c r="T34" s="290">
        <f t="shared" si="11"/>
        <v>2</v>
      </c>
      <c r="U34" s="290" t="str">
        <f t="shared" si="12"/>
        <v>時間</v>
      </c>
      <c r="V34" s="290" t="str">
        <f t="shared" si="13"/>
        <v>雇用期間のとおり</v>
      </c>
      <c r="W34" s="290">
        <f t="shared" si="14"/>
        <v>0</v>
      </c>
      <c r="X34" s="294" t="str">
        <f t="shared" si="15"/>
        <v>日</v>
      </c>
      <c r="Y34" s="217" t="s">
        <v>246</v>
      </c>
      <c r="Z34" s="208" t="s">
        <v>209</v>
      </c>
      <c r="AA34" s="221" t="s">
        <v>180</v>
      </c>
    </row>
    <row r="35" spans="1:27">
      <c r="A35" s="182">
        <f t="shared" si="0"/>
        <v>10</v>
      </c>
      <c r="B35" s="213" t="s">
        <v>276</v>
      </c>
      <c r="C35" s="213" t="s">
        <v>286</v>
      </c>
      <c r="D35" s="208" t="s">
        <v>294</v>
      </c>
      <c r="E35" s="218" t="s">
        <v>293</v>
      </c>
      <c r="F35" s="214"/>
      <c r="G35" s="208" t="s">
        <v>198</v>
      </c>
      <c r="H35" s="215">
        <v>32877</v>
      </c>
      <c r="I35" s="220" t="s">
        <v>207</v>
      </c>
      <c r="J35" s="293">
        <f t="shared" si="1"/>
        <v>1200</v>
      </c>
      <c r="K35" s="289">
        <f t="shared" si="2"/>
        <v>45931</v>
      </c>
      <c r="L35" s="290" t="str">
        <f t="shared" si="3"/>
        <v>～</v>
      </c>
      <c r="M35" s="289">
        <f t="shared" si="4"/>
        <v>45931</v>
      </c>
      <c r="N35" s="291">
        <f t="shared" si="5"/>
        <v>0</v>
      </c>
      <c r="O35" s="290" t="str">
        <f t="shared" si="6"/>
        <v>～</v>
      </c>
      <c r="P35" s="291">
        <f t="shared" si="7"/>
        <v>0</v>
      </c>
      <c r="Q35" s="291">
        <f t="shared" si="8"/>
        <v>0.41666666666666669</v>
      </c>
      <c r="R35" s="290" t="str">
        <f t="shared" si="9"/>
        <v>～</v>
      </c>
      <c r="S35" s="291">
        <f t="shared" si="10"/>
        <v>0.70833333333333337</v>
      </c>
      <c r="T35" s="290">
        <f t="shared" si="11"/>
        <v>2</v>
      </c>
      <c r="U35" s="290" t="str">
        <f t="shared" si="12"/>
        <v>時間</v>
      </c>
      <c r="V35" s="290" t="str">
        <f t="shared" si="13"/>
        <v>雇用期間のとおり</v>
      </c>
      <c r="W35" s="290">
        <f t="shared" si="14"/>
        <v>0</v>
      </c>
      <c r="X35" s="294" t="str">
        <f t="shared" si="15"/>
        <v>日</v>
      </c>
      <c r="Y35" s="217" t="s">
        <v>246</v>
      </c>
      <c r="Z35" s="208" t="s">
        <v>208</v>
      </c>
      <c r="AA35" s="221" t="s">
        <v>181</v>
      </c>
    </row>
    <row r="36" spans="1:27">
      <c r="A36" s="182">
        <f t="shared" si="0"/>
        <v>11</v>
      </c>
      <c r="B36" s="208"/>
      <c r="C36" s="208"/>
      <c r="D36" s="208"/>
      <c r="E36" s="218"/>
      <c r="F36" s="218"/>
      <c r="G36" s="208"/>
      <c r="H36" s="215"/>
      <c r="I36" s="216"/>
      <c r="J36" s="293" t="str">
        <f t="shared" si="1"/>
        <v/>
      </c>
      <c r="K36" s="289" t="str">
        <f t="shared" si="2"/>
        <v/>
      </c>
      <c r="L36" s="290" t="str">
        <f t="shared" si="3"/>
        <v/>
      </c>
      <c r="M36" s="289" t="str">
        <f t="shared" si="4"/>
        <v/>
      </c>
      <c r="N36" s="291" t="str">
        <f t="shared" si="5"/>
        <v/>
      </c>
      <c r="O36" s="290" t="str">
        <f t="shared" si="6"/>
        <v/>
      </c>
      <c r="P36" s="291" t="str">
        <f t="shared" si="7"/>
        <v/>
      </c>
      <c r="Q36" s="291" t="str">
        <f t="shared" si="8"/>
        <v/>
      </c>
      <c r="R36" s="290" t="str">
        <f t="shared" si="9"/>
        <v/>
      </c>
      <c r="S36" s="291" t="str">
        <f t="shared" si="10"/>
        <v/>
      </c>
      <c r="T36" s="290" t="str">
        <f t="shared" si="11"/>
        <v/>
      </c>
      <c r="U36" s="290" t="str">
        <f t="shared" si="12"/>
        <v/>
      </c>
      <c r="V36" s="290" t="str">
        <f t="shared" si="13"/>
        <v/>
      </c>
      <c r="W36" s="290" t="str">
        <f t="shared" si="14"/>
        <v/>
      </c>
      <c r="X36" s="294" t="str">
        <f t="shared" si="15"/>
        <v/>
      </c>
      <c r="Y36" s="217"/>
      <c r="Z36" s="208"/>
      <c r="AA36" s="221"/>
    </row>
    <row r="37" spans="1:27">
      <c r="A37" s="182">
        <f t="shared" si="0"/>
        <v>12</v>
      </c>
      <c r="B37" s="213"/>
      <c r="C37" s="208"/>
      <c r="D37" s="208"/>
      <c r="E37" s="218"/>
      <c r="F37" s="218"/>
      <c r="G37" s="208"/>
      <c r="H37" s="215"/>
      <c r="I37" s="220"/>
      <c r="J37" s="293" t="str">
        <f t="shared" si="1"/>
        <v/>
      </c>
      <c r="K37" s="289" t="str">
        <f t="shared" si="2"/>
        <v/>
      </c>
      <c r="L37" s="290" t="str">
        <f t="shared" si="3"/>
        <v/>
      </c>
      <c r="M37" s="289" t="str">
        <f t="shared" si="4"/>
        <v/>
      </c>
      <c r="N37" s="291" t="str">
        <f t="shared" si="5"/>
        <v/>
      </c>
      <c r="O37" s="290" t="str">
        <f t="shared" si="6"/>
        <v/>
      </c>
      <c r="P37" s="291" t="str">
        <f t="shared" si="7"/>
        <v/>
      </c>
      <c r="Q37" s="291" t="str">
        <f t="shared" si="8"/>
        <v/>
      </c>
      <c r="R37" s="290" t="str">
        <f t="shared" si="9"/>
        <v/>
      </c>
      <c r="S37" s="291" t="str">
        <f t="shared" si="10"/>
        <v/>
      </c>
      <c r="T37" s="290" t="str">
        <f t="shared" si="11"/>
        <v/>
      </c>
      <c r="U37" s="290" t="str">
        <f t="shared" si="12"/>
        <v/>
      </c>
      <c r="V37" s="290" t="str">
        <f t="shared" si="13"/>
        <v/>
      </c>
      <c r="W37" s="290" t="str">
        <f t="shared" si="14"/>
        <v/>
      </c>
      <c r="X37" s="294" t="str">
        <f t="shared" si="15"/>
        <v/>
      </c>
      <c r="Y37" s="217"/>
      <c r="Z37" s="208"/>
      <c r="AA37" s="221"/>
    </row>
    <row r="38" spans="1:27">
      <c r="A38" s="182">
        <f t="shared" si="0"/>
        <v>13</v>
      </c>
      <c r="B38" s="213"/>
      <c r="C38" s="208"/>
      <c r="D38" s="208"/>
      <c r="E38" s="218"/>
      <c r="F38" s="218"/>
      <c r="G38" s="208"/>
      <c r="H38" s="215"/>
      <c r="I38" s="220"/>
      <c r="J38" s="293" t="str">
        <f t="shared" si="1"/>
        <v/>
      </c>
      <c r="K38" s="289" t="str">
        <f t="shared" si="2"/>
        <v/>
      </c>
      <c r="L38" s="290" t="str">
        <f t="shared" si="3"/>
        <v/>
      </c>
      <c r="M38" s="289" t="str">
        <f t="shared" si="4"/>
        <v/>
      </c>
      <c r="N38" s="291" t="str">
        <f t="shared" si="5"/>
        <v/>
      </c>
      <c r="O38" s="290" t="str">
        <f t="shared" si="6"/>
        <v/>
      </c>
      <c r="P38" s="291" t="str">
        <f t="shared" si="7"/>
        <v/>
      </c>
      <c r="Q38" s="291" t="str">
        <f t="shared" si="8"/>
        <v/>
      </c>
      <c r="R38" s="290" t="str">
        <f t="shared" si="9"/>
        <v/>
      </c>
      <c r="S38" s="291" t="str">
        <f t="shared" si="10"/>
        <v/>
      </c>
      <c r="T38" s="290" t="str">
        <f t="shared" si="11"/>
        <v/>
      </c>
      <c r="U38" s="290" t="str">
        <f t="shared" si="12"/>
        <v/>
      </c>
      <c r="V38" s="290" t="str">
        <f t="shared" si="13"/>
        <v/>
      </c>
      <c r="W38" s="290" t="str">
        <f t="shared" si="14"/>
        <v/>
      </c>
      <c r="X38" s="294" t="str">
        <f t="shared" si="15"/>
        <v/>
      </c>
      <c r="Y38" s="217"/>
      <c r="Z38" s="208"/>
      <c r="AA38" s="221"/>
    </row>
    <row r="39" spans="1:27">
      <c r="A39" s="182">
        <f t="shared" si="0"/>
        <v>14</v>
      </c>
      <c r="B39" s="208"/>
      <c r="C39" s="208"/>
      <c r="D39" s="208"/>
      <c r="E39" s="218"/>
      <c r="F39" s="218"/>
      <c r="G39" s="208"/>
      <c r="H39" s="215"/>
      <c r="I39" s="220"/>
      <c r="J39" s="293" t="str">
        <f t="shared" si="1"/>
        <v/>
      </c>
      <c r="K39" s="289" t="str">
        <f t="shared" si="2"/>
        <v/>
      </c>
      <c r="L39" s="290" t="str">
        <f t="shared" si="3"/>
        <v/>
      </c>
      <c r="M39" s="289" t="str">
        <f t="shared" si="4"/>
        <v/>
      </c>
      <c r="N39" s="291" t="str">
        <f t="shared" si="5"/>
        <v/>
      </c>
      <c r="O39" s="290" t="str">
        <f t="shared" si="6"/>
        <v/>
      </c>
      <c r="P39" s="291" t="str">
        <f t="shared" si="7"/>
        <v/>
      </c>
      <c r="Q39" s="291" t="str">
        <f t="shared" si="8"/>
        <v/>
      </c>
      <c r="R39" s="290" t="str">
        <f t="shared" si="9"/>
        <v/>
      </c>
      <c r="S39" s="291" t="str">
        <f t="shared" si="10"/>
        <v/>
      </c>
      <c r="T39" s="290" t="str">
        <f t="shared" si="11"/>
        <v/>
      </c>
      <c r="U39" s="290" t="str">
        <f t="shared" si="12"/>
        <v/>
      </c>
      <c r="V39" s="290" t="str">
        <f t="shared" si="13"/>
        <v/>
      </c>
      <c r="W39" s="290" t="str">
        <f t="shared" si="14"/>
        <v/>
      </c>
      <c r="X39" s="294" t="str">
        <f t="shared" si="15"/>
        <v/>
      </c>
      <c r="Y39" s="217"/>
      <c r="Z39" s="208"/>
      <c r="AA39" s="221"/>
    </row>
    <row r="40" spans="1:27">
      <c r="A40" s="182">
        <f t="shared" si="0"/>
        <v>15</v>
      </c>
      <c r="B40" s="213"/>
      <c r="C40" s="208"/>
      <c r="D40" s="208"/>
      <c r="E40" s="218"/>
      <c r="F40" s="218"/>
      <c r="G40" s="208"/>
      <c r="H40" s="215"/>
      <c r="I40" s="220"/>
      <c r="J40" s="293" t="str">
        <f t="shared" si="1"/>
        <v/>
      </c>
      <c r="K40" s="289" t="str">
        <f t="shared" si="2"/>
        <v/>
      </c>
      <c r="L40" s="290" t="str">
        <f t="shared" si="3"/>
        <v/>
      </c>
      <c r="M40" s="289" t="str">
        <f t="shared" si="4"/>
        <v/>
      </c>
      <c r="N40" s="291" t="str">
        <f t="shared" si="5"/>
        <v/>
      </c>
      <c r="O40" s="290" t="str">
        <f t="shared" si="6"/>
        <v/>
      </c>
      <c r="P40" s="291" t="str">
        <f t="shared" si="7"/>
        <v/>
      </c>
      <c r="Q40" s="291" t="str">
        <f t="shared" si="8"/>
        <v/>
      </c>
      <c r="R40" s="290" t="str">
        <f t="shared" si="9"/>
        <v/>
      </c>
      <c r="S40" s="291" t="str">
        <f t="shared" si="10"/>
        <v/>
      </c>
      <c r="T40" s="290" t="str">
        <f t="shared" si="11"/>
        <v/>
      </c>
      <c r="U40" s="290" t="str">
        <f t="shared" si="12"/>
        <v/>
      </c>
      <c r="V40" s="290" t="str">
        <f t="shared" si="13"/>
        <v/>
      </c>
      <c r="W40" s="290" t="str">
        <f t="shared" si="14"/>
        <v/>
      </c>
      <c r="X40" s="294" t="str">
        <f t="shared" si="15"/>
        <v/>
      </c>
      <c r="Y40" s="217"/>
      <c r="Z40" s="208"/>
      <c r="AA40" s="221"/>
    </row>
    <row r="41" spans="1:27">
      <c r="A41" s="182">
        <f t="shared" si="0"/>
        <v>16</v>
      </c>
      <c r="B41" s="213"/>
      <c r="C41" s="208"/>
      <c r="D41" s="208"/>
      <c r="E41" s="218"/>
      <c r="F41" s="218"/>
      <c r="G41" s="208"/>
      <c r="H41" s="215"/>
      <c r="I41" s="216"/>
      <c r="J41" s="293" t="str">
        <f t="shared" si="1"/>
        <v/>
      </c>
      <c r="K41" s="289" t="str">
        <f t="shared" si="2"/>
        <v/>
      </c>
      <c r="L41" s="290" t="str">
        <f t="shared" si="3"/>
        <v/>
      </c>
      <c r="M41" s="289" t="str">
        <f t="shared" si="4"/>
        <v/>
      </c>
      <c r="N41" s="291" t="str">
        <f t="shared" si="5"/>
        <v/>
      </c>
      <c r="O41" s="290" t="str">
        <f t="shared" si="6"/>
        <v/>
      </c>
      <c r="P41" s="291" t="str">
        <f t="shared" si="7"/>
        <v/>
      </c>
      <c r="Q41" s="291" t="str">
        <f t="shared" si="8"/>
        <v/>
      </c>
      <c r="R41" s="290" t="str">
        <f t="shared" si="9"/>
        <v/>
      </c>
      <c r="S41" s="291" t="str">
        <f t="shared" si="10"/>
        <v/>
      </c>
      <c r="T41" s="290" t="str">
        <f t="shared" si="11"/>
        <v/>
      </c>
      <c r="U41" s="290" t="str">
        <f t="shared" si="12"/>
        <v/>
      </c>
      <c r="V41" s="290" t="str">
        <f t="shared" si="13"/>
        <v/>
      </c>
      <c r="W41" s="290" t="str">
        <f t="shared" si="14"/>
        <v/>
      </c>
      <c r="X41" s="294" t="str">
        <f t="shared" si="15"/>
        <v/>
      </c>
      <c r="Y41" s="217"/>
      <c r="Z41" s="208"/>
      <c r="AA41" s="221"/>
    </row>
    <row r="42" spans="1:27">
      <c r="A42" s="182">
        <f t="shared" si="0"/>
        <v>17</v>
      </c>
      <c r="B42" s="208"/>
      <c r="C42" s="208"/>
      <c r="D42" s="208"/>
      <c r="E42" s="218"/>
      <c r="F42" s="218"/>
      <c r="G42" s="208"/>
      <c r="H42" s="215"/>
      <c r="I42" s="220"/>
      <c r="J42" s="293" t="str">
        <f t="shared" si="1"/>
        <v/>
      </c>
      <c r="K42" s="289" t="str">
        <f t="shared" si="2"/>
        <v/>
      </c>
      <c r="L42" s="290" t="str">
        <f t="shared" si="3"/>
        <v/>
      </c>
      <c r="M42" s="289" t="str">
        <f t="shared" si="4"/>
        <v/>
      </c>
      <c r="N42" s="291" t="str">
        <f t="shared" si="5"/>
        <v/>
      </c>
      <c r="O42" s="290" t="str">
        <f t="shared" si="6"/>
        <v/>
      </c>
      <c r="P42" s="291" t="str">
        <f t="shared" si="7"/>
        <v/>
      </c>
      <c r="Q42" s="291" t="str">
        <f t="shared" si="8"/>
        <v/>
      </c>
      <c r="R42" s="290" t="str">
        <f t="shared" si="9"/>
        <v/>
      </c>
      <c r="S42" s="291" t="str">
        <f t="shared" si="10"/>
        <v/>
      </c>
      <c r="T42" s="290" t="str">
        <f t="shared" si="11"/>
        <v/>
      </c>
      <c r="U42" s="290" t="str">
        <f t="shared" si="12"/>
        <v/>
      </c>
      <c r="V42" s="290" t="str">
        <f t="shared" si="13"/>
        <v/>
      </c>
      <c r="W42" s="290" t="str">
        <f t="shared" si="14"/>
        <v/>
      </c>
      <c r="X42" s="294" t="str">
        <f t="shared" si="15"/>
        <v/>
      </c>
      <c r="Y42" s="217"/>
      <c r="Z42" s="208"/>
      <c r="AA42" s="221"/>
    </row>
    <row r="43" spans="1:27">
      <c r="A43" s="182">
        <f t="shared" si="0"/>
        <v>18</v>
      </c>
      <c r="B43" s="213"/>
      <c r="C43" s="208"/>
      <c r="D43" s="208"/>
      <c r="E43" s="218"/>
      <c r="F43" s="218"/>
      <c r="G43" s="208"/>
      <c r="H43" s="215"/>
      <c r="I43" s="220"/>
      <c r="J43" s="293" t="str">
        <f t="shared" si="1"/>
        <v/>
      </c>
      <c r="K43" s="289" t="str">
        <f t="shared" si="2"/>
        <v/>
      </c>
      <c r="L43" s="290" t="str">
        <f t="shared" si="3"/>
        <v/>
      </c>
      <c r="M43" s="289" t="str">
        <f t="shared" si="4"/>
        <v/>
      </c>
      <c r="N43" s="291" t="str">
        <f t="shared" si="5"/>
        <v/>
      </c>
      <c r="O43" s="290" t="str">
        <f t="shared" si="6"/>
        <v/>
      </c>
      <c r="P43" s="291" t="str">
        <f t="shared" si="7"/>
        <v/>
      </c>
      <c r="Q43" s="291" t="str">
        <f t="shared" si="8"/>
        <v/>
      </c>
      <c r="R43" s="290" t="str">
        <f t="shared" si="9"/>
        <v/>
      </c>
      <c r="S43" s="291" t="str">
        <f t="shared" si="10"/>
        <v/>
      </c>
      <c r="T43" s="290" t="str">
        <f t="shared" si="11"/>
        <v/>
      </c>
      <c r="U43" s="290" t="str">
        <f t="shared" si="12"/>
        <v/>
      </c>
      <c r="V43" s="290" t="str">
        <f t="shared" si="13"/>
        <v/>
      </c>
      <c r="W43" s="290" t="str">
        <f t="shared" si="14"/>
        <v/>
      </c>
      <c r="X43" s="294" t="str">
        <f t="shared" si="15"/>
        <v/>
      </c>
      <c r="Y43" s="217"/>
      <c r="Z43" s="208"/>
      <c r="AA43" s="221"/>
    </row>
    <row r="44" spans="1:27">
      <c r="A44" s="182">
        <f t="shared" si="0"/>
        <v>19</v>
      </c>
      <c r="B44" s="213"/>
      <c r="C44" s="213"/>
      <c r="D44" s="208"/>
      <c r="E44" s="218"/>
      <c r="F44" s="214"/>
      <c r="G44" s="208"/>
      <c r="H44" s="215"/>
      <c r="I44" s="220"/>
      <c r="J44" s="293" t="str">
        <f t="shared" si="1"/>
        <v/>
      </c>
      <c r="K44" s="289" t="str">
        <f t="shared" si="2"/>
        <v/>
      </c>
      <c r="L44" s="290" t="str">
        <f t="shared" si="3"/>
        <v/>
      </c>
      <c r="M44" s="289" t="str">
        <f t="shared" si="4"/>
        <v/>
      </c>
      <c r="N44" s="291" t="str">
        <f t="shared" si="5"/>
        <v/>
      </c>
      <c r="O44" s="290" t="str">
        <f t="shared" si="6"/>
        <v/>
      </c>
      <c r="P44" s="291" t="str">
        <f t="shared" si="7"/>
        <v/>
      </c>
      <c r="Q44" s="291" t="str">
        <f t="shared" si="8"/>
        <v/>
      </c>
      <c r="R44" s="290" t="str">
        <f t="shared" si="9"/>
        <v/>
      </c>
      <c r="S44" s="291" t="str">
        <f t="shared" si="10"/>
        <v/>
      </c>
      <c r="T44" s="290" t="str">
        <f t="shared" si="11"/>
        <v/>
      </c>
      <c r="U44" s="290" t="str">
        <f t="shared" si="12"/>
        <v/>
      </c>
      <c r="V44" s="290" t="str">
        <f t="shared" si="13"/>
        <v/>
      </c>
      <c r="W44" s="290" t="str">
        <f t="shared" si="14"/>
        <v/>
      </c>
      <c r="X44" s="294" t="str">
        <f t="shared" si="15"/>
        <v/>
      </c>
      <c r="Y44" s="217"/>
      <c r="Z44" s="208"/>
      <c r="AA44" s="221"/>
    </row>
    <row r="45" spans="1:27">
      <c r="A45" s="182">
        <f t="shared" si="0"/>
        <v>20</v>
      </c>
      <c r="B45" s="208"/>
      <c r="C45" s="208"/>
      <c r="D45" s="208"/>
      <c r="E45" s="218"/>
      <c r="F45" s="218"/>
      <c r="G45" s="208"/>
      <c r="H45" s="215"/>
      <c r="I45" s="220"/>
      <c r="J45" s="293" t="str">
        <f t="shared" si="1"/>
        <v/>
      </c>
      <c r="K45" s="289" t="str">
        <f t="shared" si="2"/>
        <v/>
      </c>
      <c r="L45" s="290" t="str">
        <f t="shared" si="3"/>
        <v/>
      </c>
      <c r="M45" s="289" t="str">
        <f t="shared" si="4"/>
        <v/>
      </c>
      <c r="N45" s="291" t="str">
        <f t="shared" si="5"/>
        <v/>
      </c>
      <c r="O45" s="290" t="str">
        <f t="shared" si="6"/>
        <v/>
      </c>
      <c r="P45" s="291" t="str">
        <f t="shared" si="7"/>
        <v/>
      </c>
      <c r="Q45" s="291" t="str">
        <f t="shared" si="8"/>
        <v/>
      </c>
      <c r="R45" s="290" t="str">
        <f t="shared" si="9"/>
        <v/>
      </c>
      <c r="S45" s="291" t="str">
        <f t="shared" si="10"/>
        <v/>
      </c>
      <c r="T45" s="290" t="str">
        <f t="shared" si="11"/>
        <v/>
      </c>
      <c r="U45" s="290" t="str">
        <f t="shared" si="12"/>
        <v/>
      </c>
      <c r="V45" s="290" t="str">
        <f t="shared" si="13"/>
        <v/>
      </c>
      <c r="W45" s="290" t="str">
        <f t="shared" si="14"/>
        <v/>
      </c>
      <c r="X45" s="294" t="str">
        <f t="shared" si="15"/>
        <v/>
      </c>
      <c r="Y45" s="217"/>
      <c r="Z45" s="208"/>
      <c r="AA45" s="221"/>
    </row>
    <row r="46" spans="1:27">
      <c r="A46" s="182">
        <f t="shared" si="0"/>
        <v>21</v>
      </c>
      <c r="B46" s="213"/>
      <c r="C46" s="208"/>
      <c r="D46" s="208"/>
      <c r="E46" s="218"/>
      <c r="F46" s="218"/>
      <c r="G46" s="208"/>
      <c r="H46" s="215"/>
      <c r="I46" s="216"/>
      <c r="J46" s="293" t="str">
        <f t="shared" si="1"/>
        <v/>
      </c>
      <c r="K46" s="289" t="str">
        <f t="shared" si="2"/>
        <v/>
      </c>
      <c r="L46" s="290" t="str">
        <f t="shared" si="3"/>
        <v/>
      </c>
      <c r="M46" s="289" t="str">
        <f t="shared" si="4"/>
        <v/>
      </c>
      <c r="N46" s="291" t="str">
        <f t="shared" si="5"/>
        <v/>
      </c>
      <c r="O46" s="290" t="str">
        <f t="shared" si="6"/>
        <v/>
      </c>
      <c r="P46" s="291" t="str">
        <f t="shared" si="7"/>
        <v/>
      </c>
      <c r="Q46" s="291" t="str">
        <f t="shared" si="8"/>
        <v/>
      </c>
      <c r="R46" s="290" t="str">
        <f t="shared" si="9"/>
        <v/>
      </c>
      <c r="S46" s="291" t="str">
        <f t="shared" si="10"/>
        <v/>
      </c>
      <c r="T46" s="290" t="str">
        <f t="shared" si="11"/>
        <v/>
      </c>
      <c r="U46" s="290" t="str">
        <f t="shared" si="12"/>
        <v/>
      </c>
      <c r="V46" s="290" t="str">
        <f t="shared" si="13"/>
        <v/>
      </c>
      <c r="W46" s="290" t="str">
        <f t="shared" si="14"/>
        <v/>
      </c>
      <c r="X46" s="294" t="str">
        <f t="shared" si="15"/>
        <v/>
      </c>
      <c r="Y46" s="217"/>
      <c r="Z46" s="208"/>
      <c r="AA46" s="221"/>
    </row>
    <row r="47" spans="1:27">
      <c r="A47" s="182">
        <f t="shared" si="0"/>
        <v>22</v>
      </c>
      <c r="B47" s="213"/>
      <c r="C47" s="208"/>
      <c r="D47" s="208"/>
      <c r="E47" s="218"/>
      <c r="F47" s="218"/>
      <c r="G47" s="208"/>
      <c r="H47" s="215"/>
      <c r="I47" s="220"/>
      <c r="J47" s="293" t="str">
        <f t="shared" si="1"/>
        <v/>
      </c>
      <c r="K47" s="289" t="str">
        <f t="shared" si="2"/>
        <v/>
      </c>
      <c r="L47" s="290" t="str">
        <f t="shared" si="3"/>
        <v/>
      </c>
      <c r="M47" s="289" t="str">
        <f t="shared" si="4"/>
        <v/>
      </c>
      <c r="N47" s="291" t="str">
        <f t="shared" si="5"/>
        <v/>
      </c>
      <c r="O47" s="290" t="str">
        <f t="shared" si="6"/>
        <v/>
      </c>
      <c r="P47" s="291" t="str">
        <f t="shared" si="7"/>
        <v/>
      </c>
      <c r="Q47" s="291" t="str">
        <f t="shared" si="8"/>
        <v/>
      </c>
      <c r="R47" s="290" t="str">
        <f t="shared" si="9"/>
        <v/>
      </c>
      <c r="S47" s="291" t="str">
        <f t="shared" si="10"/>
        <v/>
      </c>
      <c r="T47" s="290" t="str">
        <f t="shared" si="11"/>
        <v/>
      </c>
      <c r="U47" s="290" t="str">
        <f t="shared" si="12"/>
        <v/>
      </c>
      <c r="V47" s="290" t="str">
        <f t="shared" si="13"/>
        <v/>
      </c>
      <c r="W47" s="290" t="str">
        <f t="shared" si="14"/>
        <v/>
      </c>
      <c r="X47" s="294" t="str">
        <f t="shared" si="15"/>
        <v/>
      </c>
      <c r="Y47" s="217"/>
      <c r="Z47" s="208"/>
      <c r="AA47" s="221"/>
    </row>
    <row r="48" spans="1:27">
      <c r="A48" s="182">
        <f t="shared" si="0"/>
        <v>23</v>
      </c>
      <c r="B48" s="208"/>
      <c r="C48" s="208"/>
      <c r="D48" s="208"/>
      <c r="E48" s="218"/>
      <c r="F48" s="218"/>
      <c r="G48" s="208"/>
      <c r="H48" s="215"/>
      <c r="I48" s="220"/>
      <c r="J48" s="293" t="str">
        <f t="shared" si="1"/>
        <v/>
      </c>
      <c r="K48" s="289" t="str">
        <f t="shared" si="2"/>
        <v/>
      </c>
      <c r="L48" s="290" t="str">
        <f t="shared" si="3"/>
        <v/>
      </c>
      <c r="M48" s="289" t="str">
        <f t="shared" si="4"/>
        <v/>
      </c>
      <c r="N48" s="291" t="str">
        <f t="shared" si="5"/>
        <v/>
      </c>
      <c r="O48" s="290" t="str">
        <f t="shared" si="6"/>
        <v/>
      </c>
      <c r="P48" s="291" t="str">
        <f t="shared" si="7"/>
        <v/>
      </c>
      <c r="Q48" s="291" t="str">
        <f t="shared" si="8"/>
        <v/>
      </c>
      <c r="R48" s="290" t="str">
        <f t="shared" si="9"/>
        <v/>
      </c>
      <c r="S48" s="291" t="str">
        <f t="shared" si="10"/>
        <v/>
      </c>
      <c r="T48" s="290" t="str">
        <f t="shared" si="11"/>
        <v/>
      </c>
      <c r="U48" s="290" t="str">
        <f t="shared" si="12"/>
        <v/>
      </c>
      <c r="V48" s="290" t="str">
        <f t="shared" si="13"/>
        <v/>
      </c>
      <c r="W48" s="290" t="str">
        <f t="shared" si="14"/>
        <v/>
      </c>
      <c r="X48" s="294" t="str">
        <f t="shared" si="15"/>
        <v/>
      </c>
      <c r="Y48" s="217"/>
      <c r="Z48" s="208"/>
      <c r="AA48" s="221"/>
    </row>
    <row r="49" spans="1:27">
      <c r="A49" s="182">
        <f t="shared" si="0"/>
        <v>24</v>
      </c>
      <c r="B49" s="213"/>
      <c r="C49" s="208"/>
      <c r="D49" s="208"/>
      <c r="E49" s="218"/>
      <c r="F49" s="218"/>
      <c r="G49" s="208"/>
      <c r="H49" s="215"/>
      <c r="I49" s="220"/>
      <c r="J49" s="293" t="str">
        <f t="shared" si="1"/>
        <v/>
      </c>
      <c r="K49" s="289" t="str">
        <f t="shared" si="2"/>
        <v/>
      </c>
      <c r="L49" s="290" t="str">
        <f t="shared" si="3"/>
        <v/>
      </c>
      <c r="M49" s="289" t="str">
        <f t="shared" si="4"/>
        <v/>
      </c>
      <c r="N49" s="291" t="str">
        <f t="shared" si="5"/>
        <v/>
      </c>
      <c r="O49" s="290" t="str">
        <f t="shared" si="6"/>
        <v/>
      </c>
      <c r="P49" s="291" t="str">
        <f t="shared" si="7"/>
        <v/>
      </c>
      <c r="Q49" s="291" t="str">
        <f t="shared" si="8"/>
        <v/>
      </c>
      <c r="R49" s="290" t="str">
        <f t="shared" si="9"/>
        <v/>
      </c>
      <c r="S49" s="291" t="str">
        <f t="shared" si="10"/>
        <v/>
      </c>
      <c r="T49" s="290" t="str">
        <f t="shared" si="11"/>
        <v/>
      </c>
      <c r="U49" s="290" t="str">
        <f t="shared" si="12"/>
        <v/>
      </c>
      <c r="V49" s="290" t="str">
        <f t="shared" si="13"/>
        <v/>
      </c>
      <c r="W49" s="290" t="str">
        <f t="shared" si="14"/>
        <v/>
      </c>
      <c r="X49" s="294" t="str">
        <f t="shared" si="15"/>
        <v/>
      </c>
      <c r="Y49" s="217"/>
      <c r="Z49" s="208"/>
      <c r="AA49" s="221"/>
    </row>
    <row r="50" spans="1:27">
      <c r="A50" s="182">
        <f t="shared" si="0"/>
        <v>25</v>
      </c>
      <c r="B50" s="213"/>
      <c r="C50" s="208"/>
      <c r="D50" s="208"/>
      <c r="E50" s="218"/>
      <c r="F50" s="218"/>
      <c r="G50" s="208"/>
      <c r="H50" s="215"/>
      <c r="I50" s="220"/>
      <c r="J50" s="293" t="str">
        <f t="shared" si="1"/>
        <v/>
      </c>
      <c r="K50" s="289" t="str">
        <f t="shared" si="2"/>
        <v/>
      </c>
      <c r="L50" s="290" t="str">
        <f t="shared" si="3"/>
        <v/>
      </c>
      <c r="M50" s="289" t="str">
        <f t="shared" si="4"/>
        <v/>
      </c>
      <c r="N50" s="291" t="str">
        <f t="shared" si="5"/>
        <v/>
      </c>
      <c r="O50" s="290" t="str">
        <f t="shared" si="6"/>
        <v/>
      </c>
      <c r="P50" s="291" t="str">
        <f t="shared" si="7"/>
        <v/>
      </c>
      <c r="Q50" s="291" t="str">
        <f t="shared" si="8"/>
        <v/>
      </c>
      <c r="R50" s="290" t="str">
        <f t="shared" si="9"/>
        <v/>
      </c>
      <c r="S50" s="291" t="str">
        <f t="shared" si="10"/>
        <v/>
      </c>
      <c r="T50" s="290" t="str">
        <f t="shared" si="11"/>
        <v/>
      </c>
      <c r="U50" s="290" t="str">
        <f t="shared" si="12"/>
        <v/>
      </c>
      <c r="V50" s="290" t="str">
        <f t="shared" si="13"/>
        <v/>
      </c>
      <c r="W50" s="290" t="str">
        <f t="shared" si="14"/>
        <v/>
      </c>
      <c r="X50" s="294" t="str">
        <f t="shared" si="15"/>
        <v/>
      </c>
      <c r="Y50" s="217"/>
      <c r="Z50" s="208"/>
      <c r="AA50" s="221"/>
    </row>
    <row r="51" spans="1:27">
      <c r="A51" s="182">
        <f t="shared" si="0"/>
        <v>26</v>
      </c>
      <c r="B51" s="208"/>
      <c r="C51" s="208"/>
      <c r="D51" s="208"/>
      <c r="E51" s="218"/>
      <c r="F51" s="218"/>
      <c r="G51" s="208"/>
      <c r="H51" s="215"/>
      <c r="I51" s="216"/>
      <c r="J51" s="293" t="str">
        <f t="shared" si="1"/>
        <v/>
      </c>
      <c r="K51" s="289" t="str">
        <f t="shared" si="2"/>
        <v/>
      </c>
      <c r="L51" s="290" t="str">
        <f t="shared" si="3"/>
        <v/>
      </c>
      <c r="M51" s="289" t="str">
        <f t="shared" si="4"/>
        <v/>
      </c>
      <c r="N51" s="291" t="str">
        <f t="shared" si="5"/>
        <v/>
      </c>
      <c r="O51" s="290" t="str">
        <f t="shared" si="6"/>
        <v/>
      </c>
      <c r="P51" s="291" t="str">
        <f t="shared" si="7"/>
        <v/>
      </c>
      <c r="Q51" s="291" t="str">
        <f t="shared" si="8"/>
        <v/>
      </c>
      <c r="R51" s="290" t="str">
        <f t="shared" si="9"/>
        <v/>
      </c>
      <c r="S51" s="291" t="str">
        <f t="shared" si="10"/>
        <v/>
      </c>
      <c r="T51" s="290" t="str">
        <f t="shared" si="11"/>
        <v/>
      </c>
      <c r="U51" s="290" t="str">
        <f t="shared" si="12"/>
        <v/>
      </c>
      <c r="V51" s="290" t="str">
        <f t="shared" si="13"/>
        <v/>
      </c>
      <c r="W51" s="290" t="str">
        <f t="shared" si="14"/>
        <v/>
      </c>
      <c r="X51" s="294" t="str">
        <f t="shared" si="15"/>
        <v/>
      </c>
      <c r="Y51" s="217"/>
      <c r="Z51" s="208"/>
      <c r="AA51" s="221"/>
    </row>
    <row r="52" spans="1:27">
      <c r="A52" s="182">
        <f t="shared" si="0"/>
        <v>27</v>
      </c>
      <c r="B52" s="213"/>
      <c r="C52" s="208"/>
      <c r="D52" s="208"/>
      <c r="E52" s="218"/>
      <c r="F52" s="218"/>
      <c r="G52" s="208"/>
      <c r="H52" s="215"/>
      <c r="I52" s="220"/>
      <c r="J52" s="293" t="str">
        <f t="shared" si="1"/>
        <v/>
      </c>
      <c r="K52" s="289" t="str">
        <f t="shared" si="2"/>
        <v/>
      </c>
      <c r="L52" s="290" t="str">
        <f t="shared" si="3"/>
        <v/>
      </c>
      <c r="M52" s="289" t="str">
        <f t="shared" si="4"/>
        <v/>
      </c>
      <c r="N52" s="291" t="str">
        <f t="shared" si="5"/>
        <v/>
      </c>
      <c r="O52" s="290" t="str">
        <f t="shared" si="6"/>
        <v/>
      </c>
      <c r="P52" s="291" t="str">
        <f t="shared" si="7"/>
        <v/>
      </c>
      <c r="Q52" s="291" t="str">
        <f t="shared" si="8"/>
        <v/>
      </c>
      <c r="R52" s="290" t="str">
        <f t="shared" si="9"/>
        <v/>
      </c>
      <c r="S52" s="291" t="str">
        <f t="shared" si="10"/>
        <v/>
      </c>
      <c r="T52" s="290" t="str">
        <f t="shared" si="11"/>
        <v/>
      </c>
      <c r="U52" s="290" t="str">
        <f t="shared" si="12"/>
        <v/>
      </c>
      <c r="V52" s="290" t="str">
        <f t="shared" si="13"/>
        <v/>
      </c>
      <c r="W52" s="290" t="str">
        <f t="shared" si="14"/>
        <v/>
      </c>
      <c r="X52" s="294" t="str">
        <f t="shared" si="15"/>
        <v/>
      </c>
      <c r="Y52" s="217"/>
      <c r="Z52" s="208"/>
      <c r="AA52" s="221"/>
    </row>
    <row r="53" spans="1:27">
      <c r="A53" s="182">
        <f t="shared" si="0"/>
        <v>28</v>
      </c>
      <c r="B53" s="213"/>
      <c r="C53" s="208"/>
      <c r="D53" s="208"/>
      <c r="E53" s="218"/>
      <c r="F53" s="214"/>
      <c r="G53" s="208"/>
      <c r="H53" s="215"/>
      <c r="I53" s="220"/>
      <c r="J53" s="293" t="str">
        <f t="shared" si="1"/>
        <v/>
      </c>
      <c r="K53" s="289" t="str">
        <f t="shared" si="2"/>
        <v/>
      </c>
      <c r="L53" s="290" t="str">
        <f t="shared" si="3"/>
        <v/>
      </c>
      <c r="M53" s="289" t="str">
        <f t="shared" si="4"/>
        <v/>
      </c>
      <c r="N53" s="291" t="str">
        <f t="shared" si="5"/>
        <v/>
      </c>
      <c r="O53" s="290" t="str">
        <f t="shared" si="6"/>
        <v/>
      </c>
      <c r="P53" s="291" t="str">
        <f t="shared" si="7"/>
        <v/>
      </c>
      <c r="Q53" s="291" t="str">
        <f t="shared" si="8"/>
        <v/>
      </c>
      <c r="R53" s="290" t="str">
        <f t="shared" si="9"/>
        <v/>
      </c>
      <c r="S53" s="291" t="str">
        <f t="shared" si="10"/>
        <v/>
      </c>
      <c r="T53" s="290" t="str">
        <f t="shared" si="11"/>
        <v/>
      </c>
      <c r="U53" s="290" t="str">
        <f t="shared" si="12"/>
        <v/>
      </c>
      <c r="V53" s="290" t="str">
        <f t="shared" si="13"/>
        <v/>
      </c>
      <c r="W53" s="290" t="str">
        <f t="shared" si="14"/>
        <v/>
      </c>
      <c r="X53" s="294" t="str">
        <f t="shared" si="15"/>
        <v/>
      </c>
      <c r="Y53" s="217"/>
      <c r="Z53" s="208"/>
      <c r="AA53" s="221"/>
    </row>
    <row r="54" spans="1:27">
      <c r="A54" s="182">
        <f t="shared" si="0"/>
        <v>29</v>
      </c>
      <c r="B54" s="208"/>
      <c r="C54" s="208"/>
      <c r="D54" s="208"/>
      <c r="E54" s="218"/>
      <c r="F54" s="218"/>
      <c r="G54" s="208"/>
      <c r="H54" s="215"/>
      <c r="I54" s="220"/>
      <c r="J54" s="293" t="str">
        <f t="shared" si="1"/>
        <v/>
      </c>
      <c r="K54" s="289" t="str">
        <f t="shared" si="2"/>
        <v/>
      </c>
      <c r="L54" s="290" t="str">
        <f t="shared" si="3"/>
        <v/>
      </c>
      <c r="M54" s="289" t="str">
        <f t="shared" si="4"/>
        <v/>
      </c>
      <c r="N54" s="291" t="str">
        <f t="shared" si="5"/>
        <v/>
      </c>
      <c r="O54" s="290" t="str">
        <f t="shared" si="6"/>
        <v/>
      </c>
      <c r="P54" s="291" t="str">
        <f t="shared" si="7"/>
        <v/>
      </c>
      <c r="Q54" s="291" t="str">
        <f t="shared" si="8"/>
        <v/>
      </c>
      <c r="R54" s="290" t="str">
        <f t="shared" si="9"/>
        <v/>
      </c>
      <c r="S54" s="291" t="str">
        <f t="shared" si="10"/>
        <v/>
      </c>
      <c r="T54" s="290" t="str">
        <f t="shared" si="11"/>
        <v/>
      </c>
      <c r="U54" s="290" t="str">
        <f t="shared" si="12"/>
        <v/>
      </c>
      <c r="V54" s="290" t="str">
        <f t="shared" si="13"/>
        <v/>
      </c>
      <c r="W54" s="290" t="str">
        <f t="shared" si="14"/>
        <v/>
      </c>
      <c r="X54" s="294" t="str">
        <f t="shared" si="15"/>
        <v/>
      </c>
      <c r="Y54" s="217"/>
      <c r="Z54" s="208"/>
      <c r="AA54" s="221"/>
    </row>
    <row r="55" spans="1:27">
      <c r="A55" s="182">
        <f t="shared" si="0"/>
        <v>30</v>
      </c>
      <c r="B55" s="213"/>
      <c r="C55" s="208"/>
      <c r="D55" s="208"/>
      <c r="E55" s="218"/>
      <c r="F55" s="218"/>
      <c r="G55" s="208"/>
      <c r="H55" s="215"/>
      <c r="I55" s="220"/>
      <c r="J55" s="293" t="str">
        <f t="shared" si="1"/>
        <v/>
      </c>
      <c r="K55" s="289" t="str">
        <f t="shared" si="2"/>
        <v/>
      </c>
      <c r="L55" s="290" t="str">
        <f t="shared" si="3"/>
        <v/>
      </c>
      <c r="M55" s="289" t="str">
        <f t="shared" si="4"/>
        <v/>
      </c>
      <c r="N55" s="291" t="str">
        <f t="shared" si="5"/>
        <v/>
      </c>
      <c r="O55" s="290" t="str">
        <f t="shared" si="6"/>
        <v/>
      </c>
      <c r="P55" s="291" t="str">
        <f t="shared" si="7"/>
        <v/>
      </c>
      <c r="Q55" s="291" t="str">
        <f t="shared" si="8"/>
        <v/>
      </c>
      <c r="R55" s="290" t="str">
        <f t="shared" si="9"/>
        <v/>
      </c>
      <c r="S55" s="291" t="str">
        <f t="shared" si="10"/>
        <v/>
      </c>
      <c r="T55" s="290" t="str">
        <f t="shared" si="11"/>
        <v/>
      </c>
      <c r="U55" s="290" t="str">
        <f t="shared" si="12"/>
        <v/>
      </c>
      <c r="V55" s="290" t="str">
        <f t="shared" si="13"/>
        <v/>
      </c>
      <c r="W55" s="290" t="str">
        <f t="shared" si="14"/>
        <v/>
      </c>
      <c r="X55" s="294" t="str">
        <f t="shared" si="15"/>
        <v/>
      </c>
      <c r="Y55" s="217"/>
      <c r="Z55" s="208"/>
      <c r="AA55" s="221"/>
    </row>
    <row r="56" spans="1:27">
      <c r="A56" s="182">
        <f t="shared" si="0"/>
        <v>31</v>
      </c>
      <c r="B56" s="213"/>
      <c r="C56" s="208"/>
      <c r="D56" s="208"/>
      <c r="E56" s="218"/>
      <c r="F56" s="218"/>
      <c r="G56" s="208"/>
      <c r="H56" s="215"/>
      <c r="I56" s="216"/>
      <c r="J56" s="293" t="str">
        <f t="shared" si="1"/>
        <v/>
      </c>
      <c r="K56" s="289" t="str">
        <f t="shared" si="2"/>
        <v/>
      </c>
      <c r="L56" s="290" t="str">
        <f t="shared" si="3"/>
        <v/>
      </c>
      <c r="M56" s="289" t="str">
        <f t="shared" si="4"/>
        <v/>
      </c>
      <c r="N56" s="291" t="str">
        <f t="shared" si="5"/>
        <v/>
      </c>
      <c r="O56" s="290" t="str">
        <f t="shared" si="6"/>
        <v/>
      </c>
      <c r="P56" s="291" t="str">
        <f t="shared" si="7"/>
        <v/>
      </c>
      <c r="Q56" s="291" t="str">
        <f t="shared" si="8"/>
        <v/>
      </c>
      <c r="R56" s="290" t="str">
        <f t="shared" si="9"/>
        <v/>
      </c>
      <c r="S56" s="291" t="str">
        <f t="shared" si="10"/>
        <v/>
      </c>
      <c r="T56" s="290" t="str">
        <f t="shared" si="11"/>
        <v/>
      </c>
      <c r="U56" s="290" t="str">
        <f t="shared" si="12"/>
        <v/>
      </c>
      <c r="V56" s="290" t="str">
        <f t="shared" si="13"/>
        <v/>
      </c>
      <c r="W56" s="290" t="str">
        <f t="shared" si="14"/>
        <v/>
      </c>
      <c r="X56" s="294" t="str">
        <f t="shared" si="15"/>
        <v/>
      </c>
      <c r="Y56" s="217"/>
      <c r="Z56" s="208"/>
      <c r="AA56" s="221"/>
    </row>
    <row r="57" spans="1:27">
      <c r="A57" s="182">
        <f t="shared" si="0"/>
        <v>32</v>
      </c>
      <c r="B57" s="208"/>
      <c r="C57" s="208"/>
      <c r="D57" s="208"/>
      <c r="E57" s="218"/>
      <c r="F57" s="218"/>
      <c r="G57" s="208"/>
      <c r="H57" s="215"/>
      <c r="I57" s="220"/>
      <c r="J57" s="293" t="str">
        <f t="shared" si="1"/>
        <v/>
      </c>
      <c r="K57" s="289" t="str">
        <f t="shared" si="2"/>
        <v/>
      </c>
      <c r="L57" s="290" t="str">
        <f t="shared" si="3"/>
        <v/>
      </c>
      <c r="M57" s="289" t="str">
        <f t="shared" si="4"/>
        <v/>
      </c>
      <c r="N57" s="291" t="str">
        <f t="shared" si="5"/>
        <v/>
      </c>
      <c r="O57" s="290" t="str">
        <f t="shared" si="6"/>
        <v/>
      </c>
      <c r="P57" s="291" t="str">
        <f t="shared" si="7"/>
        <v/>
      </c>
      <c r="Q57" s="291" t="str">
        <f t="shared" si="8"/>
        <v/>
      </c>
      <c r="R57" s="290" t="str">
        <f t="shared" si="9"/>
        <v/>
      </c>
      <c r="S57" s="291" t="str">
        <f t="shared" si="10"/>
        <v/>
      </c>
      <c r="T57" s="290" t="str">
        <f t="shared" si="11"/>
        <v/>
      </c>
      <c r="U57" s="290" t="str">
        <f t="shared" si="12"/>
        <v/>
      </c>
      <c r="V57" s="290" t="str">
        <f t="shared" si="13"/>
        <v/>
      </c>
      <c r="W57" s="290" t="str">
        <f t="shared" si="14"/>
        <v/>
      </c>
      <c r="X57" s="294" t="str">
        <f t="shared" si="15"/>
        <v/>
      </c>
      <c r="Y57" s="217"/>
      <c r="Z57" s="208"/>
      <c r="AA57" s="221"/>
    </row>
    <row r="58" spans="1:27">
      <c r="A58" s="182">
        <f t="shared" si="0"/>
        <v>33</v>
      </c>
      <c r="B58" s="213"/>
      <c r="C58" s="208"/>
      <c r="D58" s="208"/>
      <c r="E58" s="218"/>
      <c r="F58" s="218"/>
      <c r="G58" s="208"/>
      <c r="H58" s="215"/>
      <c r="I58" s="220"/>
      <c r="J58" s="293" t="str">
        <f t="shared" si="1"/>
        <v/>
      </c>
      <c r="K58" s="289" t="str">
        <f t="shared" si="2"/>
        <v/>
      </c>
      <c r="L58" s="290" t="str">
        <f t="shared" si="3"/>
        <v/>
      </c>
      <c r="M58" s="289" t="str">
        <f t="shared" si="4"/>
        <v/>
      </c>
      <c r="N58" s="291" t="str">
        <f t="shared" si="5"/>
        <v/>
      </c>
      <c r="O58" s="290" t="str">
        <f t="shared" si="6"/>
        <v/>
      </c>
      <c r="P58" s="291" t="str">
        <f t="shared" si="7"/>
        <v/>
      </c>
      <c r="Q58" s="291" t="str">
        <f t="shared" si="8"/>
        <v/>
      </c>
      <c r="R58" s="290" t="str">
        <f t="shared" si="9"/>
        <v/>
      </c>
      <c r="S58" s="291" t="str">
        <f t="shared" si="10"/>
        <v/>
      </c>
      <c r="T58" s="290" t="str">
        <f t="shared" si="11"/>
        <v/>
      </c>
      <c r="U58" s="290" t="str">
        <f t="shared" si="12"/>
        <v/>
      </c>
      <c r="V58" s="290" t="str">
        <f t="shared" si="13"/>
        <v/>
      </c>
      <c r="W58" s="290" t="str">
        <f t="shared" si="14"/>
        <v/>
      </c>
      <c r="X58" s="294" t="str">
        <f t="shared" si="15"/>
        <v/>
      </c>
      <c r="Y58" s="217"/>
      <c r="Z58" s="208"/>
      <c r="AA58" s="221"/>
    </row>
    <row r="59" spans="1:27">
      <c r="A59" s="182">
        <f t="shared" si="0"/>
        <v>34</v>
      </c>
      <c r="B59" s="213"/>
      <c r="C59" s="208"/>
      <c r="D59" s="208"/>
      <c r="E59" s="218"/>
      <c r="F59" s="218"/>
      <c r="G59" s="208"/>
      <c r="H59" s="215"/>
      <c r="I59" s="220"/>
      <c r="J59" s="293" t="str">
        <f t="shared" si="1"/>
        <v/>
      </c>
      <c r="K59" s="289" t="str">
        <f t="shared" si="2"/>
        <v/>
      </c>
      <c r="L59" s="290" t="str">
        <f t="shared" si="3"/>
        <v/>
      </c>
      <c r="M59" s="289" t="str">
        <f t="shared" si="4"/>
        <v/>
      </c>
      <c r="N59" s="291" t="str">
        <f t="shared" si="5"/>
        <v/>
      </c>
      <c r="O59" s="290" t="str">
        <f t="shared" si="6"/>
        <v/>
      </c>
      <c r="P59" s="291" t="str">
        <f t="shared" si="7"/>
        <v/>
      </c>
      <c r="Q59" s="291" t="str">
        <f t="shared" si="8"/>
        <v/>
      </c>
      <c r="R59" s="290" t="str">
        <f t="shared" si="9"/>
        <v/>
      </c>
      <c r="S59" s="291" t="str">
        <f t="shared" si="10"/>
        <v/>
      </c>
      <c r="T59" s="290" t="str">
        <f t="shared" si="11"/>
        <v/>
      </c>
      <c r="U59" s="290" t="str">
        <f t="shared" si="12"/>
        <v/>
      </c>
      <c r="V59" s="290" t="str">
        <f t="shared" si="13"/>
        <v/>
      </c>
      <c r="W59" s="290" t="str">
        <f t="shared" si="14"/>
        <v/>
      </c>
      <c r="X59" s="294" t="str">
        <f t="shared" si="15"/>
        <v/>
      </c>
      <c r="Y59" s="217"/>
      <c r="Z59" s="208"/>
      <c r="AA59" s="221"/>
    </row>
    <row r="60" spans="1:27">
      <c r="A60" s="182">
        <f t="shared" si="0"/>
        <v>35</v>
      </c>
      <c r="B60" s="208"/>
      <c r="C60" s="208"/>
      <c r="D60" s="208"/>
      <c r="E60" s="218"/>
      <c r="F60" s="218"/>
      <c r="G60" s="208"/>
      <c r="H60" s="215"/>
      <c r="I60" s="220"/>
      <c r="J60" s="293" t="str">
        <f t="shared" si="1"/>
        <v/>
      </c>
      <c r="K60" s="289" t="str">
        <f t="shared" si="2"/>
        <v/>
      </c>
      <c r="L60" s="290" t="str">
        <f t="shared" si="3"/>
        <v/>
      </c>
      <c r="M60" s="289" t="str">
        <f t="shared" si="4"/>
        <v/>
      </c>
      <c r="N60" s="291" t="str">
        <f t="shared" si="5"/>
        <v/>
      </c>
      <c r="O60" s="290" t="str">
        <f t="shared" si="6"/>
        <v/>
      </c>
      <c r="P60" s="291" t="str">
        <f t="shared" si="7"/>
        <v/>
      </c>
      <c r="Q60" s="291" t="str">
        <f t="shared" si="8"/>
        <v/>
      </c>
      <c r="R60" s="290" t="str">
        <f t="shared" si="9"/>
        <v/>
      </c>
      <c r="S60" s="291" t="str">
        <f t="shared" si="10"/>
        <v/>
      </c>
      <c r="T60" s="290" t="str">
        <f t="shared" si="11"/>
        <v/>
      </c>
      <c r="U60" s="290" t="str">
        <f t="shared" si="12"/>
        <v/>
      </c>
      <c r="V60" s="290" t="str">
        <f t="shared" si="13"/>
        <v/>
      </c>
      <c r="W60" s="290" t="str">
        <f t="shared" si="14"/>
        <v/>
      </c>
      <c r="X60" s="294" t="str">
        <f t="shared" si="15"/>
        <v/>
      </c>
      <c r="Y60" s="217"/>
      <c r="Z60" s="208"/>
      <c r="AA60" s="221"/>
    </row>
    <row r="61" spans="1:27">
      <c r="A61" s="182">
        <f t="shared" si="0"/>
        <v>36</v>
      </c>
      <c r="B61" s="213"/>
      <c r="C61" s="208"/>
      <c r="D61" s="208"/>
      <c r="E61" s="218"/>
      <c r="F61" s="218"/>
      <c r="G61" s="208"/>
      <c r="H61" s="215"/>
      <c r="I61" s="216"/>
      <c r="J61" s="293" t="str">
        <f t="shared" si="1"/>
        <v/>
      </c>
      <c r="K61" s="289" t="str">
        <f t="shared" si="2"/>
        <v/>
      </c>
      <c r="L61" s="290" t="str">
        <f t="shared" si="3"/>
        <v/>
      </c>
      <c r="M61" s="289" t="str">
        <f t="shared" si="4"/>
        <v/>
      </c>
      <c r="N61" s="291" t="str">
        <f t="shared" si="5"/>
        <v/>
      </c>
      <c r="O61" s="290" t="str">
        <f t="shared" si="6"/>
        <v/>
      </c>
      <c r="P61" s="291" t="str">
        <f t="shared" si="7"/>
        <v/>
      </c>
      <c r="Q61" s="291" t="str">
        <f t="shared" si="8"/>
        <v/>
      </c>
      <c r="R61" s="290" t="str">
        <f t="shared" si="9"/>
        <v/>
      </c>
      <c r="S61" s="291" t="str">
        <f t="shared" si="10"/>
        <v/>
      </c>
      <c r="T61" s="290" t="str">
        <f t="shared" si="11"/>
        <v/>
      </c>
      <c r="U61" s="290" t="str">
        <f t="shared" si="12"/>
        <v/>
      </c>
      <c r="V61" s="290" t="str">
        <f t="shared" si="13"/>
        <v/>
      </c>
      <c r="W61" s="290" t="str">
        <f t="shared" si="14"/>
        <v/>
      </c>
      <c r="X61" s="294" t="str">
        <f t="shared" si="15"/>
        <v/>
      </c>
      <c r="Y61" s="217"/>
      <c r="Z61" s="208"/>
      <c r="AA61" s="221"/>
    </row>
    <row r="62" spans="1:27">
      <c r="A62" s="182">
        <f t="shared" si="0"/>
        <v>37</v>
      </c>
      <c r="B62" s="213"/>
      <c r="C62" s="208"/>
      <c r="D62" s="208"/>
      <c r="E62" s="218"/>
      <c r="F62" s="214"/>
      <c r="G62" s="208"/>
      <c r="H62" s="215"/>
      <c r="I62" s="220"/>
      <c r="J62" s="293" t="str">
        <f t="shared" si="1"/>
        <v/>
      </c>
      <c r="K62" s="289" t="str">
        <f t="shared" si="2"/>
        <v/>
      </c>
      <c r="L62" s="290" t="str">
        <f t="shared" si="3"/>
        <v/>
      </c>
      <c r="M62" s="289" t="str">
        <f t="shared" si="4"/>
        <v/>
      </c>
      <c r="N62" s="291" t="str">
        <f t="shared" si="5"/>
        <v/>
      </c>
      <c r="O62" s="290" t="str">
        <f t="shared" si="6"/>
        <v/>
      </c>
      <c r="P62" s="291" t="str">
        <f t="shared" si="7"/>
        <v/>
      </c>
      <c r="Q62" s="291" t="str">
        <f t="shared" si="8"/>
        <v/>
      </c>
      <c r="R62" s="290" t="str">
        <f t="shared" si="9"/>
        <v/>
      </c>
      <c r="S62" s="291" t="str">
        <f t="shared" si="10"/>
        <v/>
      </c>
      <c r="T62" s="290" t="str">
        <f t="shared" si="11"/>
        <v/>
      </c>
      <c r="U62" s="290" t="str">
        <f t="shared" si="12"/>
        <v/>
      </c>
      <c r="V62" s="290" t="str">
        <f t="shared" si="13"/>
        <v/>
      </c>
      <c r="W62" s="290" t="str">
        <f t="shared" si="14"/>
        <v/>
      </c>
      <c r="X62" s="294" t="str">
        <f t="shared" si="15"/>
        <v/>
      </c>
      <c r="Y62" s="217"/>
      <c r="Z62" s="208"/>
      <c r="AA62" s="221"/>
    </row>
    <row r="63" spans="1:27">
      <c r="A63" s="182">
        <f t="shared" si="0"/>
        <v>38</v>
      </c>
      <c r="B63" s="208"/>
      <c r="C63" s="208"/>
      <c r="D63" s="208"/>
      <c r="E63" s="218"/>
      <c r="F63" s="218"/>
      <c r="G63" s="208"/>
      <c r="H63" s="215"/>
      <c r="I63" s="220"/>
      <c r="J63" s="293" t="str">
        <f t="shared" si="1"/>
        <v/>
      </c>
      <c r="K63" s="289" t="str">
        <f t="shared" si="2"/>
        <v/>
      </c>
      <c r="L63" s="290" t="str">
        <f t="shared" si="3"/>
        <v/>
      </c>
      <c r="M63" s="289" t="str">
        <f t="shared" si="4"/>
        <v/>
      </c>
      <c r="N63" s="291" t="str">
        <f t="shared" si="5"/>
        <v/>
      </c>
      <c r="O63" s="290" t="str">
        <f t="shared" si="6"/>
        <v/>
      </c>
      <c r="P63" s="291" t="str">
        <f t="shared" si="7"/>
        <v/>
      </c>
      <c r="Q63" s="291" t="str">
        <f t="shared" si="8"/>
        <v/>
      </c>
      <c r="R63" s="290" t="str">
        <f t="shared" si="9"/>
        <v/>
      </c>
      <c r="S63" s="291" t="str">
        <f t="shared" si="10"/>
        <v/>
      </c>
      <c r="T63" s="290" t="str">
        <f t="shared" si="11"/>
        <v/>
      </c>
      <c r="U63" s="290" t="str">
        <f t="shared" si="12"/>
        <v/>
      </c>
      <c r="V63" s="290" t="str">
        <f t="shared" si="13"/>
        <v/>
      </c>
      <c r="W63" s="290" t="str">
        <f t="shared" si="14"/>
        <v/>
      </c>
      <c r="X63" s="294" t="str">
        <f t="shared" si="15"/>
        <v/>
      </c>
      <c r="Y63" s="217"/>
      <c r="Z63" s="208"/>
      <c r="AA63" s="221"/>
    </row>
    <row r="64" spans="1:27">
      <c r="A64" s="182">
        <f t="shared" si="0"/>
        <v>39</v>
      </c>
      <c r="B64" s="213"/>
      <c r="C64" s="208"/>
      <c r="D64" s="208"/>
      <c r="E64" s="218"/>
      <c r="F64" s="218"/>
      <c r="G64" s="208"/>
      <c r="H64" s="215"/>
      <c r="I64" s="220"/>
      <c r="J64" s="293" t="str">
        <f t="shared" si="1"/>
        <v/>
      </c>
      <c r="K64" s="289" t="str">
        <f t="shared" si="2"/>
        <v/>
      </c>
      <c r="L64" s="290" t="str">
        <f t="shared" si="3"/>
        <v/>
      </c>
      <c r="M64" s="289" t="str">
        <f t="shared" si="4"/>
        <v/>
      </c>
      <c r="N64" s="291" t="str">
        <f t="shared" si="5"/>
        <v/>
      </c>
      <c r="O64" s="290" t="str">
        <f t="shared" si="6"/>
        <v/>
      </c>
      <c r="P64" s="291" t="str">
        <f t="shared" si="7"/>
        <v/>
      </c>
      <c r="Q64" s="291" t="str">
        <f t="shared" si="8"/>
        <v/>
      </c>
      <c r="R64" s="290" t="str">
        <f t="shared" si="9"/>
        <v/>
      </c>
      <c r="S64" s="291" t="str">
        <f t="shared" si="10"/>
        <v/>
      </c>
      <c r="T64" s="290" t="str">
        <f t="shared" si="11"/>
        <v/>
      </c>
      <c r="U64" s="290" t="str">
        <f t="shared" si="12"/>
        <v/>
      </c>
      <c r="V64" s="290" t="str">
        <f t="shared" si="13"/>
        <v/>
      </c>
      <c r="W64" s="290" t="str">
        <f t="shared" si="14"/>
        <v/>
      </c>
      <c r="X64" s="294" t="str">
        <f t="shared" si="15"/>
        <v/>
      </c>
      <c r="Y64" s="217"/>
      <c r="Z64" s="208"/>
      <c r="AA64" s="221"/>
    </row>
    <row r="65" spans="1:27">
      <c r="A65" s="182">
        <f t="shared" si="0"/>
        <v>40</v>
      </c>
      <c r="B65" s="213"/>
      <c r="C65" s="208"/>
      <c r="D65" s="208"/>
      <c r="E65" s="218"/>
      <c r="F65" s="218"/>
      <c r="G65" s="208"/>
      <c r="H65" s="215"/>
      <c r="I65" s="220"/>
      <c r="J65" s="293" t="str">
        <f t="shared" si="1"/>
        <v/>
      </c>
      <c r="K65" s="289" t="str">
        <f t="shared" si="2"/>
        <v/>
      </c>
      <c r="L65" s="290" t="str">
        <f t="shared" si="3"/>
        <v/>
      </c>
      <c r="M65" s="289" t="str">
        <f t="shared" si="4"/>
        <v/>
      </c>
      <c r="N65" s="291" t="str">
        <f t="shared" si="5"/>
        <v/>
      </c>
      <c r="O65" s="290" t="str">
        <f t="shared" si="6"/>
        <v/>
      </c>
      <c r="P65" s="291" t="str">
        <f t="shared" si="7"/>
        <v/>
      </c>
      <c r="Q65" s="291" t="str">
        <f t="shared" si="8"/>
        <v/>
      </c>
      <c r="R65" s="290" t="str">
        <f t="shared" si="9"/>
        <v/>
      </c>
      <c r="S65" s="291" t="str">
        <f t="shared" si="10"/>
        <v/>
      </c>
      <c r="T65" s="290" t="str">
        <f t="shared" si="11"/>
        <v/>
      </c>
      <c r="U65" s="290" t="str">
        <f t="shared" si="12"/>
        <v/>
      </c>
      <c r="V65" s="290" t="str">
        <f t="shared" si="13"/>
        <v/>
      </c>
      <c r="W65" s="290" t="str">
        <f t="shared" si="14"/>
        <v/>
      </c>
      <c r="X65" s="294" t="str">
        <f t="shared" si="15"/>
        <v/>
      </c>
      <c r="Y65" s="217"/>
      <c r="Z65" s="208"/>
      <c r="AA65" s="221"/>
    </row>
    <row r="66" spans="1:27">
      <c r="A66" s="182">
        <f t="shared" si="0"/>
        <v>41</v>
      </c>
      <c r="B66" s="208"/>
      <c r="C66" s="208"/>
      <c r="D66" s="208"/>
      <c r="E66" s="218"/>
      <c r="F66" s="218"/>
      <c r="G66" s="208"/>
      <c r="H66" s="215"/>
      <c r="I66" s="216"/>
      <c r="J66" s="293" t="str">
        <f t="shared" si="1"/>
        <v/>
      </c>
      <c r="K66" s="289" t="str">
        <f t="shared" si="2"/>
        <v/>
      </c>
      <c r="L66" s="290" t="str">
        <f t="shared" si="3"/>
        <v/>
      </c>
      <c r="M66" s="289" t="str">
        <f t="shared" si="4"/>
        <v/>
      </c>
      <c r="N66" s="291" t="str">
        <f t="shared" si="5"/>
        <v/>
      </c>
      <c r="O66" s="290" t="str">
        <f t="shared" si="6"/>
        <v/>
      </c>
      <c r="P66" s="291" t="str">
        <f t="shared" si="7"/>
        <v/>
      </c>
      <c r="Q66" s="291" t="str">
        <f t="shared" si="8"/>
        <v/>
      </c>
      <c r="R66" s="290" t="str">
        <f t="shared" si="9"/>
        <v/>
      </c>
      <c r="S66" s="291" t="str">
        <f t="shared" si="10"/>
        <v/>
      </c>
      <c r="T66" s="290" t="str">
        <f t="shared" si="11"/>
        <v/>
      </c>
      <c r="U66" s="290" t="str">
        <f t="shared" si="12"/>
        <v/>
      </c>
      <c r="V66" s="290" t="str">
        <f t="shared" si="13"/>
        <v/>
      </c>
      <c r="W66" s="290" t="str">
        <f t="shared" si="14"/>
        <v/>
      </c>
      <c r="X66" s="294" t="str">
        <f t="shared" si="15"/>
        <v/>
      </c>
      <c r="Y66" s="217"/>
      <c r="Z66" s="208"/>
      <c r="AA66" s="221"/>
    </row>
    <row r="67" spans="1:27">
      <c r="A67" s="182">
        <f t="shared" si="0"/>
        <v>42</v>
      </c>
      <c r="B67" s="213"/>
      <c r="C67" s="208"/>
      <c r="D67" s="208"/>
      <c r="E67" s="218"/>
      <c r="F67" s="218"/>
      <c r="G67" s="208"/>
      <c r="H67" s="215"/>
      <c r="I67" s="220"/>
      <c r="J67" s="293" t="str">
        <f t="shared" si="1"/>
        <v/>
      </c>
      <c r="K67" s="289" t="str">
        <f t="shared" si="2"/>
        <v/>
      </c>
      <c r="L67" s="290" t="str">
        <f t="shared" si="3"/>
        <v/>
      </c>
      <c r="M67" s="289" t="str">
        <f t="shared" si="4"/>
        <v/>
      </c>
      <c r="N67" s="291" t="str">
        <f t="shared" si="5"/>
        <v/>
      </c>
      <c r="O67" s="290" t="str">
        <f t="shared" si="6"/>
        <v/>
      </c>
      <c r="P67" s="291" t="str">
        <f t="shared" si="7"/>
        <v/>
      </c>
      <c r="Q67" s="291" t="str">
        <f t="shared" si="8"/>
        <v/>
      </c>
      <c r="R67" s="290" t="str">
        <f t="shared" si="9"/>
        <v/>
      </c>
      <c r="S67" s="291" t="str">
        <f t="shared" si="10"/>
        <v/>
      </c>
      <c r="T67" s="290" t="str">
        <f t="shared" si="11"/>
        <v/>
      </c>
      <c r="U67" s="290" t="str">
        <f t="shared" si="12"/>
        <v/>
      </c>
      <c r="V67" s="290" t="str">
        <f t="shared" si="13"/>
        <v/>
      </c>
      <c r="W67" s="290" t="str">
        <f t="shared" si="14"/>
        <v/>
      </c>
      <c r="X67" s="294" t="str">
        <f t="shared" si="15"/>
        <v/>
      </c>
      <c r="Y67" s="217"/>
      <c r="Z67" s="208"/>
      <c r="AA67" s="221"/>
    </row>
    <row r="68" spans="1:27">
      <c r="A68" s="182">
        <f t="shared" si="0"/>
        <v>43</v>
      </c>
      <c r="B68" s="213"/>
      <c r="C68" s="208"/>
      <c r="D68" s="208"/>
      <c r="E68" s="218"/>
      <c r="F68" s="218"/>
      <c r="G68" s="208"/>
      <c r="H68" s="215"/>
      <c r="I68" s="220"/>
      <c r="J68" s="293" t="str">
        <f t="shared" si="1"/>
        <v/>
      </c>
      <c r="K68" s="289" t="str">
        <f t="shared" si="2"/>
        <v/>
      </c>
      <c r="L68" s="290" t="str">
        <f t="shared" si="3"/>
        <v/>
      </c>
      <c r="M68" s="289" t="str">
        <f t="shared" si="4"/>
        <v/>
      </c>
      <c r="N68" s="291" t="str">
        <f t="shared" si="5"/>
        <v/>
      </c>
      <c r="O68" s="290" t="str">
        <f t="shared" si="6"/>
        <v/>
      </c>
      <c r="P68" s="291" t="str">
        <f t="shared" si="7"/>
        <v/>
      </c>
      <c r="Q68" s="291" t="str">
        <f t="shared" si="8"/>
        <v/>
      </c>
      <c r="R68" s="290" t="str">
        <f t="shared" si="9"/>
        <v/>
      </c>
      <c r="S68" s="291" t="str">
        <f t="shared" si="10"/>
        <v/>
      </c>
      <c r="T68" s="290" t="str">
        <f t="shared" si="11"/>
        <v/>
      </c>
      <c r="U68" s="290" t="str">
        <f t="shared" si="12"/>
        <v/>
      </c>
      <c r="V68" s="290" t="str">
        <f t="shared" si="13"/>
        <v/>
      </c>
      <c r="W68" s="290" t="str">
        <f t="shared" si="14"/>
        <v/>
      </c>
      <c r="X68" s="294" t="str">
        <f t="shared" si="15"/>
        <v/>
      </c>
      <c r="Y68" s="217"/>
      <c r="Z68" s="208"/>
      <c r="AA68" s="221"/>
    </row>
    <row r="69" spans="1:27">
      <c r="A69" s="182">
        <f t="shared" si="0"/>
        <v>44</v>
      </c>
      <c r="B69" s="208"/>
      <c r="C69" s="208"/>
      <c r="D69" s="208"/>
      <c r="E69" s="218"/>
      <c r="F69" s="218"/>
      <c r="G69" s="208"/>
      <c r="H69" s="215"/>
      <c r="I69" s="220"/>
      <c r="J69" s="293" t="str">
        <f t="shared" si="1"/>
        <v/>
      </c>
      <c r="K69" s="289" t="str">
        <f t="shared" si="2"/>
        <v/>
      </c>
      <c r="L69" s="290" t="str">
        <f t="shared" si="3"/>
        <v/>
      </c>
      <c r="M69" s="289" t="str">
        <f t="shared" si="4"/>
        <v/>
      </c>
      <c r="N69" s="291" t="str">
        <f t="shared" si="5"/>
        <v/>
      </c>
      <c r="O69" s="290" t="str">
        <f t="shared" si="6"/>
        <v/>
      </c>
      <c r="P69" s="291" t="str">
        <f t="shared" si="7"/>
        <v/>
      </c>
      <c r="Q69" s="291" t="str">
        <f t="shared" si="8"/>
        <v/>
      </c>
      <c r="R69" s="290" t="str">
        <f t="shared" si="9"/>
        <v/>
      </c>
      <c r="S69" s="291" t="str">
        <f t="shared" si="10"/>
        <v/>
      </c>
      <c r="T69" s="290" t="str">
        <f t="shared" si="11"/>
        <v/>
      </c>
      <c r="U69" s="290" t="str">
        <f t="shared" si="12"/>
        <v/>
      </c>
      <c r="V69" s="290" t="str">
        <f t="shared" si="13"/>
        <v/>
      </c>
      <c r="W69" s="290" t="str">
        <f t="shared" si="14"/>
        <v/>
      </c>
      <c r="X69" s="294" t="str">
        <f t="shared" si="15"/>
        <v/>
      </c>
      <c r="Y69" s="217"/>
      <c r="Z69" s="208"/>
      <c r="AA69" s="221"/>
    </row>
    <row r="70" spans="1:27">
      <c r="A70" s="182">
        <f t="shared" si="0"/>
        <v>45</v>
      </c>
      <c r="B70" s="213"/>
      <c r="C70" s="208"/>
      <c r="D70" s="208"/>
      <c r="E70" s="218"/>
      <c r="F70" s="218"/>
      <c r="G70" s="208"/>
      <c r="H70" s="215"/>
      <c r="I70" s="220"/>
      <c r="J70" s="293" t="str">
        <f t="shared" si="1"/>
        <v/>
      </c>
      <c r="K70" s="289" t="str">
        <f t="shared" si="2"/>
        <v/>
      </c>
      <c r="L70" s="290" t="str">
        <f t="shared" si="3"/>
        <v/>
      </c>
      <c r="M70" s="289" t="str">
        <f t="shared" si="4"/>
        <v/>
      </c>
      <c r="N70" s="291" t="str">
        <f t="shared" si="5"/>
        <v/>
      </c>
      <c r="O70" s="290" t="str">
        <f t="shared" si="6"/>
        <v/>
      </c>
      <c r="P70" s="291" t="str">
        <f t="shared" si="7"/>
        <v/>
      </c>
      <c r="Q70" s="291" t="str">
        <f t="shared" si="8"/>
        <v/>
      </c>
      <c r="R70" s="290" t="str">
        <f t="shared" si="9"/>
        <v/>
      </c>
      <c r="S70" s="291" t="str">
        <f t="shared" si="10"/>
        <v/>
      </c>
      <c r="T70" s="290" t="str">
        <f t="shared" si="11"/>
        <v/>
      </c>
      <c r="U70" s="290" t="str">
        <f t="shared" si="12"/>
        <v/>
      </c>
      <c r="V70" s="290" t="str">
        <f t="shared" si="13"/>
        <v/>
      </c>
      <c r="W70" s="290" t="str">
        <f t="shared" si="14"/>
        <v/>
      </c>
      <c r="X70" s="294" t="str">
        <f t="shared" si="15"/>
        <v/>
      </c>
      <c r="Y70" s="217"/>
      <c r="Z70" s="208"/>
      <c r="AA70" s="221"/>
    </row>
    <row r="71" spans="1:27">
      <c r="A71" s="182">
        <f t="shared" si="0"/>
        <v>46</v>
      </c>
      <c r="B71" s="213"/>
      <c r="C71" s="208"/>
      <c r="D71" s="208"/>
      <c r="E71" s="218"/>
      <c r="F71" s="218"/>
      <c r="G71" s="208"/>
      <c r="H71" s="215"/>
      <c r="I71" s="216"/>
      <c r="J71" s="293" t="str">
        <f t="shared" si="1"/>
        <v/>
      </c>
      <c r="K71" s="289" t="str">
        <f t="shared" si="2"/>
        <v/>
      </c>
      <c r="L71" s="290" t="str">
        <f t="shared" si="3"/>
        <v/>
      </c>
      <c r="M71" s="289" t="str">
        <f t="shared" si="4"/>
        <v/>
      </c>
      <c r="N71" s="291" t="str">
        <f t="shared" si="5"/>
        <v/>
      </c>
      <c r="O71" s="290" t="str">
        <f t="shared" si="6"/>
        <v/>
      </c>
      <c r="P71" s="291" t="str">
        <f t="shared" si="7"/>
        <v/>
      </c>
      <c r="Q71" s="291" t="str">
        <f t="shared" si="8"/>
        <v/>
      </c>
      <c r="R71" s="290" t="str">
        <f t="shared" si="9"/>
        <v/>
      </c>
      <c r="S71" s="291" t="str">
        <f t="shared" si="10"/>
        <v/>
      </c>
      <c r="T71" s="290" t="str">
        <f t="shared" si="11"/>
        <v/>
      </c>
      <c r="U71" s="290" t="str">
        <f t="shared" si="12"/>
        <v/>
      </c>
      <c r="V71" s="290" t="str">
        <f t="shared" si="13"/>
        <v/>
      </c>
      <c r="W71" s="290" t="str">
        <f t="shared" si="14"/>
        <v/>
      </c>
      <c r="X71" s="294" t="str">
        <f t="shared" si="15"/>
        <v/>
      </c>
      <c r="Y71" s="217"/>
      <c r="Z71" s="208"/>
      <c r="AA71" s="221"/>
    </row>
    <row r="72" spans="1:27">
      <c r="A72" s="182">
        <f t="shared" si="0"/>
        <v>47</v>
      </c>
      <c r="B72" s="208"/>
      <c r="C72" s="208"/>
      <c r="D72" s="208"/>
      <c r="E72" s="218"/>
      <c r="F72" s="218"/>
      <c r="G72" s="208"/>
      <c r="H72" s="215"/>
      <c r="I72" s="220"/>
      <c r="J72" s="293" t="str">
        <f t="shared" si="1"/>
        <v/>
      </c>
      <c r="K72" s="289" t="str">
        <f t="shared" si="2"/>
        <v/>
      </c>
      <c r="L72" s="290" t="str">
        <f t="shared" si="3"/>
        <v/>
      </c>
      <c r="M72" s="289" t="str">
        <f t="shared" si="4"/>
        <v/>
      </c>
      <c r="N72" s="291" t="str">
        <f t="shared" si="5"/>
        <v/>
      </c>
      <c r="O72" s="290" t="str">
        <f t="shared" si="6"/>
        <v/>
      </c>
      <c r="P72" s="291" t="str">
        <f t="shared" si="7"/>
        <v/>
      </c>
      <c r="Q72" s="291" t="str">
        <f t="shared" si="8"/>
        <v/>
      </c>
      <c r="R72" s="290" t="str">
        <f t="shared" si="9"/>
        <v/>
      </c>
      <c r="S72" s="291" t="str">
        <f t="shared" si="10"/>
        <v/>
      </c>
      <c r="T72" s="290" t="str">
        <f t="shared" si="11"/>
        <v/>
      </c>
      <c r="U72" s="290" t="str">
        <f t="shared" si="12"/>
        <v/>
      </c>
      <c r="V72" s="290" t="str">
        <f t="shared" si="13"/>
        <v/>
      </c>
      <c r="W72" s="290" t="str">
        <f t="shared" si="14"/>
        <v/>
      </c>
      <c r="X72" s="294" t="str">
        <f t="shared" si="15"/>
        <v/>
      </c>
      <c r="Y72" s="217"/>
      <c r="Z72" s="208"/>
      <c r="AA72" s="221"/>
    </row>
    <row r="73" spans="1:27">
      <c r="A73" s="182">
        <f t="shared" si="0"/>
        <v>48</v>
      </c>
      <c r="B73" s="213"/>
      <c r="C73" s="208"/>
      <c r="D73" s="208"/>
      <c r="E73" s="218"/>
      <c r="F73" s="218"/>
      <c r="G73" s="208"/>
      <c r="H73" s="215"/>
      <c r="I73" s="220"/>
      <c r="J73" s="293" t="str">
        <f t="shared" ref="J73" si="16">IF(B73="","",$C$17)</f>
        <v/>
      </c>
      <c r="K73" s="289" t="str">
        <f t="shared" ref="K73" si="17">IF(B73="","",$C$13)</f>
        <v/>
      </c>
      <c r="L73" s="290" t="str">
        <f t="shared" ref="L73" si="18">IF(K73="","","～")</f>
        <v/>
      </c>
      <c r="M73" s="289" t="str">
        <f t="shared" ref="M73" si="19">IF(B73="","",$E$13)</f>
        <v/>
      </c>
      <c r="N73" s="291" t="str">
        <f t="shared" ref="N73" si="20">IF(B73="","",$C$14)</f>
        <v/>
      </c>
      <c r="O73" s="290" t="str">
        <f t="shared" ref="O73" si="21">IF(N73="","","～")</f>
        <v/>
      </c>
      <c r="P73" s="291" t="str">
        <f t="shared" ref="P73" si="22">IF(B73="","",$E$14)</f>
        <v/>
      </c>
      <c r="Q73" s="291" t="str">
        <f t="shared" ref="Q73" si="23">IF(B73="","",$C$15)</f>
        <v/>
      </c>
      <c r="R73" s="290" t="str">
        <f t="shared" ref="R73" si="24">IF(Q73="","","～")</f>
        <v/>
      </c>
      <c r="S73" s="291" t="str">
        <f t="shared" ref="S73" si="25">IF(B73="","",$E$15)</f>
        <v/>
      </c>
      <c r="T73" s="290" t="str">
        <f t="shared" ref="T73" si="26">IF(B73="","",$G$15)</f>
        <v/>
      </c>
      <c r="U73" s="290" t="str">
        <f t="shared" ref="U73" si="27">IF(Q73="","","時間")</f>
        <v/>
      </c>
      <c r="V73" s="290" t="str">
        <f t="shared" ref="V73" si="28">IF(B73="","",$C$16)</f>
        <v/>
      </c>
      <c r="W73" s="290" t="str">
        <f t="shared" ref="W73" si="29">IF(B73="","",$E$16)</f>
        <v/>
      </c>
      <c r="X73" s="294" t="str">
        <f t="shared" ref="X73" si="30">IF(W73="","","日")</f>
        <v/>
      </c>
      <c r="Y73" s="217"/>
      <c r="Z73" s="208"/>
      <c r="AA73" s="221"/>
    </row>
    <row r="74" spans="1:27">
      <c r="A74" s="182">
        <f t="shared" si="0"/>
        <v>49</v>
      </c>
      <c r="B74" s="213"/>
      <c r="C74" s="208"/>
      <c r="D74" s="208"/>
      <c r="E74" s="218"/>
      <c r="F74" s="218"/>
      <c r="G74" s="208"/>
      <c r="H74" s="215"/>
      <c r="I74" s="220"/>
      <c r="J74" s="293" t="str">
        <f t="shared" si="1"/>
        <v/>
      </c>
      <c r="K74" s="289" t="str">
        <f t="shared" si="2"/>
        <v/>
      </c>
      <c r="L74" s="290" t="str">
        <f t="shared" si="3"/>
        <v/>
      </c>
      <c r="M74" s="289" t="str">
        <f t="shared" si="4"/>
        <v/>
      </c>
      <c r="N74" s="291" t="str">
        <f t="shared" si="5"/>
        <v/>
      </c>
      <c r="O74" s="290" t="str">
        <f t="shared" si="6"/>
        <v/>
      </c>
      <c r="P74" s="291" t="str">
        <f t="shared" si="7"/>
        <v/>
      </c>
      <c r="Q74" s="291" t="str">
        <f t="shared" si="8"/>
        <v/>
      </c>
      <c r="R74" s="290" t="str">
        <f t="shared" si="9"/>
        <v/>
      </c>
      <c r="S74" s="291" t="str">
        <f t="shared" si="10"/>
        <v/>
      </c>
      <c r="T74" s="290" t="str">
        <f t="shared" si="11"/>
        <v/>
      </c>
      <c r="U74" s="290" t="str">
        <f t="shared" si="12"/>
        <v/>
      </c>
      <c r="V74" s="290" t="str">
        <f t="shared" si="13"/>
        <v/>
      </c>
      <c r="W74" s="290" t="str">
        <f t="shared" si="14"/>
        <v/>
      </c>
      <c r="X74" s="294" t="str">
        <f t="shared" si="15"/>
        <v/>
      </c>
      <c r="Y74" s="217"/>
      <c r="Z74" s="208"/>
      <c r="AA74" s="221"/>
    </row>
    <row r="75" spans="1:27">
      <c r="A75" s="182">
        <f t="shared" si="0"/>
        <v>50</v>
      </c>
      <c r="B75" s="208"/>
      <c r="C75" s="208"/>
      <c r="D75" s="208"/>
      <c r="E75" s="218"/>
      <c r="F75" s="218"/>
      <c r="G75" s="208"/>
      <c r="H75" s="215"/>
      <c r="I75" s="220"/>
      <c r="J75" s="295" t="str">
        <f t="shared" si="1"/>
        <v/>
      </c>
      <c r="K75" s="289" t="str">
        <f t="shared" si="2"/>
        <v/>
      </c>
      <c r="L75" s="290" t="str">
        <f t="shared" si="3"/>
        <v/>
      </c>
      <c r="M75" s="289" t="str">
        <f t="shared" si="4"/>
        <v/>
      </c>
      <c r="N75" s="291" t="str">
        <f t="shared" si="5"/>
        <v/>
      </c>
      <c r="O75" s="290" t="str">
        <f t="shared" si="6"/>
        <v/>
      </c>
      <c r="P75" s="291" t="str">
        <f t="shared" si="7"/>
        <v/>
      </c>
      <c r="Q75" s="291" t="str">
        <f t="shared" si="8"/>
        <v/>
      </c>
      <c r="R75" s="290" t="str">
        <f t="shared" si="9"/>
        <v/>
      </c>
      <c r="S75" s="291" t="str">
        <f t="shared" si="10"/>
        <v/>
      </c>
      <c r="T75" s="290" t="str">
        <f t="shared" si="11"/>
        <v/>
      </c>
      <c r="U75" s="290" t="str">
        <f t="shared" si="12"/>
        <v/>
      </c>
      <c r="V75" s="290" t="str">
        <f t="shared" si="13"/>
        <v/>
      </c>
      <c r="W75" s="290" t="str">
        <f t="shared" si="14"/>
        <v/>
      </c>
      <c r="X75" s="294" t="str">
        <f t="shared" si="15"/>
        <v/>
      </c>
      <c r="Y75" s="217"/>
      <c r="Z75" s="208"/>
      <c r="AA75" s="221"/>
    </row>
  </sheetData>
  <sheetProtection formatCells="0" selectLockedCells="1"/>
  <mergeCells count="21">
    <mergeCell ref="A4:A6"/>
    <mergeCell ref="A8:A9"/>
    <mergeCell ref="A13:A16"/>
    <mergeCell ref="E25:F25"/>
    <mergeCell ref="K25:M25"/>
    <mergeCell ref="D18:F18"/>
    <mergeCell ref="D19:F19"/>
    <mergeCell ref="C8:H8"/>
    <mergeCell ref="I8:AI8"/>
    <mergeCell ref="I9:AI9"/>
    <mergeCell ref="I10:AI10"/>
    <mergeCell ref="I11:AI11"/>
    <mergeCell ref="J24:X24"/>
    <mergeCell ref="I14:BT14"/>
    <mergeCell ref="C20:H20"/>
    <mergeCell ref="C12:H12"/>
    <mergeCell ref="D10:H10"/>
    <mergeCell ref="C9:H9"/>
    <mergeCell ref="V25:X25"/>
    <mergeCell ref="N25:P25"/>
    <mergeCell ref="Q25:U25"/>
  </mergeCells>
  <phoneticPr fontId="4"/>
  <dataValidations count="10">
    <dataValidation type="list" allowBlank="1" showInputMessage="1" showErrorMessage="1" sqref="C18:C19">
      <formula1>"✔"</formula1>
    </dataValidation>
    <dataValidation type="list" showInputMessage="1" prompt="1日のみの単発勤務（雇用期間1日のみ）の場合、_x000a_右側の「週　〇日程度」はブランクとし、「雇用期間のとおり」を選択する。_x000a_雇用期間内に複数の単発勤務日がある場合、勤務日を直接入力する。_x000a_（オープンキャンパス等）" sqref="C16">
      <formula1>"　,雇用期間のとおり"</formula1>
    </dataValidation>
    <dataValidation imeMode="halfAlpha" allowBlank="1" showInputMessage="1" showErrorMessage="1" sqref="C2 C11 H26:I1048576 D26:D1048576"/>
    <dataValidation imeMode="halfAlpha" allowBlank="1" showInputMessage="1" showErrorMessage="1" errorTitle="金額を確認してください" error="1150円が最低賃金です" sqref="C13 E13"/>
    <dataValidation type="custom" errorStyle="warning" imeMode="halfAlpha" allowBlank="1" showInputMessage="1" showErrorMessage="1" error="固定勤務とシフト勤務はどちらか一方のみを入力してください" sqref="G15 C15 E15">
      <formula1>AND($C$14="",$E$14="")</formula1>
    </dataValidation>
    <dataValidation type="custom" errorStyle="warning" imeMode="halfAlpha" allowBlank="1" showInputMessage="1" showErrorMessage="1" error="固定勤務とシフト勤務はどちらか一方のみを入力してください" sqref="E14 C14">
      <formula1>AND($C$15="",$E$15="")</formula1>
    </dataValidation>
    <dataValidation type="custom" errorStyle="warning" imeMode="halfAlpha" allowBlank="1" showInputMessage="1" showErrorMessage="1" error="「雇用期間のとおり」が選択されている場合は入力不要です" sqref="E16">
      <formula1>$C$16=""</formula1>
    </dataValidation>
    <dataValidation type="custom" imeMode="halfAlpha" allowBlank="1" showInputMessage="1" showErrorMessage="1" errorTitle="金額を確認してください" error="1150円が最低賃金です(R5年度時点)" sqref="C17">
      <formula1>$C$17&gt;=1150</formula1>
    </dataValidation>
    <dataValidation type="custom" errorStyle="warning" allowBlank="1" showInputMessage="1" showErrorMessage="1" errorTitle="「全角」スペースが含まれていません" error="氏名の間に「全角スペース」を入れてください。" prompt="氏名の間に「全角スペース」" sqref="B26:B1048576">
      <formula1>ISNUMBER(SEARCH("　",$B26))</formula1>
    </dataValidation>
    <dataValidation type="custom" errorStyle="warning" imeMode="halfKatakana" allowBlank="1" showInputMessage="1" showErrorMessage="1" errorTitle="「半角スペース」が入力されていません" error="氏名の間に「半角スペース」を入れてください。" prompt="氏名の間に「半角スペース」" sqref="C26:C1048576">
      <formula1>ISNUMBER(SEARCH(" ",$C26))</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showInputMessage="1" showErrorMessage="1">
          <x14:formula1>
            <xm:f>'(プルダウン用)'!$B$2:$B$4</xm:f>
          </x14:formula1>
          <xm:sqref>C10</xm:sqref>
        </x14:dataValidation>
        <x14:dataValidation type="list" allowBlank="1" showInputMessage="1" showErrorMessage="1">
          <x14:formula1>
            <xm:f>'(プルダウン用)'!$A$2:$A$3</xm:f>
          </x14:formula1>
          <xm:sqref>G26:G1048576</xm:sqref>
        </x14:dataValidation>
        <x14:dataValidation type="list" allowBlank="1" showInputMessage="1" showErrorMessage="1" prompt="甲欄…扶養控除申告書を立正大学に提出_x000a_乙欄…扶養控除申告書を他所に提出_x000a_単発…OCなどイベント">
          <x14:formula1>
            <xm:f>'(プルダウン用)'!$E$2:$E$4</xm:f>
          </x14:formula1>
          <xm:sqref>AA26:AA1048576</xm:sqref>
        </x14:dataValidation>
        <x14:dataValidation type="list" allowBlank="1" showInputMessage="1" showErrorMessage="1">
          <x14:formula1>
            <xm:f>'(プルダウン用)'!$D$2:$D$3</xm:f>
          </x14:formula1>
          <xm:sqref>Z26:Z1048576</xm:sqref>
        </x14:dataValidation>
        <x14:dataValidation type="list" allowBlank="1" showInputMessage="1" showErrorMessage="1" prompt="済:熊谷キャンパスで1度でもアルバイトをしたことがある人_x000a_新規:熊谷キャンパスで初めてアルバイトをする人_x000a_変更:過去に熊谷キャンパスでアルバイトをしたことがある人で給与振込口座を変更したい人">
          <x14:formula1>
            <xm:f>'(プルダウン用)'!$C$2:$C$4</xm:f>
          </x14:formula1>
          <xm:sqref>Y76:Y1048576</xm:sqref>
        </x14:dataValidation>
        <x14:dataValidation type="list" allowBlank="1" showInputMessage="1" showErrorMessage="1" prompt="済:品川キャンパスで1度でもアルバイトをしたことがある人_x000a_新規:品川キャンパスで初めてアルバイトをする人_x000a_変更:過去に品川キャンパスでアルバイトをしたことがある人で給与振込口座を変更したい人">
          <x14:formula1>
            <xm:f>'(プルダウン用)'!$C$2:$C$4</xm:f>
          </x14:formula1>
          <xm:sqref>Y26:Y75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F25" sqref="F25"/>
    </sheetView>
  </sheetViews>
  <sheetFormatPr defaultRowHeight="13.5"/>
  <cols>
    <col min="1" max="1" width="5.25" bestFit="1" customWidth="1"/>
    <col min="2" max="2" width="14.125" bestFit="1" customWidth="1"/>
    <col min="3" max="3" width="17.25" bestFit="1" customWidth="1"/>
    <col min="4" max="4" width="9.875" bestFit="1" customWidth="1"/>
    <col min="5" max="5" width="11" bestFit="1" customWidth="1"/>
  </cols>
  <sheetData>
    <row r="1" spans="1:5" ht="51.75">
      <c r="A1" s="189" t="s">
        <v>2</v>
      </c>
      <c r="B1" s="189" t="s">
        <v>189</v>
      </c>
      <c r="C1" s="189" t="s">
        <v>131</v>
      </c>
      <c r="D1" s="301" t="s">
        <v>130</v>
      </c>
      <c r="E1" s="189" t="s">
        <v>129</v>
      </c>
    </row>
    <row r="2" spans="1:5">
      <c r="A2" s="192" t="s">
        <v>37</v>
      </c>
      <c r="B2" s="190" t="s">
        <v>177</v>
      </c>
      <c r="C2" s="189" t="s">
        <v>178</v>
      </c>
      <c r="D2" s="189" t="s">
        <v>179</v>
      </c>
      <c r="E2" s="189" t="s">
        <v>180</v>
      </c>
    </row>
    <row r="3" spans="1:5">
      <c r="A3" s="192" t="s">
        <v>38</v>
      </c>
      <c r="B3" s="190" t="s">
        <v>176</v>
      </c>
      <c r="C3" s="189" t="s">
        <v>246</v>
      </c>
      <c r="D3" s="189" t="s">
        <v>32</v>
      </c>
      <c r="E3" s="189" t="s">
        <v>181</v>
      </c>
    </row>
    <row r="4" spans="1:5">
      <c r="A4" s="131"/>
      <c r="B4" s="191"/>
      <c r="C4" s="189" t="s">
        <v>247</v>
      </c>
      <c r="D4" s="189"/>
      <c r="E4" s="189" t="s">
        <v>182</v>
      </c>
    </row>
  </sheetData>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X56"/>
  <sheetViews>
    <sheetView showZeros="0" view="pageBreakPreview" zoomScaleNormal="100" zoomScaleSheetLayoutView="100" workbookViewId="0">
      <selection activeCell="AK60" sqref="AK60"/>
    </sheetView>
  </sheetViews>
  <sheetFormatPr defaultRowHeight="13.5"/>
  <cols>
    <col min="1" max="1" width="1.625" style="6" customWidth="1"/>
    <col min="2" max="76" width="1.625" style="57" customWidth="1"/>
    <col min="77" max="258" width="1.625" style="6" customWidth="1"/>
    <col min="259" max="16384" width="9" style="6"/>
  </cols>
  <sheetData>
    <row r="1" spans="1:76" ht="10.5" customHeight="1">
      <c r="A1" s="54"/>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6"/>
    </row>
    <row r="2" spans="1:76">
      <c r="A2" s="58"/>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135"/>
      <c r="AQ2" s="135"/>
      <c r="AR2" s="135"/>
      <c r="AS2" s="135"/>
      <c r="AT2" s="135"/>
      <c r="AU2" s="135"/>
      <c r="AV2" s="135"/>
      <c r="AW2" s="135"/>
      <c r="AX2" s="135"/>
      <c r="AY2" s="135"/>
      <c r="AZ2" s="60"/>
    </row>
    <row r="3" spans="1:76" ht="18.75" customHeight="1">
      <c r="A3" s="58"/>
      <c r="B3" s="396" t="s">
        <v>124</v>
      </c>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60"/>
    </row>
    <row r="4" spans="1:76">
      <c r="A4" s="58"/>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135"/>
      <c r="AQ4" s="135"/>
      <c r="AR4" s="135"/>
      <c r="AS4" s="135"/>
      <c r="AT4" s="135"/>
      <c r="AU4" s="135"/>
      <c r="AV4" s="135"/>
      <c r="AW4" s="135"/>
      <c r="AX4" s="135"/>
      <c r="AY4" s="135"/>
      <c r="AZ4" s="60"/>
    </row>
    <row r="5" spans="1:76" ht="7.5" customHeight="1">
      <c r="A5" s="58"/>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138"/>
      <c r="AQ5" s="138"/>
      <c r="AR5" s="138"/>
      <c r="AS5" s="138"/>
      <c r="AT5" s="138"/>
      <c r="AU5" s="138"/>
      <c r="AV5" s="138"/>
      <c r="AW5" s="138"/>
      <c r="AX5" s="138"/>
      <c r="AY5" s="138"/>
      <c r="AZ5" s="60"/>
    </row>
    <row r="6" spans="1:76" ht="21.75" customHeight="1">
      <c r="A6" s="58"/>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395">
        <f>入力フォーム!$C$2</f>
        <v>45748</v>
      </c>
      <c r="AL6" s="395"/>
      <c r="AM6" s="395"/>
      <c r="AN6" s="395"/>
      <c r="AO6" s="395"/>
      <c r="AP6" s="395"/>
      <c r="AQ6" s="395"/>
      <c r="AR6" s="395"/>
      <c r="AS6" s="395"/>
      <c r="AT6" s="395"/>
      <c r="AU6" s="395"/>
      <c r="AV6" s="395"/>
      <c r="AW6" s="395"/>
      <c r="AX6" s="395"/>
      <c r="AY6" s="395"/>
      <c r="AZ6" s="60"/>
    </row>
    <row r="7" spans="1:76" ht="21.75" customHeight="1">
      <c r="A7" s="58"/>
      <c r="B7" s="53"/>
      <c r="C7" s="53" t="s">
        <v>296</v>
      </c>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60"/>
    </row>
    <row r="8" spans="1:76" ht="10.5" customHeight="1">
      <c r="A8" s="58"/>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60"/>
    </row>
    <row r="9" spans="1:76" ht="21.75" customHeight="1">
      <c r="A9" s="58"/>
      <c r="B9" s="53"/>
      <c r="C9" s="53"/>
      <c r="D9" s="53"/>
      <c r="E9" s="53"/>
      <c r="F9" s="53"/>
      <c r="G9" s="53"/>
      <c r="H9" s="53"/>
      <c r="I9" s="53"/>
      <c r="J9" s="53"/>
      <c r="K9" s="53"/>
      <c r="L9" s="53"/>
      <c r="M9" s="53"/>
      <c r="N9" s="53"/>
      <c r="O9" s="53"/>
      <c r="P9" s="53"/>
      <c r="Q9" s="53"/>
      <c r="R9" s="53"/>
      <c r="S9" s="53"/>
      <c r="T9" s="53"/>
      <c r="U9" s="53"/>
      <c r="V9" s="53"/>
      <c r="W9" s="53"/>
      <c r="X9" s="53"/>
      <c r="Y9" s="348" t="s">
        <v>103</v>
      </c>
      <c r="Z9" s="348"/>
      <c r="AA9" s="348"/>
      <c r="AB9" s="348"/>
      <c r="AC9" s="348"/>
      <c r="AD9" s="348"/>
      <c r="AE9" s="348"/>
      <c r="AF9" s="348"/>
      <c r="AG9" s="348"/>
      <c r="AH9" s="53"/>
      <c r="AI9" s="135"/>
      <c r="AJ9" s="373" t="str">
        <f>入力フォーム!$C$4</f>
        <v>文学部事務室</v>
      </c>
      <c r="AK9" s="373"/>
      <c r="AL9" s="373"/>
      <c r="AM9" s="373"/>
      <c r="AN9" s="373"/>
      <c r="AO9" s="373"/>
      <c r="AP9" s="373"/>
      <c r="AQ9" s="373"/>
      <c r="AR9" s="373"/>
      <c r="AS9" s="373"/>
      <c r="AT9" s="373"/>
      <c r="AU9" s="373"/>
      <c r="AV9" s="135"/>
      <c r="AW9" s="53"/>
      <c r="AX9" s="135"/>
      <c r="AY9" s="135"/>
      <c r="AZ9" s="60"/>
    </row>
    <row r="10" spans="1:76" ht="21.75" customHeight="1">
      <c r="A10" s="58"/>
      <c r="B10" s="53"/>
      <c r="C10" s="53"/>
      <c r="D10" s="53"/>
      <c r="E10" s="53"/>
      <c r="F10" s="53"/>
      <c r="G10" s="53"/>
      <c r="H10" s="53"/>
      <c r="I10" s="53"/>
      <c r="J10" s="53"/>
      <c r="K10" s="53"/>
      <c r="L10" s="53"/>
      <c r="M10" s="53"/>
      <c r="N10" s="53"/>
      <c r="O10" s="53"/>
      <c r="P10" s="53"/>
      <c r="Q10" s="53"/>
      <c r="R10" s="53"/>
      <c r="S10" s="53"/>
      <c r="T10" s="53"/>
      <c r="U10" s="53"/>
      <c r="V10" s="53"/>
      <c r="W10" s="53"/>
      <c r="X10" s="53"/>
      <c r="Y10" s="348" t="s">
        <v>98</v>
      </c>
      <c r="Z10" s="348"/>
      <c r="AA10" s="348"/>
      <c r="AB10" s="348"/>
      <c r="AC10" s="348"/>
      <c r="AD10" s="348"/>
      <c r="AE10" s="348"/>
      <c r="AF10" s="348"/>
      <c r="AG10" s="348"/>
      <c r="AH10" s="53"/>
      <c r="AI10" s="135"/>
      <c r="AJ10" s="373" t="str">
        <f>入力フォーム!$C$5</f>
        <v>品川　太郎</v>
      </c>
      <c r="AK10" s="373"/>
      <c r="AL10" s="373"/>
      <c r="AM10" s="373"/>
      <c r="AN10" s="373"/>
      <c r="AO10" s="373"/>
      <c r="AP10" s="373"/>
      <c r="AQ10" s="373"/>
      <c r="AR10" s="373"/>
      <c r="AS10" s="373"/>
      <c r="AT10" s="373"/>
      <c r="AU10" s="373"/>
      <c r="AV10" s="53"/>
      <c r="AW10" s="61" t="s">
        <v>97</v>
      </c>
      <c r="AX10" s="135"/>
      <c r="AY10" s="135"/>
      <c r="AZ10" s="60"/>
    </row>
    <row r="11" spans="1:76" ht="21.75" customHeight="1">
      <c r="A11" s="58"/>
      <c r="B11" s="53"/>
      <c r="C11" s="53"/>
      <c r="D11" s="53"/>
      <c r="E11" s="53"/>
      <c r="F11" s="53"/>
      <c r="G11" s="53"/>
      <c r="H11" s="53"/>
      <c r="I11" s="53"/>
      <c r="J11" s="53"/>
      <c r="K11" s="53"/>
      <c r="L11" s="53"/>
      <c r="M11" s="53"/>
      <c r="N11" s="53"/>
      <c r="O11" s="53"/>
      <c r="P11" s="53"/>
      <c r="Q11" s="135"/>
      <c r="R11" s="135"/>
      <c r="S11" s="135"/>
      <c r="T11" s="135"/>
      <c r="U11" s="135"/>
      <c r="V11" s="135"/>
      <c r="W11" s="135"/>
      <c r="X11" s="135"/>
      <c r="Y11" s="348" t="s">
        <v>90</v>
      </c>
      <c r="Z11" s="348"/>
      <c r="AA11" s="348"/>
      <c r="AB11" s="348"/>
      <c r="AC11" s="348"/>
      <c r="AD11" s="348"/>
      <c r="AE11" s="348"/>
      <c r="AF11" s="348"/>
      <c r="AG11" s="348"/>
      <c r="AH11" s="53"/>
      <c r="AI11" s="135"/>
      <c r="AJ11" s="373" t="str">
        <f>入力フォーム!$C$6</f>
        <v>熊谷　花子</v>
      </c>
      <c r="AK11" s="373"/>
      <c r="AL11" s="373"/>
      <c r="AM11" s="373"/>
      <c r="AN11" s="373"/>
      <c r="AO11" s="373"/>
      <c r="AP11" s="373"/>
      <c r="AQ11" s="373"/>
      <c r="AR11" s="373"/>
      <c r="AS11" s="373"/>
      <c r="AT11" s="373"/>
      <c r="AU11" s="373"/>
      <c r="AV11" s="135"/>
      <c r="AW11" s="61" t="s">
        <v>97</v>
      </c>
      <c r="AX11" s="135"/>
      <c r="AY11" s="135"/>
      <c r="AZ11" s="60"/>
    </row>
    <row r="12" spans="1:76" ht="12" customHeight="1">
      <c r="A12" s="58"/>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60"/>
    </row>
    <row r="13" spans="1:76" ht="43.5" customHeight="1">
      <c r="A13" s="58"/>
      <c r="B13" s="53"/>
      <c r="C13" s="405" t="s">
        <v>112</v>
      </c>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53"/>
      <c r="AZ13" s="60"/>
    </row>
    <row r="14" spans="1:76">
      <c r="A14" s="58"/>
      <c r="B14" s="53"/>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53"/>
      <c r="AZ14" s="60"/>
    </row>
    <row r="15" spans="1:76" ht="50.25" customHeight="1">
      <c r="A15" s="58"/>
      <c r="B15" s="53"/>
      <c r="C15" s="353" t="s">
        <v>117</v>
      </c>
      <c r="D15" s="354"/>
      <c r="E15" s="354"/>
      <c r="F15" s="354"/>
      <c r="G15" s="354"/>
      <c r="H15" s="354"/>
      <c r="I15" s="354"/>
      <c r="J15" s="354"/>
      <c r="K15" s="354"/>
      <c r="L15" s="354"/>
      <c r="M15" s="354"/>
      <c r="N15" s="355"/>
      <c r="O15" s="141"/>
      <c r="P15" s="374" t="str">
        <f>入力フォーム!$C$8&amp;"： "&amp;入力フォーム!$C$9</f>
        <v>OC学生スタッフ： イベント当日の運営補助</v>
      </c>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s="374"/>
      <c r="AU15" s="374"/>
      <c r="AV15" s="374"/>
      <c r="AW15" s="374"/>
      <c r="AX15" s="62"/>
      <c r="AY15" s="53"/>
      <c r="AZ15" s="60"/>
    </row>
    <row r="16" spans="1:76" ht="27" customHeight="1">
      <c r="A16" s="58"/>
      <c r="B16" s="53"/>
      <c r="C16" s="356" t="s">
        <v>3</v>
      </c>
      <c r="D16" s="357"/>
      <c r="E16" s="357"/>
      <c r="F16" s="357"/>
      <c r="G16" s="357"/>
      <c r="H16" s="357"/>
      <c r="I16" s="357"/>
      <c r="J16" s="357"/>
      <c r="K16" s="357"/>
      <c r="L16" s="357"/>
      <c r="M16" s="357"/>
      <c r="N16" s="358"/>
      <c r="O16" s="63"/>
      <c r="P16" s="371">
        <f>入力フォーム!$C$11</f>
        <v>10</v>
      </c>
      <c r="Q16" s="371"/>
      <c r="R16" s="371"/>
      <c r="S16" s="64" t="s">
        <v>0</v>
      </c>
      <c r="T16" s="64"/>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62"/>
      <c r="AY16" s="53"/>
      <c r="AZ16" s="60"/>
      <c r="BW16" s="6"/>
      <c r="BX16" s="6"/>
    </row>
    <row r="17" spans="1:76" ht="43.5" customHeight="1">
      <c r="A17" s="58"/>
      <c r="B17" s="53"/>
      <c r="C17" s="401" t="s">
        <v>4</v>
      </c>
      <c r="D17" s="402"/>
      <c r="E17" s="402"/>
      <c r="F17" s="402"/>
      <c r="G17" s="402"/>
      <c r="H17" s="402"/>
      <c r="I17" s="402"/>
      <c r="J17" s="402"/>
      <c r="K17" s="402"/>
      <c r="L17" s="402"/>
      <c r="M17" s="402"/>
      <c r="N17" s="403"/>
      <c r="O17" s="53"/>
      <c r="P17" s="404" t="str">
        <f>入力フォーム!$C$12</f>
        <v>PCスキル</v>
      </c>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65"/>
      <c r="AY17" s="53"/>
      <c r="AZ17" s="60"/>
    </row>
    <row r="18" spans="1:76" ht="18.95" customHeight="1">
      <c r="A18" s="58"/>
      <c r="B18" s="53"/>
      <c r="C18" s="397" t="s">
        <v>88</v>
      </c>
      <c r="D18" s="398"/>
      <c r="E18" s="398"/>
      <c r="F18" s="398"/>
      <c r="G18" s="398"/>
      <c r="H18" s="398"/>
      <c r="I18" s="398"/>
      <c r="J18" s="398"/>
      <c r="K18" s="398"/>
      <c r="L18" s="398"/>
      <c r="M18" s="398"/>
      <c r="N18" s="399"/>
      <c r="O18" s="66"/>
      <c r="P18" s="380">
        <f>入力フォーム!$C$13</f>
        <v>45931</v>
      </c>
      <c r="Q18" s="380"/>
      <c r="R18" s="380"/>
      <c r="S18" s="380"/>
      <c r="T18" s="380"/>
      <c r="U18" s="380"/>
      <c r="V18" s="380"/>
      <c r="W18" s="380"/>
      <c r="X18" s="380"/>
      <c r="Y18" s="380"/>
      <c r="Z18" s="380"/>
      <c r="AA18" s="380"/>
      <c r="AB18" s="380"/>
      <c r="AC18" s="380"/>
      <c r="AD18" s="380"/>
      <c r="AE18" s="67"/>
      <c r="AF18" s="67" t="s">
        <v>1</v>
      </c>
      <c r="AG18" s="67"/>
      <c r="AH18" s="67"/>
      <c r="AI18" s="380">
        <f>入力フォーム!$E$13</f>
        <v>45931</v>
      </c>
      <c r="AJ18" s="380"/>
      <c r="AK18" s="380"/>
      <c r="AL18" s="380"/>
      <c r="AM18" s="380"/>
      <c r="AN18" s="380"/>
      <c r="AO18" s="380"/>
      <c r="AP18" s="380"/>
      <c r="AQ18" s="380"/>
      <c r="AR18" s="380"/>
      <c r="AS18" s="380"/>
      <c r="AT18" s="380"/>
      <c r="AU18" s="380"/>
      <c r="AV18" s="380"/>
      <c r="AW18" s="380"/>
      <c r="AX18" s="68"/>
      <c r="AY18" s="53"/>
      <c r="AZ18" s="60"/>
    </row>
    <row r="19" spans="1:76" ht="3" customHeight="1">
      <c r="A19" s="58"/>
      <c r="B19" s="53"/>
      <c r="C19" s="134"/>
      <c r="D19" s="135"/>
      <c r="E19" s="135"/>
      <c r="F19" s="135"/>
      <c r="G19" s="135"/>
      <c r="H19" s="135"/>
      <c r="I19" s="135"/>
      <c r="J19" s="135"/>
      <c r="K19" s="135"/>
      <c r="L19" s="135"/>
      <c r="M19" s="135"/>
      <c r="N19" s="136"/>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70"/>
      <c r="AY19" s="53"/>
      <c r="AZ19" s="60"/>
    </row>
    <row r="20" spans="1:76" ht="18.95" customHeight="1">
      <c r="A20" s="58"/>
      <c r="B20" s="53"/>
      <c r="C20" s="366" t="s">
        <v>89</v>
      </c>
      <c r="D20" s="363"/>
      <c r="E20" s="363"/>
      <c r="F20" s="363"/>
      <c r="G20" s="363"/>
      <c r="H20" s="363"/>
      <c r="I20" s="363"/>
      <c r="J20" s="363"/>
      <c r="K20" s="363"/>
      <c r="L20" s="363"/>
      <c r="M20" s="363"/>
      <c r="N20" s="367"/>
      <c r="O20" s="69"/>
      <c r="P20" s="69"/>
      <c r="Q20" s="69"/>
      <c r="R20" s="69"/>
      <c r="S20" s="379">
        <f>入力フォーム!$C$14</f>
        <v>0</v>
      </c>
      <c r="T20" s="379"/>
      <c r="U20" s="379"/>
      <c r="V20" s="379"/>
      <c r="W20" s="379"/>
      <c r="X20" s="379"/>
      <c r="Y20" s="379"/>
      <c r="Z20" s="71"/>
      <c r="AA20" s="71" t="s">
        <v>63</v>
      </c>
      <c r="AB20" s="71"/>
      <c r="AC20" s="71"/>
      <c r="AD20" s="379">
        <f>入力フォーム!$E$14</f>
        <v>0</v>
      </c>
      <c r="AE20" s="379"/>
      <c r="AF20" s="379"/>
      <c r="AG20" s="379"/>
      <c r="AH20" s="379"/>
      <c r="AI20" s="379"/>
      <c r="AJ20" s="379"/>
      <c r="AK20" s="72"/>
      <c r="AL20" s="72"/>
      <c r="AM20" s="72"/>
      <c r="AN20" s="72"/>
      <c r="AO20" s="72"/>
      <c r="AP20" s="72"/>
      <c r="AQ20" s="72"/>
      <c r="AR20" s="69"/>
      <c r="AS20" s="69"/>
      <c r="AT20" s="69"/>
      <c r="AU20" s="69"/>
      <c r="AV20" s="69"/>
      <c r="AW20" s="69"/>
      <c r="AX20" s="70"/>
      <c r="AY20" s="53"/>
      <c r="AZ20" s="60"/>
    </row>
    <row r="21" spans="1:76" ht="3" customHeight="1">
      <c r="A21" s="58"/>
      <c r="B21" s="53"/>
      <c r="C21" s="366"/>
      <c r="D21" s="363"/>
      <c r="E21" s="363"/>
      <c r="F21" s="363"/>
      <c r="G21" s="363"/>
      <c r="H21" s="363"/>
      <c r="I21" s="363"/>
      <c r="J21" s="363"/>
      <c r="K21" s="363"/>
      <c r="L21" s="363"/>
      <c r="M21" s="363"/>
      <c r="N21" s="367"/>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70"/>
      <c r="AY21" s="53"/>
      <c r="AZ21" s="60"/>
    </row>
    <row r="22" spans="1:76">
      <c r="A22" s="58"/>
      <c r="B22" s="53"/>
      <c r="C22" s="366"/>
      <c r="D22" s="363"/>
      <c r="E22" s="363"/>
      <c r="F22" s="363"/>
      <c r="G22" s="363"/>
      <c r="H22" s="363"/>
      <c r="I22" s="363"/>
      <c r="J22" s="363"/>
      <c r="K22" s="363"/>
      <c r="L22" s="363"/>
      <c r="M22" s="363"/>
      <c r="N22" s="367"/>
      <c r="O22" s="69"/>
      <c r="P22" s="53"/>
      <c r="Q22" s="73" t="s">
        <v>62</v>
      </c>
      <c r="R22" s="73"/>
      <c r="S22" s="73"/>
      <c r="T22" s="73"/>
      <c r="U22" s="73"/>
      <c r="V22" s="73"/>
      <c r="W22" s="73"/>
      <c r="X22" s="73"/>
      <c r="Y22" s="73"/>
      <c r="Z22" s="73"/>
      <c r="AA22" s="73"/>
      <c r="AB22" s="73"/>
      <c r="AC22" s="73"/>
      <c r="AD22" s="73"/>
      <c r="AE22" s="73"/>
      <c r="AF22" s="73"/>
      <c r="AG22" s="73"/>
      <c r="AH22" s="73"/>
      <c r="AI22" s="73"/>
      <c r="AJ22" s="69"/>
      <c r="AK22" s="69"/>
      <c r="AL22" s="69"/>
      <c r="AM22" s="69"/>
      <c r="AN22" s="69"/>
      <c r="AO22" s="69"/>
      <c r="AP22" s="69"/>
      <c r="AQ22" s="69"/>
      <c r="AR22" s="69"/>
      <c r="AS22" s="69"/>
      <c r="AT22" s="69"/>
      <c r="AU22" s="69"/>
      <c r="AV22" s="69"/>
      <c r="AW22" s="69"/>
      <c r="AX22" s="70"/>
      <c r="AY22" s="53"/>
      <c r="AZ22" s="60"/>
    </row>
    <row r="23" spans="1:76" ht="18.95" customHeight="1">
      <c r="A23" s="58"/>
      <c r="B23" s="53"/>
      <c r="C23" s="368"/>
      <c r="D23" s="369"/>
      <c r="E23" s="369"/>
      <c r="F23" s="369"/>
      <c r="G23" s="369"/>
      <c r="H23" s="369"/>
      <c r="I23" s="369"/>
      <c r="J23" s="369"/>
      <c r="K23" s="369"/>
      <c r="L23" s="369"/>
      <c r="M23" s="369"/>
      <c r="N23" s="370"/>
      <c r="O23" s="69"/>
      <c r="P23" s="69"/>
      <c r="Q23" s="69"/>
      <c r="R23" s="69"/>
      <c r="S23" s="379">
        <f>入力フォーム!$C$15</f>
        <v>0.41666666666666669</v>
      </c>
      <c r="T23" s="379"/>
      <c r="U23" s="379"/>
      <c r="V23" s="379"/>
      <c r="W23" s="379"/>
      <c r="X23" s="379"/>
      <c r="Y23" s="379"/>
      <c r="Z23" s="71"/>
      <c r="AA23" s="71" t="s">
        <v>1</v>
      </c>
      <c r="AB23" s="71"/>
      <c r="AC23" s="71"/>
      <c r="AD23" s="379">
        <f>入力フォーム!$E$15</f>
        <v>0.70833333333333337</v>
      </c>
      <c r="AE23" s="379"/>
      <c r="AF23" s="379"/>
      <c r="AG23" s="379"/>
      <c r="AH23" s="379"/>
      <c r="AI23" s="379"/>
      <c r="AJ23" s="379"/>
      <c r="AK23" s="71" t="s">
        <v>47</v>
      </c>
      <c r="AL23" s="71"/>
      <c r="AM23" s="71"/>
      <c r="AN23" s="71"/>
      <c r="AO23" s="400">
        <f>入力フォーム!$G$15</f>
        <v>2</v>
      </c>
      <c r="AP23" s="400"/>
      <c r="AQ23" s="400"/>
      <c r="AR23" s="74" t="s">
        <v>48</v>
      </c>
      <c r="AS23" s="74"/>
      <c r="AT23" s="74"/>
      <c r="AU23" s="74"/>
      <c r="AV23" s="74"/>
      <c r="AW23" s="74"/>
      <c r="AX23" s="70"/>
      <c r="AY23" s="53"/>
      <c r="AZ23" s="60"/>
    </row>
    <row r="24" spans="1:76" ht="18.95" customHeight="1">
      <c r="A24" s="58"/>
      <c r="B24" s="53"/>
      <c r="C24" s="368" t="s">
        <v>128</v>
      </c>
      <c r="D24" s="369"/>
      <c r="E24" s="369"/>
      <c r="F24" s="369"/>
      <c r="G24" s="369"/>
      <c r="H24" s="369"/>
      <c r="I24" s="369"/>
      <c r="J24" s="369"/>
      <c r="K24" s="369"/>
      <c r="L24" s="369"/>
      <c r="M24" s="369"/>
      <c r="N24" s="370"/>
      <c r="O24" s="69"/>
      <c r="P24" s="378" t="str">
        <f>IF(入力フォーム!$E$16&lt;&gt;"","週"&amp;入力フォーム!$E$16&amp;"日程度",入力フォーム!$C$16)</f>
        <v>雇用期間のとおり</v>
      </c>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75"/>
      <c r="AY24" s="53"/>
      <c r="AZ24" s="60"/>
    </row>
    <row r="25" spans="1:76" ht="2.25" customHeight="1">
      <c r="A25" s="58"/>
      <c r="B25" s="53"/>
      <c r="C25" s="134"/>
      <c r="D25" s="135"/>
      <c r="E25" s="135"/>
      <c r="F25" s="135"/>
      <c r="G25" s="135"/>
      <c r="H25" s="135"/>
      <c r="I25" s="135"/>
      <c r="J25" s="135"/>
      <c r="K25" s="135"/>
      <c r="L25" s="135"/>
      <c r="M25" s="135"/>
      <c r="N25" s="136"/>
      <c r="O25" s="64"/>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7"/>
      <c r="AY25" s="53"/>
      <c r="AZ25" s="60"/>
    </row>
    <row r="26" spans="1:76" ht="22.5" customHeight="1">
      <c r="A26" s="58"/>
      <c r="B26" s="53"/>
      <c r="C26" s="359" t="s">
        <v>119</v>
      </c>
      <c r="D26" s="360"/>
      <c r="E26" s="360"/>
      <c r="F26" s="360"/>
      <c r="G26" s="360"/>
      <c r="H26" s="360"/>
      <c r="I26" s="360"/>
      <c r="J26" s="360"/>
      <c r="K26" s="360"/>
      <c r="L26" s="360"/>
      <c r="M26" s="360"/>
      <c r="N26" s="361"/>
      <c r="O26" s="53"/>
      <c r="P26" s="390">
        <f>入力フォーム!$C$17</f>
        <v>1200</v>
      </c>
      <c r="Q26" s="390"/>
      <c r="R26" s="390"/>
      <c r="S26" s="390"/>
      <c r="T26" s="390"/>
      <c r="U26" s="390"/>
      <c r="V26" s="390"/>
      <c r="W26" s="391" t="s">
        <v>106</v>
      </c>
      <c r="X26" s="391"/>
      <c r="Y26" s="391"/>
      <c r="Z26" s="392"/>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75"/>
      <c r="AY26" s="53"/>
      <c r="AZ26" s="60"/>
    </row>
    <row r="27" spans="1:76" ht="2.25" customHeight="1">
      <c r="A27" s="58"/>
      <c r="B27" s="53"/>
      <c r="C27" s="78"/>
      <c r="D27" s="135"/>
      <c r="E27" s="135"/>
      <c r="F27" s="135"/>
      <c r="G27" s="135"/>
      <c r="H27" s="135"/>
      <c r="I27" s="135"/>
      <c r="J27" s="135"/>
      <c r="K27" s="135"/>
      <c r="L27" s="135"/>
      <c r="M27" s="135"/>
      <c r="N27" s="79"/>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77"/>
      <c r="AY27" s="53"/>
      <c r="AZ27" s="60"/>
    </row>
    <row r="28" spans="1:76" ht="2.25" customHeight="1" thickBot="1">
      <c r="A28" s="58"/>
      <c r="B28" s="53"/>
      <c r="C28" s="80"/>
      <c r="D28" s="81"/>
      <c r="E28" s="81"/>
      <c r="F28" s="81"/>
      <c r="G28" s="81"/>
      <c r="H28" s="81"/>
      <c r="I28" s="81"/>
      <c r="J28" s="81"/>
      <c r="K28" s="81"/>
      <c r="L28" s="81"/>
      <c r="M28" s="81"/>
      <c r="N28" s="82"/>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4"/>
      <c r="AY28" s="53"/>
      <c r="AZ28" s="60"/>
    </row>
    <row r="29" spans="1:76" ht="22.5" customHeight="1" thickBot="1">
      <c r="A29" s="58"/>
      <c r="B29" s="53"/>
      <c r="C29" s="362" t="s">
        <v>105</v>
      </c>
      <c r="D29" s="363"/>
      <c r="E29" s="363"/>
      <c r="F29" s="363"/>
      <c r="G29" s="363"/>
      <c r="H29" s="363"/>
      <c r="I29" s="363"/>
      <c r="J29" s="363"/>
      <c r="K29" s="363"/>
      <c r="L29" s="363"/>
      <c r="M29" s="363"/>
      <c r="N29" s="364"/>
      <c r="O29" s="53"/>
      <c r="P29" s="393" t="str">
        <f>入力フォーム!$C$18</f>
        <v>✔</v>
      </c>
      <c r="Q29" s="394"/>
      <c r="R29" s="388" t="s">
        <v>111</v>
      </c>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85"/>
      <c r="AY29" s="53"/>
      <c r="AZ29" s="60"/>
    </row>
    <row r="30" spans="1:76" ht="2.25" customHeight="1">
      <c r="A30" s="58"/>
      <c r="B30" s="53"/>
      <c r="C30" s="86"/>
      <c r="D30" s="87"/>
      <c r="E30" s="87"/>
      <c r="F30" s="87"/>
      <c r="G30" s="87"/>
      <c r="H30" s="87"/>
      <c r="I30" s="87"/>
      <c r="J30" s="87"/>
      <c r="K30" s="87"/>
      <c r="L30" s="87"/>
      <c r="M30" s="87"/>
      <c r="N30" s="88"/>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7"/>
      <c r="AY30" s="53"/>
      <c r="AZ30" s="60"/>
    </row>
    <row r="31" spans="1:76" ht="2.25" customHeight="1" thickBot="1">
      <c r="A31" s="58"/>
      <c r="B31" s="53"/>
      <c r="C31" s="80"/>
      <c r="D31" s="81"/>
      <c r="E31" s="81"/>
      <c r="F31" s="81"/>
      <c r="G31" s="81"/>
      <c r="H31" s="81"/>
      <c r="I31" s="81"/>
      <c r="J31" s="81"/>
      <c r="K31" s="81"/>
      <c r="L31" s="81"/>
      <c r="M31" s="81"/>
      <c r="N31" s="82"/>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4"/>
      <c r="AY31" s="53"/>
      <c r="AZ31" s="60"/>
    </row>
    <row r="32" spans="1:76" s="90" customFormat="1" ht="22.5" customHeight="1" thickBot="1">
      <c r="A32" s="58"/>
      <c r="B32" s="53"/>
      <c r="C32" s="362" t="s">
        <v>116</v>
      </c>
      <c r="D32" s="363"/>
      <c r="E32" s="363"/>
      <c r="F32" s="363"/>
      <c r="G32" s="363"/>
      <c r="H32" s="363"/>
      <c r="I32" s="363"/>
      <c r="J32" s="363"/>
      <c r="K32" s="363"/>
      <c r="L32" s="363"/>
      <c r="M32" s="363"/>
      <c r="N32" s="364"/>
      <c r="O32" s="53"/>
      <c r="P32" s="393">
        <f>入力フォーム!$C$19</f>
        <v>0</v>
      </c>
      <c r="Q32" s="394"/>
      <c r="R32" s="365" t="s">
        <v>121</v>
      </c>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85"/>
      <c r="AY32" s="89"/>
      <c r="AZ32" s="60"/>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row>
    <row r="33" spans="1:76" s="90" customFormat="1" ht="2.25" customHeight="1">
      <c r="A33" s="58"/>
      <c r="B33" s="53"/>
      <c r="C33" s="91"/>
      <c r="D33" s="92"/>
      <c r="E33" s="92"/>
      <c r="F33" s="92"/>
      <c r="G33" s="92"/>
      <c r="H33" s="92"/>
      <c r="I33" s="92"/>
      <c r="J33" s="92"/>
      <c r="K33" s="92"/>
      <c r="L33" s="92"/>
      <c r="M33" s="92"/>
      <c r="N33" s="93"/>
      <c r="O33" s="76"/>
      <c r="P33" s="94"/>
      <c r="Q33" s="94"/>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77"/>
      <c r="AY33" s="89"/>
      <c r="AZ33" s="60"/>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row>
    <row r="34" spans="1:76" s="90" customFormat="1" ht="2.25" customHeight="1">
      <c r="A34" s="58"/>
      <c r="B34" s="53"/>
      <c r="C34" s="96"/>
      <c r="D34" s="142"/>
      <c r="E34" s="142"/>
      <c r="F34" s="142"/>
      <c r="G34" s="142"/>
      <c r="H34" s="142"/>
      <c r="I34" s="142"/>
      <c r="J34" s="142"/>
      <c r="K34" s="142"/>
      <c r="L34" s="142"/>
      <c r="M34" s="142"/>
      <c r="N34" s="143"/>
      <c r="O34" s="83"/>
      <c r="P34" s="140"/>
      <c r="Q34" s="140"/>
      <c r="R34" s="97"/>
      <c r="S34" s="97"/>
      <c r="T34" s="97"/>
      <c r="U34" s="97"/>
      <c r="V34" s="97"/>
      <c r="W34" s="97"/>
      <c r="X34" s="97"/>
      <c r="Y34" s="97"/>
      <c r="Z34" s="97"/>
      <c r="AA34" s="97"/>
      <c r="AB34" s="97"/>
      <c r="AC34" s="97"/>
      <c r="AD34" s="97"/>
      <c r="AE34" s="97"/>
      <c r="AF34" s="97"/>
      <c r="AG34" s="97"/>
      <c r="AH34" s="97"/>
      <c r="AI34" s="97"/>
      <c r="AJ34" s="97"/>
      <c r="AK34" s="97"/>
      <c r="AL34" s="97"/>
      <c r="AM34" s="97"/>
      <c r="AN34" s="97"/>
      <c r="AO34" s="384"/>
      <c r="AP34" s="384"/>
      <c r="AQ34" s="384"/>
      <c r="AR34" s="384"/>
      <c r="AS34" s="384"/>
      <c r="AT34" s="384"/>
      <c r="AU34" s="384"/>
      <c r="AV34" s="384"/>
      <c r="AW34" s="97"/>
      <c r="AX34" s="84"/>
      <c r="AY34" s="89"/>
      <c r="AZ34" s="60"/>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row>
    <row r="35" spans="1:76" ht="43.5" customHeight="1">
      <c r="A35" s="58"/>
      <c r="B35" s="53"/>
      <c r="C35" s="362" t="s">
        <v>108</v>
      </c>
      <c r="D35" s="363"/>
      <c r="E35" s="363"/>
      <c r="F35" s="363"/>
      <c r="G35" s="363"/>
      <c r="H35" s="363"/>
      <c r="I35" s="363"/>
      <c r="J35" s="363"/>
      <c r="K35" s="363"/>
      <c r="L35" s="363"/>
      <c r="M35" s="363"/>
      <c r="N35" s="364"/>
      <c r="O35" s="53"/>
      <c r="P35" s="389" t="str">
        <f>入力フォーム!$C$20</f>
        <v>ダミー</v>
      </c>
      <c r="Q35" s="389"/>
      <c r="R35" s="389"/>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85"/>
      <c r="AY35" s="89"/>
      <c r="AZ35" s="60"/>
    </row>
    <row r="36" spans="1:76" ht="2.25" customHeight="1">
      <c r="A36" s="58"/>
      <c r="B36" s="53"/>
      <c r="C36" s="86"/>
      <c r="D36" s="87"/>
      <c r="E36" s="87"/>
      <c r="F36" s="87"/>
      <c r="G36" s="87"/>
      <c r="H36" s="87"/>
      <c r="I36" s="87"/>
      <c r="J36" s="87"/>
      <c r="K36" s="87"/>
      <c r="L36" s="87"/>
      <c r="M36" s="87"/>
      <c r="N36" s="98"/>
      <c r="O36" s="76"/>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77"/>
      <c r="AY36" s="89"/>
      <c r="AZ36" s="60"/>
    </row>
    <row r="37" spans="1:76">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60"/>
    </row>
    <row r="38" spans="1:76" s="57" customFormat="1" ht="21" customHeight="1">
      <c r="A38" s="99"/>
      <c r="B38" s="53"/>
      <c r="C38" s="53" t="s">
        <v>107</v>
      </c>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60"/>
    </row>
    <row r="39" spans="1:76" ht="18.75" customHeight="1">
      <c r="A39" s="58"/>
      <c r="B39" s="53"/>
      <c r="C39" s="100"/>
      <c r="D39" s="55" t="s">
        <v>5</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6"/>
      <c r="AY39" s="53"/>
      <c r="AZ39" s="60"/>
    </row>
    <row r="40" spans="1:76" ht="7.5" customHeight="1">
      <c r="A40" s="58"/>
      <c r="B40" s="53"/>
      <c r="C40" s="99"/>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60"/>
      <c r="AY40" s="53"/>
      <c r="AZ40" s="60"/>
    </row>
    <row r="41" spans="1:76" ht="48.75" customHeight="1">
      <c r="A41" s="58"/>
      <c r="B41" s="53"/>
      <c r="C41" s="99"/>
      <c r="D41" s="375" t="s">
        <v>123</v>
      </c>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7"/>
      <c r="AY41" s="53"/>
      <c r="AZ41" s="60"/>
    </row>
    <row r="42" spans="1:76" ht="18.75" customHeight="1">
      <c r="A42" s="58"/>
      <c r="B42" s="53"/>
      <c r="C42" s="99"/>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7"/>
      <c r="AY42" s="53"/>
      <c r="AZ42" s="60"/>
    </row>
    <row r="43" spans="1:76" ht="38.25" customHeight="1">
      <c r="A43" s="58"/>
      <c r="B43" s="53"/>
      <c r="C43" s="99"/>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7"/>
      <c r="AY43" s="53"/>
      <c r="AZ43" s="60"/>
    </row>
    <row r="44" spans="1:76" ht="18.75" customHeight="1">
      <c r="A44" s="58"/>
      <c r="B44" s="53"/>
      <c r="C44" s="99"/>
      <c r="D44" s="101" t="s">
        <v>120</v>
      </c>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381" t="s">
        <v>6</v>
      </c>
      <c r="AK44" s="382"/>
      <c r="AL44" s="382"/>
      <c r="AM44" s="382"/>
      <c r="AN44" s="383"/>
      <c r="AO44" s="381" t="s">
        <v>297</v>
      </c>
      <c r="AP44" s="382"/>
      <c r="AQ44" s="382"/>
      <c r="AR44" s="382"/>
      <c r="AS44" s="383"/>
      <c r="AT44" s="385" t="s">
        <v>64</v>
      </c>
      <c r="AU44" s="386"/>
      <c r="AV44" s="386"/>
      <c r="AW44" s="386"/>
      <c r="AX44" s="387"/>
      <c r="AY44" s="53"/>
      <c r="AZ44" s="60"/>
    </row>
    <row r="45" spans="1:76" ht="15" customHeight="1">
      <c r="A45" s="58"/>
      <c r="B45" s="53"/>
      <c r="C45" s="99"/>
      <c r="S45" s="101"/>
      <c r="T45" s="101"/>
      <c r="U45" s="101"/>
      <c r="V45" s="101"/>
      <c r="W45" s="101"/>
      <c r="X45" s="101"/>
      <c r="Y45" s="101"/>
      <c r="Z45" s="101"/>
      <c r="AA45" s="101"/>
      <c r="AB45" s="101"/>
      <c r="AC45" s="101"/>
      <c r="AD45" s="101"/>
      <c r="AE45" s="101"/>
      <c r="AF45" s="101"/>
      <c r="AG45" s="101"/>
      <c r="AH45" s="101"/>
      <c r="AI45" s="101"/>
      <c r="AJ45" s="344"/>
      <c r="AK45" s="345"/>
      <c r="AL45" s="345"/>
      <c r="AM45" s="345"/>
      <c r="AN45" s="346"/>
      <c r="AO45" s="335"/>
      <c r="AP45" s="336"/>
      <c r="AQ45" s="336"/>
      <c r="AR45" s="336"/>
      <c r="AS45" s="337"/>
      <c r="AT45" s="344"/>
      <c r="AU45" s="345"/>
      <c r="AV45" s="345"/>
      <c r="AW45" s="345"/>
      <c r="AX45" s="346"/>
      <c r="AY45" s="53"/>
      <c r="AZ45" s="60"/>
    </row>
    <row r="46" spans="1:76" ht="9.75" customHeight="1">
      <c r="A46" s="58"/>
      <c r="B46" s="53"/>
      <c r="C46" s="99"/>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347"/>
      <c r="AK46" s="348"/>
      <c r="AL46" s="348"/>
      <c r="AM46" s="348"/>
      <c r="AN46" s="349"/>
      <c r="AO46" s="338"/>
      <c r="AP46" s="339"/>
      <c r="AQ46" s="339"/>
      <c r="AR46" s="339"/>
      <c r="AS46" s="340"/>
      <c r="AT46" s="347"/>
      <c r="AU46" s="348"/>
      <c r="AV46" s="348"/>
      <c r="AW46" s="348"/>
      <c r="AX46" s="349"/>
      <c r="AY46" s="53"/>
      <c r="AZ46" s="60"/>
    </row>
    <row r="47" spans="1:76" ht="15" customHeight="1">
      <c r="A47" s="58"/>
      <c r="B47" s="53"/>
      <c r="C47" s="99"/>
      <c r="D47" s="102" t="s">
        <v>7</v>
      </c>
      <c r="E47" s="102"/>
      <c r="F47" s="102"/>
      <c r="G47" s="102"/>
      <c r="H47" s="102"/>
      <c r="I47" s="102" t="s">
        <v>8</v>
      </c>
      <c r="J47" s="102"/>
      <c r="K47" s="351"/>
      <c r="L47" s="351"/>
      <c r="M47" s="351"/>
      <c r="N47" s="351"/>
      <c r="O47" s="351"/>
      <c r="P47" s="351"/>
      <c r="Q47" s="351"/>
      <c r="R47" s="351"/>
      <c r="S47" s="351"/>
      <c r="T47" s="351"/>
      <c r="U47" s="351"/>
      <c r="V47" s="101"/>
      <c r="W47" s="101"/>
      <c r="X47" s="101"/>
      <c r="Y47" s="101"/>
      <c r="Z47" s="101"/>
      <c r="AA47" s="101"/>
      <c r="AB47" s="101"/>
      <c r="AC47" s="101"/>
      <c r="AD47" s="101"/>
      <c r="AE47" s="101"/>
      <c r="AF47" s="101"/>
      <c r="AG47" s="101"/>
      <c r="AH47" s="101"/>
      <c r="AI47" s="101"/>
      <c r="AJ47" s="347"/>
      <c r="AK47" s="348"/>
      <c r="AL47" s="348"/>
      <c r="AM47" s="348"/>
      <c r="AN47" s="349"/>
      <c r="AO47" s="338"/>
      <c r="AP47" s="339"/>
      <c r="AQ47" s="339"/>
      <c r="AR47" s="339"/>
      <c r="AS47" s="340"/>
      <c r="AT47" s="347"/>
      <c r="AU47" s="348"/>
      <c r="AV47" s="348"/>
      <c r="AW47" s="348"/>
      <c r="AX47" s="349"/>
      <c r="AY47" s="53"/>
      <c r="AZ47" s="60"/>
      <c r="BW47" s="6"/>
      <c r="BX47" s="6"/>
    </row>
    <row r="48" spans="1:76" ht="9" customHeight="1">
      <c r="A48" s="58"/>
      <c r="B48" s="53"/>
      <c r="C48" s="103"/>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39"/>
      <c r="AI48" s="102"/>
      <c r="AJ48" s="350"/>
      <c r="AK48" s="351"/>
      <c r="AL48" s="351"/>
      <c r="AM48" s="351"/>
      <c r="AN48" s="352"/>
      <c r="AO48" s="341"/>
      <c r="AP48" s="342"/>
      <c r="AQ48" s="342"/>
      <c r="AR48" s="342"/>
      <c r="AS48" s="343"/>
      <c r="AT48" s="350"/>
      <c r="AU48" s="351"/>
      <c r="AV48" s="351"/>
      <c r="AW48" s="351"/>
      <c r="AX48" s="352"/>
      <c r="AY48" s="53"/>
      <c r="AZ48" s="60"/>
    </row>
    <row r="49" spans="1:52" ht="6" customHeight="1">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138"/>
      <c r="AI49" s="53"/>
      <c r="AJ49" s="53"/>
      <c r="AK49" s="53"/>
      <c r="AL49" s="53"/>
      <c r="AM49" s="53"/>
      <c r="AN49" s="53"/>
      <c r="AO49" s="53"/>
      <c r="AP49" s="53"/>
      <c r="AQ49" s="53"/>
      <c r="AR49" s="53"/>
      <c r="AS49" s="53"/>
      <c r="AT49" s="138"/>
      <c r="AU49" s="138"/>
      <c r="AV49" s="138"/>
      <c r="AW49" s="138"/>
      <c r="AX49" s="138"/>
      <c r="AY49" s="53"/>
      <c r="AZ49" s="60"/>
    </row>
    <row r="50" spans="1:52">
      <c r="A50" s="104"/>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351">
        <v>20250414</v>
      </c>
      <c r="AT50" s="351"/>
      <c r="AU50" s="351"/>
      <c r="AV50" s="351"/>
      <c r="AW50" s="351"/>
      <c r="AX50" s="351"/>
      <c r="AY50" s="102"/>
      <c r="AZ50" s="105"/>
    </row>
    <row r="51" spans="1:52">
      <c r="A51" s="9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row>
    <row r="56" spans="1:52">
      <c r="R56" s="197"/>
    </row>
  </sheetData>
  <sheetProtection formatCells="0" selectLockedCells="1"/>
  <mergeCells count="49">
    <mergeCell ref="AK6:AY6"/>
    <mergeCell ref="B3:AY3"/>
    <mergeCell ref="C35:N35"/>
    <mergeCell ref="C29:N29"/>
    <mergeCell ref="P29:Q29"/>
    <mergeCell ref="C18:N18"/>
    <mergeCell ref="C24:N24"/>
    <mergeCell ref="S23:Y23"/>
    <mergeCell ref="AD23:AJ23"/>
    <mergeCell ref="AO23:AQ23"/>
    <mergeCell ref="C17:N17"/>
    <mergeCell ref="P17:AW17"/>
    <mergeCell ref="C13:AX13"/>
    <mergeCell ref="Y11:AG11"/>
    <mergeCell ref="AJ9:AU9"/>
    <mergeCell ref="AJ10:AU10"/>
    <mergeCell ref="AS50:AX50"/>
    <mergeCell ref="S20:Y20"/>
    <mergeCell ref="AD20:AJ20"/>
    <mergeCell ref="P18:AD18"/>
    <mergeCell ref="AI18:AW18"/>
    <mergeCell ref="AJ44:AN44"/>
    <mergeCell ref="AO44:AS44"/>
    <mergeCell ref="AO34:AV34"/>
    <mergeCell ref="AT44:AX44"/>
    <mergeCell ref="AT45:AX48"/>
    <mergeCell ref="R29:AW29"/>
    <mergeCell ref="P35:AW35"/>
    <mergeCell ref="P26:V26"/>
    <mergeCell ref="W26:Y26"/>
    <mergeCell ref="Z26:AW26"/>
    <mergeCell ref="P32:Q32"/>
    <mergeCell ref="AJ11:AU11"/>
    <mergeCell ref="P15:AW15"/>
    <mergeCell ref="Y10:AG10"/>
    <mergeCell ref="Y9:AG9"/>
    <mergeCell ref="D41:AX43"/>
    <mergeCell ref="P24:AW24"/>
    <mergeCell ref="AO45:AS48"/>
    <mergeCell ref="AJ45:AN48"/>
    <mergeCell ref="K47:U47"/>
    <mergeCell ref="C15:N15"/>
    <mergeCell ref="C16:N16"/>
    <mergeCell ref="C26:N26"/>
    <mergeCell ref="C32:N32"/>
    <mergeCell ref="R32:AW32"/>
    <mergeCell ref="C20:N23"/>
    <mergeCell ref="P16:R16"/>
    <mergeCell ref="U16:AW16"/>
  </mergeCells>
  <phoneticPr fontId="4"/>
  <conditionalFormatting sqref="AK6:AY6">
    <cfRule type="cellIs" dxfId="358" priority="3" operator="between">
      <formula>43586</formula>
      <formula>43830</formula>
    </cfRule>
  </conditionalFormatting>
  <conditionalFormatting sqref="P18:AD18">
    <cfRule type="cellIs" dxfId="357" priority="2" operator="between">
      <formula>43586</formula>
      <formula>43830</formula>
    </cfRule>
  </conditionalFormatting>
  <conditionalFormatting sqref="AI18:AW18">
    <cfRule type="cellIs" dxfId="356" priority="1" operator="between">
      <formula>43586</formula>
      <formula>43830</formula>
    </cfRule>
  </conditionalFormatting>
  <printOptions horizontalCentered="1"/>
  <pageMargins left="0.51181102362204722" right="0.51181102362204722" top="0.47244094488188981" bottom="0.31496062992125984" header="0.23622047244094491" footer="0.31496062992125984"/>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O312"/>
  <sheetViews>
    <sheetView showZeros="0" view="pageBreakPreview" zoomScaleNormal="100" zoomScaleSheetLayoutView="100" workbookViewId="0">
      <selection activeCell="BW18" sqref="BW18"/>
    </sheetView>
  </sheetViews>
  <sheetFormatPr defaultRowHeight="13.5"/>
  <cols>
    <col min="1" max="1" width="1.25" style="6" customWidth="1"/>
    <col min="2" max="27" width="1.625" style="6" customWidth="1"/>
    <col min="28" max="28" width="2" style="6" customWidth="1"/>
    <col min="29" max="60" width="1.625" style="6" customWidth="1"/>
    <col min="61" max="61" width="1.5" style="6" customWidth="1"/>
    <col min="62" max="65" width="1.125" style="6" customWidth="1"/>
    <col min="66" max="66" width="1" style="6" customWidth="1"/>
    <col min="67" max="247" width="1.625" style="6" customWidth="1"/>
    <col min="248" max="16384" width="9" style="6"/>
  </cols>
  <sheetData>
    <row r="1" spans="1:67" ht="15" customHeight="1">
      <c r="A1" s="54"/>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7"/>
    </row>
    <row r="2" spans="1:67" ht="19.5" customHeight="1">
      <c r="A2" s="58"/>
      <c r="B2" s="90"/>
      <c r="C2" s="90"/>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90"/>
      <c r="AL2" s="90"/>
      <c r="AM2" s="90"/>
      <c r="AN2" s="90"/>
      <c r="AO2" s="90"/>
      <c r="AP2" s="90"/>
      <c r="AQ2" s="90"/>
      <c r="AR2" s="90"/>
      <c r="AS2" s="90"/>
      <c r="AT2" s="90"/>
      <c r="AU2" s="90"/>
      <c r="AV2" s="90"/>
      <c r="AW2" s="90"/>
      <c r="AX2" s="90"/>
      <c r="AY2" s="53"/>
      <c r="AZ2" s="395">
        <f ca="1">TODAY()</f>
        <v>45761</v>
      </c>
      <c r="BA2" s="395"/>
      <c r="BB2" s="395"/>
      <c r="BC2" s="395"/>
      <c r="BD2" s="395"/>
      <c r="BE2" s="395"/>
      <c r="BF2" s="395"/>
      <c r="BG2" s="395"/>
      <c r="BH2" s="395"/>
      <c r="BI2" s="395"/>
      <c r="BJ2" s="395"/>
      <c r="BK2" s="395"/>
      <c r="BL2" s="395"/>
      <c r="BM2" s="395"/>
      <c r="BN2" s="53"/>
      <c r="BO2" s="108"/>
    </row>
    <row r="3" spans="1:67" ht="19.5" customHeight="1">
      <c r="A3" s="58"/>
      <c r="B3" s="90"/>
      <c r="C3" s="90"/>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108"/>
    </row>
    <row r="4" spans="1:67" ht="19.5" customHeight="1">
      <c r="A4" s="58"/>
      <c r="B4" s="90"/>
      <c r="C4" s="90"/>
      <c r="D4" s="53"/>
      <c r="E4" s="5" t="s">
        <v>298</v>
      </c>
      <c r="F4" s="5"/>
      <c r="G4" s="5"/>
      <c r="H4" s="5"/>
      <c r="I4" s="5"/>
      <c r="J4" s="5"/>
      <c r="K4" s="5"/>
      <c r="L4" s="5"/>
      <c r="M4" s="5"/>
      <c r="N4" s="5"/>
      <c r="O4" s="5"/>
      <c r="P4" s="5"/>
      <c r="Q4" s="5"/>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108"/>
    </row>
    <row r="5" spans="1:67" ht="15" customHeight="1">
      <c r="A5" s="58"/>
      <c r="B5" s="90"/>
      <c r="C5" s="90"/>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108"/>
    </row>
    <row r="6" spans="1:67" ht="19.5" customHeight="1">
      <c r="A6" s="58"/>
      <c r="B6" s="90"/>
      <c r="C6" s="90"/>
      <c r="D6" s="53"/>
      <c r="E6" s="53"/>
      <c r="F6" s="53"/>
      <c r="G6" s="53"/>
      <c r="H6" s="53"/>
      <c r="I6" s="53"/>
      <c r="J6" s="53"/>
      <c r="K6" s="53"/>
      <c r="L6" s="53"/>
      <c r="M6" s="53"/>
      <c r="N6" s="53"/>
      <c r="O6" s="53"/>
      <c r="P6" s="53"/>
      <c r="Q6" s="53"/>
      <c r="R6" s="53"/>
      <c r="S6" s="53"/>
      <c r="T6" s="53"/>
      <c r="U6" s="53"/>
      <c r="V6" s="53"/>
      <c r="W6" s="53"/>
      <c r="X6" s="53"/>
      <c r="Y6" s="53"/>
      <c r="Z6" s="53"/>
      <c r="AA6" s="53"/>
      <c r="AB6" s="53"/>
      <c r="AC6" s="90"/>
      <c r="AD6" s="53"/>
      <c r="AE6" s="53"/>
      <c r="AF6" s="53"/>
      <c r="AG6" s="53"/>
      <c r="AH6" s="90"/>
      <c r="AI6" s="90"/>
      <c r="AJ6" s="90"/>
      <c r="AK6" s="90"/>
      <c r="AL6" s="90"/>
      <c r="AM6" s="90"/>
      <c r="AN6" s="90"/>
      <c r="AO6" s="90"/>
      <c r="AP6" s="90"/>
      <c r="AQ6" s="90"/>
      <c r="AR6" s="90"/>
      <c r="AS6" s="53" t="s">
        <v>9</v>
      </c>
      <c r="AT6" s="90"/>
      <c r="AU6" s="90"/>
      <c r="AV6" s="90"/>
      <c r="AW6" s="53"/>
      <c r="AX6" s="53"/>
      <c r="AY6" s="423" t="str">
        <f>入力フォーム!$C$4</f>
        <v>文学部事務室</v>
      </c>
      <c r="AZ6" s="423"/>
      <c r="BA6" s="423"/>
      <c r="BB6" s="423"/>
      <c r="BC6" s="423"/>
      <c r="BD6" s="423"/>
      <c r="BE6" s="423"/>
      <c r="BF6" s="423"/>
      <c r="BG6" s="423"/>
      <c r="BH6" s="423"/>
      <c r="BI6" s="423"/>
      <c r="BJ6" s="423"/>
      <c r="BK6" s="423"/>
      <c r="BL6" s="423"/>
      <c r="BM6" s="423"/>
      <c r="BN6" s="53"/>
      <c r="BO6" s="108"/>
    </row>
    <row r="7" spans="1:67" ht="7.5" customHeight="1">
      <c r="A7" s="58"/>
      <c r="B7" s="90"/>
      <c r="C7" s="90"/>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108"/>
    </row>
    <row r="8" spans="1:67" ht="19.5" customHeight="1">
      <c r="A8" s="58"/>
      <c r="B8" s="90"/>
      <c r="C8" s="90"/>
      <c r="D8" s="53"/>
      <c r="E8" s="53"/>
      <c r="F8" s="53"/>
      <c r="G8" s="53"/>
      <c r="H8" s="53"/>
      <c r="I8" s="53"/>
      <c r="J8" s="53"/>
      <c r="K8" s="53"/>
      <c r="L8" s="53"/>
      <c r="M8" s="53"/>
      <c r="N8" s="53"/>
      <c r="O8" s="53"/>
      <c r="P8" s="53"/>
      <c r="Q8" s="53"/>
      <c r="R8" s="53"/>
      <c r="S8" s="53"/>
      <c r="T8" s="53"/>
      <c r="U8" s="53"/>
      <c r="V8" s="53"/>
      <c r="W8" s="53"/>
      <c r="X8" s="53"/>
      <c r="Y8" s="53"/>
      <c r="Z8" s="53"/>
      <c r="AA8" s="53"/>
      <c r="AB8" s="53"/>
      <c r="AC8" s="90"/>
      <c r="AD8" s="53"/>
      <c r="AE8" s="53"/>
      <c r="AF8" s="53"/>
      <c r="AG8" s="53"/>
      <c r="AH8" s="90"/>
      <c r="AI8" s="90"/>
      <c r="AJ8" s="90"/>
      <c r="AK8" s="90"/>
      <c r="AL8" s="90"/>
      <c r="AM8" s="90"/>
      <c r="AN8" s="90"/>
      <c r="AO8" s="90"/>
      <c r="AQ8" s="53" t="s">
        <v>98</v>
      </c>
      <c r="AT8" s="59"/>
      <c r="AU8" s="59"/>
      <c r="AV8" s="90"/>
      <c r="AW8" s="53"/>
      <c r="AX8" s="53"/>
      <c r="AY8" s="423" t="str">
        <f>入力フォーム!$C$5</f>
        <v>品川　太郎</v>
      </c>
      <c r="AZ8" s="423"/>
      <c r="BA8" s="423"/>
      <c r="BB8" s="423"/>
      <c r="BC8" s="423"/>
      <c r="BD8" s="423"/>
      <c r="BE8" s="423"/>
      <c r="BF8" s="423"/>
      <c r="BG8" s="423"/>
      <c r="BH8" s="423"/>
      <c r="BI8" s="423"/>
      <c r="BJ8" s="423"/>
      <c r="BK8" s="53"/>
      <c r="BL8" s="53"/>
      <c r="BM8" s="53"/>
      <c r="BN8" s="53"/>
      <c r="BO8" s="108"/>
    </row>
    <row r="9" spans="1:67" s="57" customFormat="1" ht="12.95" customHeight="1">
      <c r="A9" s="99"/>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60"/>
    </row>
    <row r="10" spans="1:67" s="57" customFormat="1" ht="12.95" customHeight="1">
      <c r="A10" s="99"/>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60"/>
    </row>
    <row r="11" spans="1:67" s="57" customFormat="1" ht="21" customHeight="1">
      <c r="A11" s="99"/>
      <c r="B11" s="53"/>
      <c r="C11" s="396" t="s">
        <v>10</v>
      </c>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53"/>
      <c r="BO11" s="60"/>
    </row>
    <row r="12" spans="1:67" s="57" customFormat="1" ht="12.95" customHeight="1">
      <c r="A12" s="99"/>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60"/>
    </row>
    <row r="13" spans="1:67" s="57" customFormat="1" ht="12.95" customHeight="1">
      <c r="A13" s="99"/>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60"/>
    </row>
    <row r="14" spans="1:67" s="57" customFormat="1" ht="20.100000000000001" customHeight="1">
      <c r="A14" s="99"/>
      <c r="B14" s="53"/>
      <c r="C14" s="53"/>
      <c r="D14" s="109" t="s">
        <v>25</v>
      </c>
      <c r="E14" s="348" t="s">
        <v>22</v>
      </c>
      <c r="F14" s="348"/>
      <c r="G14" s="348"/>
      <c r="H14" s="348"/>
      <c r="I14" s="348"/>
      <c r="J14" s="348"/>
      <c r="K14" s="421" t="str">
        <f>入力フォーム!$C$22</f>
        <v>07-999</v>
      </c>
      <c r="L14" s="402"/>
      <c r="M14" s="402"/>
      <c r="N14" s="402"/>
      <c r="O14" s="402"/>
      <c r="P14" s="109" t="s">
        <v>26</v>
      </c>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60"/>
    </row>
    <row r="15" spans="1:67" s="57" customFormat="1" ht="20.100000000000001" customHeight="1">
      <c r="A15" s="99"/>
      <c r="B15" s="53"/>
      <c r="C15" s="53"/>
      <c r="D15" s="53"/>
      <c r="E15" s="53"/>
      <c r="F15" s="422">
        <f>入力フォーム!$C$2</f>
        <v>45748</v>
      </c>
      <c r="G15" s="422"/>
      <c r="H15" s="422"/>
      <c r="I15" s="422"/>
      <c r="J15" s="422"/>
      <c r="K15" s="422"/>
      <c r="L15" s="422"/>
      <c r="M15" s="422"/>
      <c r="N15" s="422"/>
      <c r="O15" s="422"/>
      <c r="P15" s="422"/>
      <c r="Q15" s="422"/>
      <c r="R15" s="422"/>
      <c r="S15" s="53" t="s">
        <v>118</v>
      </c>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60"/>
    </row>
    <row r="16" spans="1:67" s="57" customFormat="1" ht="20.100000000000001" customHeight="1">
      <c r="A16" s="99"/>
      <c r="B16" s="53"/>
      <c r="C16" s="53"/>
      <c r="D16" s="53"/>
      <c r="E16" s="53"/>
      <c r="F16" s="53" t="s">
        <v>95</v>
      </c>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60"/>
    </row>
    <row r="17" spans="1:67" s="57" customFormat="1" ht="17.100000000000001" customHeight="1">
      <c r="A17" s="99"/>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60"/>
    </row>
    <row r="18" spans="1:67" s="57" customFormat="1" ht="17.100000000000001" customHeight="1">
      <c r="A18" s="99"/>
      <c r="B18" s="348" t="s">
        <v>23</v>
      </c>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60"/>
    </row>
    <row r="19" spans="1:67" s="57" customFormat="1" ht="17.100000000000001" customHeight="1">
      <c r="A19" s="99"/>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t="s">
        <v>27</v>
      </c>
      <c r="BL19" s="53"/>
      <c r="BM19" s="53"/>
      <c r="BN19" s="53"/>
      <c r="BO19" s="60"/>
    </row>
    <row r="20" spans="1:67" s="57" customFormat="1" ht="47.25" customHeight="1">
      <c r="A20" s="99"/>
      <c r="B20" s="414" t="s">
        <v>24</v>
      </c>
      <c r="C20" s="415"/>
      <c r="D20" s="416"/>
      <c r="E20" s="416"/>
      <c r="F20" s="416"/>
      <c r="G20" s="416"/>
      <c r="H20" s="416"/>
      <c r="I20" s="416"/>
      <c r="J20" s="416"/>
      <c r="K20" s="419" t="s">
        <v>91</v>
      </c>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15"/>
      <c r="AS20" s="417" t="s">
        <v>99</v>
      </c>
      <c r="AT20" s="418"/>
      <c r="AU20" s="418"/>
      <c r="AV20" s="418"/>
      <c r="AW20" s="418"/>
      <c r="AX20" s="418"/>
      <c r="AY20" s="418"/>
      <c r="AZ20" s="424" t="s">
        <v>93</v>
      </c>
      <c r="BA20" s="418"/>
      <c r="BB20" s="418"/>
      <c r="BC20" s="418"/>
      <c r="BD20" s="425"/>
      <c r="BE20" s="426" t="s">
        <v>320</v>
      </c>
      <c r="BF20" s="426"/>
      <c r="BG20" s="426"/>
      <c r="BH20" s="426"/>
      <c r="BI20" s="426"/>
      <c r="BJ20" s="426" t="s">
        <v>94</v>
      </c>
      <c r="BK20" s="426"/>
      <c r="BL20" s="426"/>
      <c r="BM20" s="426"/>
      <c r="BN20" s="426"/>
      <c r="BO20" s="60"/>
    </row>
    <row r="21" spans="1:67" s="112" customFormat="1" ht="39" customHeight="1">
      <c r="A21" s="110"/>
      <c r="B21" s="406" t="str">
        <f ca="1">OFFSET(入力フォーム!$A$25,ROW()-20,1)</f>
        <v>立正　1人</v>
      </c>
      <c r="C21" s="407"/>
      <c r="D21" s="408"/>
      <c r="E21" s="408"/>
      <c r="F21" s="408"/>
      <c r="G21" s="408"/>
      <c r="H21" s="408"/>
      <c r="I21" s="408"/>
      <c r="J21" s="408"/>
      <c r="K21" s="409" t="str">
        <f ca="1">IF(OFFSET(入力フォーム!$A$25,ROW()-20,3)="","","〒"&amp;OFFSET(入力フォーム!$A$25,ROW()-20,3))</f>
        <v>〒141-8602</v>
      </c>
      <c r="L21" s="409"/>
      <c r="M21" s="409"/>
      <c r="N21" s="409"/>
      <c r="O21" s="410"/>
      <c r="P21" s="411" t="str">
        <f ca="1">OFFSET(入力フォーム!$A$25,ROW()-20,4)&amp;OFFSET(入力フォーム!$A$25,ROW()-20,5)</f>
        <v>東京都品川区大崎4-2-16</v>
      </c>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t="str">
        <f ca="1">OFFSET(入力フォーム!$A$25,ROW()-20,8)</f>
        <v>181H00001</v>
      </c>
      <c r="AT21" s="412"/>
      <c r="AU21" s="412"/>
      <c r="AV21" s="412"/>
      <c r="AW21" s="412"/>
      <c r="AX21" s="412"/>
      <c r="AY21" s="413"/>
      <c r="AZ21" s="424" t="str">
        <f ca="1">OFFSET(入力フォーム!$A$25,ROW()-20,24)</f>
        <v>済</v>
      </c>
      <c r="BA21" s="418"/>
      <c r="BB21" s="418"/>
      <c r="BC21" s="418"/>
      <c r="BD21" s="425"/>
      <c r="BE21" s="426" t="str">
        <f ca="1">OFFSET(入力フォーム!$A$25,ROW()-20,25)</f>
        <v>あり</v>
      </c>
      <c r="BF21" s="426"/>
      <c r="BG21" s="426"/>
      <c r="BH21" s="426"/>
      <c r="BI21" s="426"/>
      <c r="BJ21" s="426" t="str">
        <f ca="1">OFFSET(入力フォーム!$A$25,ROW()-20,26)</f>
        <v>甲欄</v>
      </c>
      <c r="BK21" s="426"/>
      <c r="BL21" s="426"/>
      <c r="BM21" s="426"/>
      <c r="BN21" s="426"/>
      <c r="BO21" s="111"/>
    </row>
    <row r="22" spans="1:67" s="112" customFormat="1" ht="39" customHeight="1">
      <c r="A22" s="110"/>
      <c r="B22" s="406" t="str">
        <f ca="1">OFFSET(入力フォーム!$A$25,ROW()-20,1)</f>
        <v>立正　2人</v>
      </c>
      <c r="C22" s="407"/>
      <c r="D22" s="408"/>
      <c r="E22" s="408"/>
      <c r="F22" s="408"/>
      <c r="G22" s="408"/>
      <c r="H22" s="408"/>
      <c r="I22" s="408"/>
      <c r="J22" s="408"/>
      <c r="K22" s="409" t="str">
        <f ca="1">IF(OFFSET(入力フォーム!$A$25,ROW()-20,3)="","","〒"&amp;OFFSET(入力フォーム!$A$25,ROW()-20,3))</f>
        <v>〒141-8602</v>
      </c>
      <c r="L22" s="409"/>
      <c r="M22" s="409"/>
      <c r="N22" s="409"/>
      <c r="O22" s="410"/>
      <c r="P22" s="411" t="str">
        <f ca="1">OFFSET(入力フォーム!$A$25,ROW()-20,4)&amp;OFFSET(入力フォーム!$A$25,ROW()-20,5)</f>
        <v>東京都品川区大崎4-2-16</v>
      </c>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t="str">
        <f ca="1">OFFSET(入力フォーム!$A$25,ROW()-20,8)</f>
        <v>181H00002</v>
      </c>
      <c r="AT22" s="412"/>
      <c r="AU22" s="412"/>
      <c r="AV22" s="412"/>
      <c r="AW22" s="412"/>
      <c r="AX22" s="412"/>
      <c r="AY22" s="413"/>
      <c r="AZ22" s="424" t="str">
        <f ca="1">OFFSET(入力フォーム!$A$25,ROW()-20,24)</f>
        <v>新規</v>
      </c>
      <c r="BA22" s="418"/>
      <c r="BB22" s="418"/>
      <c r="BC22" s="418"/>
      <c r="BD22" s="425"/>
      <c r="BE22" s="426" t="str">
        <f ca="1">OFFSET(入力フォーム!$A$25,ROW()-20,25)</f>
        <v>あり</v>
      </c>
      <c r="BF22" s="426"/>
      <c r="BG22" s="426"/>
      <c r="BH22" s="426"/>
      <c r="BI22" s="426"/>
      <c r="BJ22" s="426" t="str">
        <f ca="1">OFFSET(入力フォーム!$A$25,ROW()-20,26)</f>
        <v>甲欄</v>
      </c>
      <c r="BK22" s="426"/>
      <c r="BL22" s="426"/>
      <c r="BM22" s="426"/>
      <c r="BN22" s="426"/>
      <c r="BO22" s="111"/>
    </row>
    <row r="23" spans="1:67" s="112" customFormat="1" ht="39" customHeight="1">
      <c r="A23" s="110"/>
      <c r="B23" s="406" t="str">
        <f ca="1">OFFSET(入力フォーム!$A$25,ROW()-20,1)</f>
        <v>立正　3人</v>
      </c>
      <c r="C23" s="407"/>
      <c r="D23" s="408"/>
      <c r="E23" s="408"/>
      <c r="F23" s="408"/>
      <c r="G23" s="408"/>
      <c r="H23" s="408"/>
      <c r="I23" s="408"/>
      <c r="J23" s="408"/>
      <c r="K23" s="409" t="str">
        <f ca="1">IF(OFFSET(入力フォーム!$A$25,ROW()-20,3)="","","〒"&amp;OFFSET(入力フォーム!$A$25,ROW()-20,3))</f>
        <v>〒141-8602</v>
      </c>
      <c r="L23" s="409"/>
      <c r="M23" s="409"/>
      <c r="N23" s="409"/>
      <c r="O23" s="410"/>
      <c r="P23" s="411" t="str">
        <f ca="1">OFFSET(入力フォーム!$A$25,ROW()-20,4)&amp;OFFSET(入力フォーム!$A$25,ROW()-20,5)</f>
        <v>東京都品川区大崎4-2-16</v>
      </c>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t="str">
        <f ca="1">OFFSET(入力フォーム!$A$25,ROW()-20,8)</f>
        <v>181H00003</v>
      </c>
      <c r="AT23" s="412"/>
      <c r="AU23" s="412"/>
      <c r="AV23" s="412"/>
      <c r="AW23" s="412"/>
      <c r="AX23" s="412"/>
      <c r="AY23" s="413"/>
      <c r="AZ23" s="424" t="str">
        <f ca="1">OFFSET(入力フォーム!$A$25,ROW()-20,24)</f>
        <v>変更</v>
      </c>
      <c r="BA23" s="418"/>
      <c r="BB23" s="418"/>
      <c r="BC23" s="418"/>
      <c r="BD23" s="425"/>
      <c r="BE23" s="426" t="str">
        <f ca="1">OFFSET(入力フォーム!$A$25,ROW()-20,25)</f>
        <v>あり</v>
      </c>
      <c r="BF23" s="426"/>
      <c r="BG23" s="426"/>
      <c r="BH23" s="426"/>
      <c r="BI23" s="426"/>
      <c r="BJ23" s="426" t="str">
        <f ca="1">OFFSET(入力フォーム!$A$25,ROW()-20,26)</f>
        <v>乙欄</v>
      </c>
      <c r="BK23" s="426"/>
      <c r="BL23" s="426"/>
      <c r="BM23" s="426"/>
      <c r="BN23" s="426"/>
      <c r="BO23" s="111"/>
    </row>
    <row r="24" spans="1:67" s="112" customFormat="1" ht="39" customHeight="1">
      <c r="A24" s="110"/>
      <c r="B24" s="406" t="str">
        <f ca="1">OFFSET(入力フォーム!$A$25,ROW()-20,1)</f>
        <v>立正　4人</v>
      </c>
      <c r="C24" s="407"/>
      <c r="D24" s="408"/>
      <c r="E24" s="408"/>
      <c r="F24" s="408"/>
      <c r="G24" s="408"/>
      <c r="H24" s="408"/>
      <c r="I24" s="408"/>
      <c r="J24" s="408"/>
      <c r="K24" s="409" t="str">
        <f ca="1">IF(OFFSET(入力フォーム!$A$25,ROW()-20,3)="","","〒"&amp;OFFSET(入力フォーム!$A$25,ROW()-20,3))</f>
        <v>〒141-8602</v>
      </c>
      <c r="L24" s="409"/>
      <c r="M24" s="409"/>
      <c r="N24" s="409"/>
      <c r="O24" s="410"/>
      <c r="P24" s="411" t="str">
        <f ca="1">OFFSET(入力フォーム!$A$25,ROW()-20,4)&amp;OFFSET(入力フォーム!$A$25,ROW()-20,5)</f>
        <v>東京都品川区大崎4-2-16</v>
      </c>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t="str">
        <f ca="1">OFFSET(入力フォーム!$A$25,ROW()-20,8)</f>
        <v>181H00004</v>
      </c>
      <c r="AT24" s="412"/>
      <c r="AU24" s="412"/>
      <c r="AV24" s="412"/>
      <c r="AW24" s="412"/>
      <c r="AX24" s="412"/>
      <c r="AY24" s="413"/>
      <c r="AZ24" s="424" t="str">
        <f ca="1">OFFSET(入力フォーム!$A$25,ROW()-20,24)</f>
        <v>新規</v>
      </c>
      <c r="BA24" s="418"/>
      <c r="BB24" s="418"/>
      <c r="BC24" s="418"/>
      <c r="BD24" s="425"/>
      <c r="BE24" s="426" t="str">
        <f ca="1">OFFSET(入力フォーム!$A$25,ROW()-20,25)</f>
        <v>なし</v>
      </c>
      <c r="BF24" s="426"/>
      <c r="BG24" s="426"/>
      <c r="BH24" s="426"/>
      <c r="BI24" s="426"/>
      <c r="BJ24" s="426" t="str">
        <f ca="1">OFFSET(入力フォーム!$A$25,ROW()-20,26)</f>
        <v>乙欄</v>
      </c>
      <c r="BK24" s="426"/>
      <c r="BL24" s="426"/>
      <c r="BM24" s="426"/>
      <c r="BN24" s="426"/>
      <c r="BO24" s="111"/>
    </row>
    <row r="25" spans="1:67" s="112" customFormat="1" ht="39" customHeight="1">
      <c r="A25" s="110"/>
      <c r="B25" s="406" t="str">
        <f ca="1">OFFSET(入力フォーム!$A$25,ROW()-20,1)</f>
        <v>立正　5人</v>
      </c>
      <c r="C25" s="407"/>
      <c r="D25" s="408"/>
      <c r="E25" s="408"/>
      <c r="F25" s="408"/>
      <c r="G25" s="408"/>
      <c r="H25" s="408"/>
      <c r="I25" s="408"/>
      <c r="J25" s="408"/>
      <c r="K25" s="409" t="str">
        <f ca="1">IF(OFFSET(入力フォーム!$A$25,ROW()-20,3)="","","〒"&amp;OFFSET(入力フォーム!$A$25,ROW()-20,3))</f>
        <v>〒141-8602</v>
      </c>
      <c r="L25" s="409"/>
      <c r="M25" s="409"/>
      <c r="N25" s="409"/>
      <c r="O25" s="410"/>
      <c r="P25" s="411" t="str">
        <f ca="1">OFFSET(入力フォーム!$A$25,ROW()-20,4)&amp;OFFSET(入力フォーム!$A$25,ROW()-20,5)</f>
        <v>東京都品川区大崎4-2-16</v>
      </c>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t="str">
        <f ca="1">OFFSET(入力フォーム!$A$25,ROW()-20,8)</f>
        <v>181H00005</v>
      </c>
      <c r="AT25" s="412"/>
      <c r="AU25" s="412"/>
      <c r="AV25" s="412"/>
      <c r="AW25" s="412"/>
      <c r="AX25" s="412"/>
      <c r="AY25" s="413"/>
      <c r="AZ25" s="424" t="str">
        <f ca="1">OFFSET(入力フォーム!$A$25,ROW()-20,24)</f>
        <v>新規</v>
      </c>
      <c r="BA25" s="418"/>
      <c r="BB25" s="418"/>
      <c r="BC25" s="418"/>
      <c r="BD25" s="425"/>
      <c r="BE25" s="426" t="str">
        <f ca="1">OFFSET(入力フォーム!$A$25,ROW()-20,25)</f>
        <v>あり</v>
      </c>
      <c r="BF25" s="426"/>
      <c r="BG25" s="426"/>
      <c r="BH25" s="426"/>
      <c r="BI25" s="426"/>
      <c r="BJ25" s="426" t="str">
        <f ca="1">OFFSET(入力フォーム!$A$25,ROW()-20,26)</f>
        <v>乙欄</v>
      </c>
      <c r="BK25" s="426"/>
      <c r="BL25" s="426"/>
      <c r="BM25" s="426"/>
      <c r="BN25" s="426"/>
      <c r="BO25" s="111"/>
    </row>
    <row r="26" spans="1:67" s="112" customFormat="1" ht="39" customHeight="1">
      <c r="A26" s="110"/>
      <c r="B26" s="406" t="str">
        <f ca="1">OFFSET(入力フォーム!$A$25,ROW()-20,1)</f>
        <v>立正　6人</v>
      </c>
      <c r="C26" s="407"/>
      <c r="D26" s="408"/>
      <c r="E26" s="408"/>
      <c r="F26" s="408"/>
      <c r="G26" s="408"/>
      <c r="H26" s="408"/>
      <c r="I26" s="408"/>
      <c r="J26" s="408"/>
      <c r="K26" s="409" t="str">
        <f ca="1">IF(OFFSET(入力フォーム!$A$25,ROW()-20,3)="","","〒"&amp;OFFSET(入力フォーム!$A$25,ROW()-20,3))</f>
        <v>〒141-8602</v>
      </c>
      <c r="L26" s="409"/>
      <c r="M26" s="409"/>
      <c r="N26" s="409"/>
      <c r="O26" s="410"/>
      <c r="P26" s="411" t="str">
        <f ca="1">OFFSET(入力フォーム!$A$25,ROW()-20,4)&amp;OFFSET(入力フォーム!$A$25,ROW()-20,5)</f>
        <v>東京都品川区大崎4-2-16</v>
      </c>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t="str">
        <f ca="1">OFFSET(入力フォーム!$A$25,ROW()-20,8)</f>
        <v>181H00006</v>
      </c>
      <c r="AT26" s="412"/>
      <c r="AU26" s="412"/>
      <c r="AV26" s="412"/>
      <c r="AW26" s="412"/>
      <c r="AX26" s="412"/>
      <c r="AY26" s="413"/>
      <c r="AZ26" s="424" t="str">
        <f ca="1">OFFSET(入力フォーム!$A$25,ROW()-20,24)</f>
        <v>新規</v>
      </c>
      <c r="BA26" s="418"/>
      <c r="BB26" s="418"/>
      <c r="BC26" s="418"/>
      <c r="BD26" s="425"/>
      <c r="BE26" s="426" t="str">
        <f ca="1">OFFSET(入力フォーム!$A$25,ROW()-20,25)</f>
        <v>あり</v>
      </c>
      <c r="BF26" s="426"/>
      <c r="BG26" s="426"/>
      <c r="BH26" s="426"/>
      <c r="BI26" s="426"/>
      <c r="BJ26" s="426" t="str">
        <f ca="1">OFFSET(入力フォーム!$A$25,ROW()-20,26)</f>
        <v>乙欄</v>
      </c>
      <c r="BK26" s="426"/>
      <c r="BL26" s="426"/>
      <c r="BM26" s="426"/>
      <c r="BN26" s="426"/>
      <c r="BO26" s="111"/>
    </row>
    <row r="27" spans="1:67" s="112" customFormat="1" ht="39" customHeight="1">
      <c r="A27" s="110"/>
      <c r="B27" s="406" t="str">
        <f ca="1">OFFSET(入力フォーム!$A$25,ROW()-20,1)</f>
        <v>立正　7人</v>
      </c>
      <c r="C27" s="407"/>
      <c r="D27" s="408"/>
      <c r="E27" s="408"/>
      <c r="F27" s="408"/>
      <c r="G27" s="408"/>
      <c r="H27" s="408"/>
      <c r="I27" s="408"/>
      <c r="J27" s="408"/>
      <c r="K27" s="409" t="str">
        <f ca="1">IF(OFFSET(入力フォーム!$A$25,ROW()-20,3)="","","〒"&amp;OFFSET(入力フォーム!$A$25,ROW()-20,3))</f>
        <v>〒141-8602</v>
      </c>
      <c r="L27" s="409"/>
      <c r="M27" s="409"/>
      <c r="N27" s="409"/>
      <c r="O27" s="410"/>
      <c r="P27" s="411" t="str">
        <f ca="1">OFFSET(入力フォーム!$A$25,ROW()-20,4)&amp;OFFSET(入力フォーム!$A$25,ROW()-20,5)</f>
        <v>東京都品川区大崎4-2-16</v>
      </c>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t="str">
        <f ca="1">OFFSET(入力フォーム!$A$25,ROW()-20,8)</f>
        <v>181H00007</v>
      </c>
      <c r="AT27" s="412"/>
      <c r="AU27" s="412"/>
      <c r="AV27" s="412"/>
      <c r="AW27" s="412"/>
      <c r="AX27" s="412"/>
      <c r="AY27" s="413"/>
      <c r="AZ27" s="424" t="str">
        <f ca="1">OFFSET(入力フォーム!$A$25,ROW()-20,24)</f>
        <v>新規</v>
      </c>
      <c r="BA27" s="418"/>
      <c r="BB27" s="418"/>
      <c r="BC27" s="418"/>
      <c r="BD27" s="425"/>
      <c r="BE27" s="426" t="str">
        <f ca="1">OFFSET(入力フォーム!$A$25,ROW()-20,25)</f>
        <v>なし</v>
      </c>
      <c r="BF27" s="426"/>
      <c r="BG27" s="426"/>
      <c r="BH27" s="426"/>
      <c r="BI27" s="426"/>
      <c r="BJ27" s="426" t="str">
        <f ca="1">OFFSET(入力フォーム!$A$25,ROW()-20,26)</f>
        <v>甲欄</v>
      </c>
      <c r="BK27" s="426"/>
      <c r="BL27" s="426"/>
      <c r="BM27" s="426"/>
      <c r="BN27" s="426"/>
      <c r="BO27" s="111"/>
    </row>
    <row r="28" spans="1:67" s="112" customFormat="1" ht="39" customHeight="1">
      <c r="A28" s="110"/>
      <c r="B28" s="406" t="str">
        <f ca="1">OFFSET(入力フォーム!$A$25,ROW()-20,1)</f>
        <v>立正　8人</v>
      </c>
      <c r="C28" s="407"/>
      <c r="D28" s="408"/>
      <c r="E28" s="408"/>
      <c r="F28" s="408"/>
      <c r="G28" s="408"/>
      <c r="H28" s="408"/>
      <c r="I28" s="408"/>
      <c r="J28" s="408"/>
      <c r="K28" s="409" t="str">
        <f ca="1">IF(OFFSET(入力フォーム!$A$25,ROW()-20,3)="","","〒"&amp;OFFSET(入力フォーム!$A$25,ROW()-20,3))</f>
        <v>〒141-8602</v>
      </c>
      <c r="L28" s="409"/>
      <c r="M28" s="409"/>
      <c r="N28" s="409"/>
      <c r="O28" s="410"/>
      <c r="P28" s="411" t="str">
        <f ca="1">OFFSET(入力フォーム!$A$25,ROW()-20,4)&amp;OFFSET(入力フォーム!$A$25,ROW()-20,5)</f>
        <v>東京都品川区大崎4-2-16</v>
      </c>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t="str">
        <f ca="1">OFFSET(入力フォーム!$A$25,ROW()-20,8)</f>
        <v>181H00008</v>
      </c>
      <c r="AT28" s="412"/>
      <c r="AU28" s="412"/>
      <c r="AV28" s="412"/>
      <c r="AW28" s="412"/>
      <c r="AX28" s="412"/>
      <c r="AY28" s="413"/>
      <c r="AZ28" s="424" t="str">
        <f ca="1">OFFSET(入力フォーム!$A$25,ROW()-20,24)</f>
        <v>新規</v>
      </c>
      <c r="BA28" s="418"/>
      <c r="BB28" s="418"/>
      <c r="BC28" s="418"/>
      <c r="BD28" s="425"/>
      <c r="BE28" s="426" t="str">
        <f ca="1">OFFSET(入力フォーム!$A$25,ROW()-20,25)</f>
        <v>あり</v>
      </c>
      <c r="BF28" s="426"/>
      <c r="BG28" s="426"/>
      <c r="BH28" s="426"/>
      <c r="BI28" s="426"/>
      <c r="BJ28" s="426" t="str">
        <f ca="1">OFFSET(入力フォーム!$A$25,ROW()-20,26)</f>
        <v>甲欄</v>
      </c>
      <c r="BK28" s="426"/>
      <c r="BL28" s="426"/>
      <c r="BM28" s="426"/>
      <c r="BN28" s="426"/>
      <c r="BO28" s="111"/>
    </row>
    <row r="29" spans="1:67" s="112" customFormat="1" ht="39" customHeight="1">
      <c r="A29" s="110"/>
      <c r="B29" s="406" t="str">
        <f ca="1">OFFSET(入力フォーム!$A$25,ROW()-20,1)</f>
        <v>立正　9人</v>
      </c>
      <c r="C29" s="407"/>
      <c r="D29" s="408"/>
      <c r="E29" s="408"/>
      <c r="F29" s="408"/>
      <c r="G29" s="408"/>
      <c r="H29" s="408"/>
      <c r="I29" s="408"/>
      <c r="J29" s="408"/>
      <c r="K29" s="409" t="str">
        <f ca="1">IF(OFFSET(入力フォーム!$A$25,ROW()-20,3)="","","〒"&amp;OFFSET(入力フォーム!$A$25,ROW()-20,3))</f>
        <v>〒141-8602</v>
      </c>
      <c r="L29" s="409"/>
      <c r="M29" s="409"/>
      <c r="N29" s="409"/>
      <c r="O29" s="410"/>
      <c r="P29" s="411" t="str">
        <f ca="1">OFFSET(入力フォーム!$A$25,ROW()-20,4)&amp;OFFSET(入力フォーム!$A$25,ROW()-20,5)</f>
        <v>東京都品川区大崎4-2-16</v>
      </c>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t="str">
        <f ca="1">OFFSET(入力フォーム!$A$25,ROW()-20,8)</f>
        <v>181H00009</v>
      </c>
      <c r="AT29" s="412"/>
      <c r="AU29" s="412"/>
      <c r="AV29" s="412"/>
      <c r="AW29" s="412"/>
      <c r="AX29" s="412"/>
      <c r="AY29" s="413"/>
      <c r="AZ29" s="424" t="str">
        <f ca="1">OFFSET(入力フォーム!$A$25,ROW()-20,24)</f>
        <v>新規</v>
      </c>
      <c r="BA29" s="418"/>
      <c r="BB29" s="418"/>
      <c r="BC29" s="418"/>
      <c r="BD29" s="425"/>
      <c r="BE29" s="426" t="str">
        <f ca="1">OFFSET(入力フォーム!$A$25,ROW()-20,25)</f>
        <v>なし</v>
      </c>
      <c r="BF29" s="426"/>
      <c r="BG29" s="426"/>
      <c r="BH29" s="426"/>
      <c r="BI29" s="426"/>
      <c r="BJ29" s="426" t="str">
        <f ca="1">OFFSET(入力フォーム!$A$25,ROW()-20,26)</f>
        <v>甲欄</v>
      </c>
      <c r="BK29" s="426"/>
      <c r="BL29" s="426"/>
      <c r="BM29" s="426"/>
      <c r="BN29" s="426"/>
      <c r="BO29" s="111"/>
    </row>
    <row r="30" spans="1:67" s="112" customFormat="1" ht="39" customHeight="1">
      <c r="A30" s="110"/>
      <c r="B30" s="406" t="str">
        <f ca="1">OFFSET(入力フォーム!$A$25,ROW()-20,1)</f>
        <v>立正　10人</v>
      </c>
      <c r="C30" s="407"/>
      <c r="D30" s="408"/>
      <c r="E30" s="408"/>
      <c r="F30" s="408"/>
      <c r="G30" s="408"/>
      <c r="H30" s="408"/>
      <c r="I30" s="408"/>
      <c r="J30" s="408"/>
      <c r="K30" s="409" t="str">
        <f ca="1">IF(OFFSET(入力フォーム!$A$25,ROW()-20,3)="","","〒"&amp;OFFSET(入力フォーム!$A$25,ROW()-20,3))</f>
        <v>〒141-8602</v>
      </c>
      <c r="L30" s="409"/>
      <c r="M30" s="409"/>
      <c r="N30" s="409"/>
      <c r="O30" s="410"/>
      <c r="P30" s="411" t="str">
        <f ca="1">OFFSET(入力フォーム!$A$25,ROW()-20,4)&amp;OFFSET(入力フォーム!$A$25,ROW()-20,5)</f>
        <v>東京都品川区大崎4-2-16</v>
      </c>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t="str">
        <f ca="1">OFFSET(入力フォーム!$A$25,ROW()-20,8)</f>
        <v>181H00010</v>
      </c>
      <c r="AT30" s="412"/>
      <c r="AU30" s="412"/>
      <c r="AV30" s="412"/>
      <c r="AW30" s="412"/>
      <c r="AX30" s="412"/>
      <c r="AY30" s="413"/>
      <c r="AZ30" s="424" t="str">
        <f ca="1">OFFSET(入力フォーム!$A$25,ROW()-20,24)</f>
        <v>新規</v>
      </c>
      <c r="BA30" s="418"/>
      <c r="BB30" s="418"/>
      <c r="BC30" s="418"/>
      <c r="BD30" s="425"/>
      <c r="BE30" s="426" t="str">
        <f ca="1">OFFSET(入力フォーム!$A$25,ROW()-20,25)</f>
        <v>あり</v>
      </c>
      <c r="BF30" s="426"/>
      <c r="BG30" s="426"/>
      <c r="BH30" s="426"/>
      <c r="BI30" s="426"/>
      <c r="BJ30" s="426" t="str">
        <f ca="1">OFFSET(入力フォーム!$A$25,ROW()-20,26)</f>
        <v>乙欄</v>
      </c>
      <c r="BK30" s="426"/>
      <c r="BL30" s="426"/>
      <c r="BM30" s="426"/>
      <c r="BN30" s="426"/>
      <c r="BO30" s="111"/>
    </row>
    <row r="31" spans="1:67" s="112" customFormat="1" ht="12.75" customHeight="1">
      <c r="A31" s="113"/>
      <c r="B31" s="114"/>
      <c r="C31" s="114"/>
      <c r="D31" s="114"/>
      <c r="E31" s="114"/>
      <c r="F31" s="114"/>
      <c r="G31" s="114"/>
      <c r="H31" s="114"/>
      <c r="I31" s="114"/>
      <c r="J31" s="114"/>
      <c r="K31" s="115"/>
      <c r="L31" s="115"/>
      <c r="M31" s="115"/>
      <c r="N31" s="115"/>
      <c r="O31" s="115"/>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7"/>
    </row>
    <row r="32" spans="1:67" s="112" customFormat="1" ht="12.75" customHeight="1">
      <c r="A32" s="118"/>
      <c r="B32" s="119"/>
      <c r="C32" s="119"/>
      <c r="D32" s="119"/>
      <c r="E32" s="119"/>
      <c r="F32" s="119"/>
      <c r="G32" s="119"/>
      <c r="H32" s="119"/>
      <c r="I32" s="119"/>
      <c r="J32" s="119"/>
      <c r="K32" s="120"/>
      <c r="L32" s="120"/>
      <c r="M32" s="120"/>
      <c r="N32" s="120"/>
      <c r="O32" s="120"/>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row>
    <row r="33" spans="1:67" s="121" customFormat="1" ht="10.5">
      <c r="B33" s="428" t="s">
        <v>33</v>
      </c>
      <c r="C33" s="429"/>
      <c r="D33" s="429"/>
      <c r="E33" s="429"/>
      <c r="F33" s="429"/>
      <c r="G33" s="437" t="s">
        <v>34</v>
      </c>
      <c r="H33" s="438"/>
      <c r="I33" s="438"/>
      <c r="J33" s="438"/>
      <c r="K33" s="439"/>
      <c r="L33" s="429" t="s">
        <v>35</v>
      </c>
      <c r="M33" s="429"/>
      <c r="N33" s="429"/>
      <c r="O33" s="429"/>
      <c r="P33" s="429"/>
      <c r="Q33" s="429" t="s">
        <v>96</v>
      </c>
      <c r="R33" s="429"/>
      <c r="S33" s="429"/>
      <c r="T33" s="429"/>
      <c r="U33" s="430"/>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row>
    <row r="34" spans="1:67" s="121" customFormat="1" ht="10.5">
      <c r="B34" s="431" t="s">
        <v>36</v>
      </c>
      <c r="C34" s="432"/>
      <c r="D34" s="432"/>
      <c r="E34" s="432"/>
      <c r="F34" s="432"/>
      <c r="G34" s="440" t="s">
        <v>36</v>
      </c>
      <c r="H34" s="441"/>
      <c r="I34" s="441"/>
      <c r="J34" s="441"/>
      <c r="K34" s="442"/>
      <c r="L34" s="432" t="s">
        <v>36</v>
      </c>
      <c r="M34" s="432"/>
      <c r="N34" s="432"/>
      <c r="O34" s="432"/>
      <c r="P34" s="432"/>
      <c r="Q34" s="432" t="s">
        <v>36</v>
      </c>
      <c r="R34" s="432"/>
      <c r="S34" s="432"/>
      <c r="T34" s="432"/>
      <c r="U34" s="435"/>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row>
    <row r="35" spans="1:67" s="123" customFormat="1" ht="33" customHeight="1">
      <c r="B35" s="433"/>
      <c r="C35" s="434"/>
      <c r="D35" s="434"/>
      <c r="E35" s="434"/>
      <c r="F35" s="434"/>
      <c r="G35" s="443"/>
      <c r="H35" s="444"/>
      <c r="I35" s="444"/>
      <c r="J35" s="444"/>
      <c r="K35" s="445"/>
      <c r="L35" s="434"/>
      <c r="M35" s="434"/>
      <c r="N35" s="434"/>
      <c r="O35" s="434"/>
      <c r="P35" s="434"/>
      <c r="Q35" s="434"/>
      <c r="R35" s="434"/>
      <c r="S35" s="434"/>
      <c r="T35" s="434"/>
      <c r="U35" s="436"/>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BH35" s="125"/>
      <c r="BI35" s="125"/>
      <c r="BJ35" s="125"/>
      <c r="BK35" s="125"/>
      <c r="BL35" s="125"/>
      <c r="BM35" s="125"/>
      <c r="BN35" s="125"/>
      <c r="BO35" s="125"/>
    </row>
    <row r="36" spans="1:67" s="112" customFormat="1" ht="21.95" customHeight="1">
      <c r="A36" s="118"/>
      <c r="B36" s="126"/>
      <c r="C36" s="126"/>
      <c r="D36" s="122"/>
      <c r="E36" s="122"/>
      <c r="F36" s="122"/>
      <c r="G36" s="127"/>
      <c r="H36" s="127"/>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427" t="s">
        <v>28</v>
      </c>
      <c r="BK36" s="427"/>
      <c r="BL36" s="427"/>
      <c r="BM36" s="427"/>
    </row>
    <row r="37" spans="1:67" s="112" customFormat="1" ht="37.5" customHeight="1">
      <c r="B37" s="446" t="s">
        <v>24</v>
      </c>
      <c r="C37" s="446"/>
      <c r="D37" s="446"/>
      <c r="E37" s="446"/>
      <c r="F37" s="446"/>
      <c r="G37" s="446"/>
      <c r="H37" s="446"/>
      <c r="I37" s="446"/>
      <c r="J37" s="446"/>
      <c r="K37" s="461" t="s">
        <v>91</v>
      </c>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2" t="s">
        <v>92</v>
      </c>
      <c r="AT37" s="462"/>
      <c r="AU37" s="462"/>
      <c r="AV37" s="462"/>
      <c r="AW37" s="462"/>
      <c r="AX37" s="462"/>
      <c r="AY37" s="462"/>
      <c r="AZ37" s="462" t="s">
        <v>93</v>
      </c>
      <c r="BA37" s="462"/>
      <c r="BB37" s="462"/>
      <c r="BC37" s="462"/>
      <c r="BD37" s="462"/>
      <c r="BE37" s="462" t="s">
        <v>321</v>
      </c>
      <c r="BF37" s="462"/>
      <c r="BG37" s="462"/>
      <c r="BH37" s="462"/>
      <c r="BI37" s="462"/>
      <c r="BJ37" s="462" t="s">
        <v>94</v>
      </c>
      <c r="BK37" s="462"/>
      <c r="BL37" s="462"/>
      <c r="BM37" s="462"/>
      <c r="BN37" s="462"/>
    </row>
    <row r="38" spans="1:67" s="112" customFormat="1" ht="37.5" customHeight="1">
      <c r="B38" s="406">
        <f ca="1">OFFSET(入力フォーム!$A$25,ROW()-27,1)</f>
        <v>0</v>
      </c>
      <c r="C38" s="407"/>
      <c r="D38" s="408"/>
      <c r="E38" s="408"/>
      <c r="F38" s="408"/>
      <c r="G38" s="408"/>
      <c r="H38" s="408"/>
      <c r="I38" s="408"/>
      <c r="J38" s="408"/>
      <c r="K38" s="409" t="str">
        <f ca="1">IF(OFFSET(入力フォーム!$A$25,ROW()-27,3)="","","〒"&amp;OFFSET(入力フォーム!$A$25,ROW()-27,3))</f>
        <v/>
      </c>
      <c r="L38" s="409"/>
      <c r="M38" s="409"/>
      <c r="N38" s="409"/>
      <c r="O38" s="410"/>
      <c r="P38" s="411" t="str">
        <f ca="1">OFFSET(入力フォーム!$A$25,ROW()-27,4)&amp;OFFSET(入力フォーム!$A$25,ROW()-27,5)</f>
        <v/>
      </c>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f ca="1">OFFSET(入力フォーム!$A$25,ROW()-27,8)</f>
        <v>0</v>
      </c>
      <c r="AT38" s="412"/>
      <c r="AU38" s="412"/>
      <c r="AV38" s="412"/>
      <c r="AW38" s="412"/>
      <c r="AX38" s="412"/>
      <c r="AY38" s="413"/>
      <c r="AZ38" s="424">
        <f ca="1">OFFSET(入力フォーム!$A$25,ROW()-27,24)</f>
        <v>0</v>
      </c>
      <c r="BA38" s="418"/>
      <c r="BB38" s="418"/>
      <c r="BC38" s="418"/>
      <c r="BD38" s="425"/>
      <c r="BE38" s="426">
        <f ca="1">OFFSET(入力フォーム!$A$25,ROW()-27,25)</f>
        <v>0</v>
      </c>
      <c r="BF38" s="426"/>
      <c r="BG38" s="426"/>
      <c r="BH38" s="426"/>
      <c r="BI38" s="426"/>
      <c r="BJ38" s="426">
        <f ca="1">OFFSET(入力フォーム!$A$25,ROW()-27,26)</f>
        <v>0</v>
      </c>
      <c r="BK38" s="426"/>
      <c r="BL38" s="426"/>
      <c r="BM38" s="426"/>
      <c r="BN38" s="426"/>
    </row>
    <row r="39" spans="1:67" s="112" customFormat="1" ht="37.5" customHeight="1">
      <c r="B39" s="406">
        <f ca="1">OFFSET(入力フォーム!$A$25,ROW()-27,1)</f>
        <v>0</v>
      </c>
      <c r="C39" s="407"/>
      <c r="D39" s="408"/>
      <c r="E39" s="408"/>
      <c r="F39" s="408"/>
      <c r="G39" s="408"/>
      <c r="H39" s="408"/>
      <c r="I39" s="408"/>
      <c r="J39" s="408"/>
      <c r="K39" s="409" t="str">
        <f ca="1">IF(OFFSET(入力フォーム!$A$25,ROW()-27,3)="","","〒"&amp;OFFSET(入力フォーム!$A$25,ROW()-27,3))</f>
        <v/>
      </c>
      <c r="L39" s="409"/>
      <c r="M39" s="409"/>
      <c r="N39" s="409"/>
      <c r="O39" s="410"/>
      <c r="P39" s="411" t="str">
        <f ca="1">OFFSET(入力フォーム!$A$25,ROW()-27,4)&amp;OFFSET(入力フォーム!$A$25,ROW()-27,5)</f>
        <v/>
      </c>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f ca="1">OFFSET(入力フォーム!$A$25,ROW()-27,8)</f>
        <v>0</v>
      </c>
      <c r="AT39" s="412"/>
      <c r="AU39" s="412"/>
      <c r="AV39" s="412"/>
      <c r="AW39" s="412"/>
      <c r="AX39" s="412"/>
      <c r="AY39" s="413"/>
      <c r="AZ39" s="424">
        <f ca="1">OFFSET(入力フォーム!$A$25,ROW()-27,24)</f>
        <v>0</v>
      </c>
      <c r="BA39" s="418"/>
      <c r="BB39" s="418"/>
      <c r="BC39" s="418"/>
      <c r="BD39" s="425"/>
      <c r="BE39" s="426">
        <f ca="1">OFFSET(入力フォーム!$A$25,ROW()-27,25)</f>
        <v>0</v>
      </c>
      <c r="BF39" s="426"/>
      <c r="BG39" s="426"/>
      <c r="BH39" s="426"/>
      <c r="BI39" s="426"/>
      <c r="BJ39" s="426">
        <f ca="1">OFFSET(入力フォーム!$A$25,ROW()-27,26)</f>
        <v>0</v>
      </c>
      <c r="BK39" s="426"/>
      <c r="BL39" s="426"/>
      <c r="BM39" s="426"/>
      <c r="BN39" s="426"/>
    </row>
    <row r="40" spans="1:67" s="112" customFormat="1" ht="37.5" customHeight="1">
      <c r="B40" s="406">
        <f ca="1">OFFSET(入力フォーム!$A$25,ROW()-27,1)</f>
        <v>0</v>
      </c>
      <c r="C40" s="407"/>
      <c r="D40" s="408"/>
      <c r="E40" s="408"/>
      <c r="F40" s="408"/>
      <c r="G40" s="408"/>
      <c r="H40" s="408"/>
      <c r="I40" s="408"/>
      <c r="J40" s="408"/>
      <c r="K40" s="409" t="str">
        <f ca="1">IF(OFFSET(入力フォーム!$A$25,ROW()-27,3)="","","〒"&amp;OFFSET(入力フォーム!$A$25,ROW()-27,3))</f>
        <v/>
      </c>
      <c r="L40" s="409"/>
      <c r="M40" s="409"/>
      <c r="N40" s="409"/>
      <c r="O40" s="410"/>
      <c r="P40" s="411" t="str">
        <f ca="1">OFFSET(入力フォーム!$A$25,ROW()-27,4)&amp;OFFSET(入力フォーム!$A$25,ROW()-27,5)</f>
        <v/>
      </c>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f ca="1">OFFSET(入力フォーム!$A$25,ROW()-27,8)</f>
        <v>0</v>
      </c>
      <c r="AT40" s="412"/>
      <c r="AU40" s="412"/>
      <c r="AV40" s="412"/>
      <c r="AW40" s="412"/>
      <c r="AX40" s="412"/>
      <c r="AY40" s="413"/>
      <c r="AZ40" s="424">
        <f ca="1">OFFSET(入力フォーム!$A$25,ROW()-27,24)</f>
        <v>0</v>
      </c>
      <c r="BA40" s="418"/>
      <c r="BB40" s="418"/>
      <c r="BC40" s="418"/>
      <c r="BD40" s="425"/>
      <c r="BE40" s="426">
        <f ca="1">OFFSET(入力フォーム!$A$25,ROW()-27,25)</f>
        <v>0</v>
      </c>
      <c r="BF40" s="426"/>
      <c r="BG40" s="426"/>
      <c r="BH40" s="426"/>
      <c r="BI40" s="426"/>
      <c r="BJ40" s="426">
        <f ca="1">OFFSET(入力フォーム!$A$25,ROW()-27,26)</f>
        <v>0</v>
      </c>
      <c r="BK40" s="426"/>
      <c r="BL40" s="426"/>
      <c r="BM40" s="426"/>
      <c r="BN40" s="426"/>
    </row>
    <row r="41" spans="1:67" s="112" customFormat="1" ht="37.5" customHeight="1">
      <c r="B41" s="406">
        <f ca="1">OFFSET(入力フォーム!$A$25,ROW()-27,1)</f>
        <v>0</v>
      </c>
      <c r="C41" s="407"/>
      <c r="D41" s="408"/>
      <c r="E41" s="408"/>
      <c r="F41" s="408"/>
      <c r="G41" s="408"/>
      <c r="H41" s="408"/>
      <c r="I41" s="408"/>
      <c r="J41" s="408"/>
      <c r="K41" s="409" t="str">
        <f ca="1">IF(OFFSET(入力フォーム!$A$25,ROW()-27,3)="","","〒"&amp;OFFSET(入力フォーム!$A$25,ROW()-27,3))</f>
        <v/>
      </c>
      <c r="L41" s="409"/>
      <c r="M41" s="409"/>
      <c r="N41" s="409"/>
      <c r="O41" s="410"/>
      <c r="P41" s="411" t="str">
        <f ca="1">OFFSET(入力フォーム!$A$25,ROW()-27,4)&amp;OFFSET(入力フォーム!$A$25,ROW()-27,5)</f>
        <v/>
      </c>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f ca="1">OFFSET(入力フォーム!$A$25,ROW()-27,8)</f>
        <v>0</v>
      </c>
      <c r="AT41" s="412"/>
      <c r="AU41" s="412"/>
      <c r="AV41" s="412"/>
      <c r="AW41" s="412"/>
      <c r="AX41" s="412"/>
      <c r="AY41" s="413"/>
      <c r="AZ41" s="424">
        <f ca="1">OFFSET(入力フォーム!$A$25,ROW()-27,24)</f>
        <v>0</v>
      </c>
      <c r="BA41" s="418"/>
      <c r="BB41" s="418"/>
      <c r="BC41" s="418"/>
      <c r="BD41" s="425"/>
      <c r="BE41" s="426">
        <f ca="1">OFFSET(入力フォーム!$A$25,ROW()-27,25)</f>
        <v>0</v>
      </c>
      <c r="BF41" s="426"/>
      <c r="BG41" s="426"/>
      <c r="BH41" s="426"/>
      <c r="BI41" s="426"/>
      <c r="BJ41" s="426">
        <f ca="1">OFFSET(入力フォーム!$A$25,ROW()-27,26)</f>
        <v>0</v>
      </c>
      <c r="BK41" s="426"/>
      <c r="BL41" s="426"/>
      <c r="BM41" s="426"/>
      <c r="BN41" s="426"/>
    </row>
    <row r="42" spans="1:67" s="112" customFormat="1" ht="37.5" customHeight="1">
      <c r="B42" s="406">
        <f ca="1">OFFSET(入力フォーム!$A$25,ROW()-27,1)</f>
        <v>0</v>
      </c>
      <c r="C42" s="407"/>
      <c r="D42" s="408"/>
      <c r="E42" s="408"/>
      <c r="F42" s="408"/>
      <c r="G42" s="408"/>
      <c r="H42" s="408"/>
      <c r="I42" s="408"/>
      <c r="J42" s="408"/>
      <c r="K42" s="409" t="str">
        <f ca="1">IF(OFFSET(入力フォーム!$A$25,ROW()-27,3)="","","〒"&amp;OFFSET(入力フォーム!$A$25,ROW()-27,3))</f>
        <v/>
      </c>
      <c r="L42" s="409"/>
      <c r="M42" s="409"/>
      <c r="N42" s="409"/>
      <c r="O42" s="410"/>
      <c r="P42" s="411" t="str">
        <f ca="1">OFFSET(入力フォーム!$A$25,ROW()-27,4)&amp;OFFSET(入力フォーム!$A$25,ROW()-27,5)</f>
        <v/>
      </c>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f ca="1">OFFSET(入力フォーム!$A$25,ROW()-27,8)</f>
        <v>0</v>
      </c>
      <c r="AT42" s="412"/>
      <c r="AU42" s="412"/>
      <c r="AV42" s="412"/>
      <c r="AW42" s="412"/>
      <c r="AX42" s="412"/>
      <c r="AY42" s="413"/>
      <c r="AZ42" s="424">
        <f ca="1">OFFSET(入力フォーム!$A$25,ROW()-27,24)</f>
        <v>0</v>
      </c>
      <c r="BA42" s="418"/>
      <c r="BB42" s="418"/>
      <c r="BC42" s="418"/>
      <c r="BD42" s="425"/>
      <c r="BE42" s="426">
        <f ca="1">OFFSET(入力フォーム!$A$25,ROW()-27,25)</f>
        <v>0</v>
      </c>
      <c r="BF42" s="426"/>
      <c r="BG42" s="426"/>
      <c r="BH42" s="426"/>
      <c r="BI42" s="426"/>
      <c r="BJ42" s="426">
        <f ca="1">OFFSET(入力フォーム!$A$25,ROW()-27,26)</f>
        <v>0</v>
      </c>
      <c r="BK42" s="426"/>
      <c r="BL42" s="426"/>
      <c r="BM42" s="426"/>
      <c r="BN42" s="426"/>
    </row>
    <row r="43" spans="1:67" s="112" customFormat="1" ht="37.5" customHeight="1">
      <c r="B43" s="406">
        <f ca="1">OFFSET(入力フォーム!$A$25,ROW()-27,1)</f>
        <v>0</v>
      </c>
      <c r="C43" s="407"/>
      <c r="D43" s="408"/>
      <c r="E43" s="408"/>
      <c r="F43" s="408"/>
      <c r="G43" s="408"/>
      <c r="H43" s="408"/>
      <c r="I43" s="408"/>
      <c r="J43" s="408"/>
      <c r="K43" s="409" t="str">
        <f ca="1">IF(OFFSET(入力フォーム!$A$25,ROW()-27,3)="","","〒"&amp;OFFSET(入力フォーム!$A$25,ROW()-27,3))</f>
        <v/>
      </c>
      <c r="L43" s="409"/>
      <c r="M43" s="409"/>
      <c r="N43" s="409"/>
      <c r="O43" s="410"/>
      <c r="P43" s="411" t="str">
        <f ca="1">OFFSET(入力フォーム!$A$25,ROW()-27,4)&amp;OFFSET(入力フォーム!$A$25,ROW()-27,5)</f>
        <v/>
      </c>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f ca="1">OFFSET(入力フォーム!$A$25,ROW()-27,8)</f>
        <v>0</v>
      </c>
      <c r="AT43" s="412"/>
      <c r="AU43" s="412"/>
      <c r="AV43" s="412"/>
      <c r="AW43" s="412"/>
      <c r="AX43" s="412"/>
      <c r="AY43" s="413"/>
      <c r="AZ43" s="424">
        <f ca="1">OFFSET(入力フォーム!$A$25,ROW()-27,24)</f>
        <v>0</v>
      </c>
      <c r="BA43" s="418"/>
      <c r="BB43" s="418"/>
      <c r="BC43" s="418"/>
      <c r="BD43" s="425"/>
      <c r="BE43" s="426">
        <f ca="1">OFFSET(入力フォーム!$A$25,ROW()-27,25)</f>
        <v>0</v>
      </c>
      <c r="BF43" s="426"/>
      <c r="BG43" s="426"/>
      <c r="BH43" s="426"/>
      <c r="BI43" s="426"/>
      <c r="BJ43" s="426">
        <f ca="1">OFFSET(入力フォーム!$A$25,ROW()-27,26)</f>
        <v>0</v>
      </c>
      <c r="BK43" s="426"/>
      <c r="BL43" s="426"/>
      <c r="BM43" s="426"/>
      <c r="BN43" s="426"/>
    </row>
    <row r="44" spans="1:67" s="112" customFormat="1" ht="37.5" customHeight="1">
      <c r="B44" s="406">
        <f ca="1">OFFSET(入力フォーム!$A$25,ROW()-27,1)</f>
        <v>0</v>
      </c>
      <c r="C44" s="407"/>
      <c r="D44" s="408"/>
      <c r="E44" s="408"/>
      <c r="F44" s="408"/>
      <c r="G44" s="408"/>
      <c r="H44" s="408"/>
      <c r="I44" s="408"/>
      <c r="J44" s="408"/>
      <c r="K44" s="409" t="str">
        <f ca="1">IF(OFFSET(入力フォーム!$A$25,ROW()-27,3)="","","〒"&amp;OFFSET(入力フォーム!$A$25,ROW()-27,3))</f>
        <v/>
      </c>
      <c r="L44" s="409"/>
      <c r="M44" s="409"/>
      <c r="N44" s="409"/>
      <c r="O44" s="410"/>
      <c r="P44" s="411" t="str">
        <f ca="1">OFFSET(入力フォーム!$A$25,ROW()-27,4)&amp;OFFSET(入力フォーム!$A$25,ROW()-27,5)</f>
        <v/>
      </c>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f ca="1">OFFSET(入力フォーム!$A$25,ROW()-27,8)</f>
        <v>0</v>
      </c>
      <c r="AT44" s="412"/>
      <c r="AU44" s="412"/>
      <c r="AV44" s="412"/>
      <c r="AW44" s="412"/>
      <c r="AX44" s="412"/>
      <c r="AY44" s="413"/>
      <c r="AZ44" s="424">
        <f ca="1">OFFSET(入力フォーム!$A$25,ROW()-27,24)</f>
        <v>0</v>
      </c>
      <c r="BA44" s="418"/>
      <c r="BB44" s="418"/>
      <c r="BC44" s="418"/>
      <c r="BD44" s="425"/>
      <c r="BE44" s="426">
        <f ca="1">OFFSET(入力フォーム!$A$25,ROW()-27,25)</f>
        <v>0</v>
      </c>
      <c r="BF44" s="426"/>
      <c r="BG44" s="426"/>
      <c r="BH44" s="426"/>
      <c r="BI44" s="426"/>
      <c r="BJ44" s="426">
        <f ca="1">OFFSET(入力フォーム!$A$25,ROW()-27,26)</f>
        <v>0</v>
      </c>
      <c r="BK44" s="426"/>
      <c r="BL44" s="426"/>
      <c r="BM44" s="426"/>
      <c r="BN44" s="426"/>
    </row>
    <row r="45" spans="1:67" s="112" customFormat="1" ht="37.5" customHeight="1">
      <c r="B45" s="406">
        <f ca="1">OFFSET(入力フォーム!$A$25,ROW()-27,1)</f>
        <v>0</v>
      </c>
      <c r="C45" s="407"/>
      <c r="D45" s="408"/>
      <c r="E45" s="408"/>
      <c r="F45" s="408"/>
      <c r="G45" s="408"/>
      <c r="H45" s="408"/>
      <c r="I45" s="408"/>
      <c r="J45" s="408"/>
      <c r="K45" s="409" t="str">
        <f ca="1">IF(OFFSET(入力フォーム!$A$25,ROW()-27,3)="","","〒"&amp;OFFSET(入力フォーム!$A$25,ROW()-27,3))</f>
        <v/>
      </c>
      <c r="L45" s="409"/>
      <c r="M45" s="409"/>
      <c r="N45" s="409"/>
      <c r="O45" s="410"/>
      <c r="P45" s="411" t="str">
        <f ca="1">OFFSET(入力フォーム!$A$25,ROW()-27,4)&amp;OFFSET(入力フォーム!$A$25,ROW()-27,5)</f>
        <v/>
      </c>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f ca="1">OFFSET(入力フォーム!$A$25,ROW()-27,8)</f>
        <v>0</v>
      </c>
      <c r="AT45" s="412"/>
      <c r="AU45" s="412"/>
      <c r="AV45" s="412"/>
      <c r="AW45" s="412"/>
      <c r="AX45" s="412"/>
      <c r="AY45" s="413"/>
      <c r="AZ45" s="424">
        <f ca="1">OFFSET(入力フォーム!$A$25,ROW()-27,24)</f>
        <v>0</v>
      </c>
      <c r="BA45" s="418"/>
      <c r="BB45" s="418"/>
      <c r="BC45" s="418"/>
      <c r="BD45" s="425"/>
      <c r="BE45" s="426">
        <f ca="1">OFFSET(入力フォーム!$A$25,ROW()-27,25)</f>
        <v>0</v>
      </c>
      <c r="BF45" s="426"/>
      <c r="BG45" s="426"/>
      <c r="BH45" s="426"/>
      <c r="BI45" s="426"/>
      <c r="BJ45" s="426">
        <f ca="1">OFFSET(入力フォーム!$A$25,ROW()-27,26)</f>
        <v>0</v>
      </c>
      <c r="BK45" s="426"/>
      <c r="BL45" s="426"/>
      <c r="BM45" s="426"/>
      <c r="BN45" s="426"/>
    </row>
    <row r="46" spans="1:67" s="112" customFormat="1" ht="37.5" customHeight="1">
      <c r="B46" s="406">
        <f ca="1">OFFSET(入力フォーム!$A$25,ROW()-27,1)</f>
        <v>0</v>
      </c>
      <c r="C46" s="407"/>
      <c r="D46" s="408"/>
      <c r="E46" s="408"/>
      <c r="F46" s="408"/>
      <c r="G46" s="408"/>
      <c r="H46" s="408"/>
      <c r="I46" s="408"/>
      <c r="J46" s="408"/>
      <c r="K46" s="409" t="str">
        <f ca="1">IF(OFFSET(入力フォーム!$A$25,ROW()-27,3)="","","〒"&amp;OFFSET(入力フォーム!$A$25,ROW()-27,3))</f>
        <v/>
      </c>
      <c r="L46" s="409"/>
      <c r="M46" s="409"/>
      <c r="N46" s="409"/>
      <c r="O46" s="410"/>
      <c r="P46" s="411" t="str">
        <f ca="1">OFFSET(入力フォーム!$A$25,ROW()-27,4)&amp;OFFSET(入力フォーム!$A$25,ROW()-27,5)</f>
        <v/>
      </c>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f ca="1">OFFSET(入力フォーム!$A$25,ROW()-27,8)</f>
        <v>0</v>
      </c>
      <c r="AT46" s="412"/>
      <c r="AU46" s="412"/>
      <c r="AV46" s="412"/>
      <c r="AW46" s="412"/>
      <c r="AX46" s="412"/>
      <c r="AY46" s="413"/>
      <c r="AZ46" s="424">
        <f ca="1">OFFSET(入力フォーム!$A$25,ROW()-27,24)</f>
        <v>0</v>
      </c>
      <c r="BA46" s="418"/>
      <c r="BB46" s="418"/>
      <c r="BC46" s="418"/>
      <c r="BD46" s="425"/>
      <c r="BE46" s="426">
        <f ca="1">OFFSET(入力フォーム!$A$25,ROW()-27,25)</f>
        <v>0</v>
      </c>
      <c r="BF46" s="426"/>
      <c r="BG46" s="426"/>
      <c r="BH46" s="426"/>
      <c r="BI46" s="426"/>
      <c r="BJ46" s="426">
        <f ca="1">OFFSET(入力フォーム!$A$25,ROW()-27,26)</f>
        <v>0</v>
      </c>
      <c r="BK46" s="426"/>
      <c r="BL46" s="426"/>
      <c r="BM46" s="426"/>
      <c r="BN46" s="426"/>
    </row>
    <row r="47" spans="1:67" s="112" customFormat="1" ht="37.5" customHeight="1">
      <c r="B47" s="406">
        <f ca="1">OFFSET(入力フォーム!$A$25,ROW()-27,1)</f>
        <v>0</v>
      </c>
      <c r="C47" s="407"/>
      <c r="D47" s="408"/>
      <c r="E47" s="408"/>
      <c r="F47" s="408"/>
      <c r="G47" s="408"/>
      <c r="H47" s="408"/>
      <c r="I47" s="408"/>
      <c r="J47" s="408"/>
      <c r="K47" s="409" t="str">
        <f ca="1">IF(OFFSET(入力フォーム!$A$25,ROW()-27,3)="","","〒"&amp;OFFSET(入力フォーム!$A$25,ROW()-27,3))</f>
        <v/>
      </c>
      <c r="L47" s="409"/>
      <c r="M47" s="409"/>
      <c r="N47" s="409"/>
      <c r="O47" s="410"/>
      <c r="P47" s="411" t="str">
        <f ca="1">OFFSET(入力フォーム!$A$25,ROW()-27,4)&amp;OFFSET(入力フォーム!$A$25,ROW()-27,5)</f>
        <v/>
      </c>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f ca="1">OFFSET(入力フォーム!$A$25,ROW()-27,8)</f>
        <v>0</v>
      </c>
      <c r="AT47" s="412"/>
      <c r="AU47" s="412"/>
      <c r="AV47" s="412"/>
      <c r="AW47" s="412"/>
      <c r="AX47" s="412"/>
      <c r="AY47" s="413"/>
      <c r="AZ47" s="424">
        <f ca="1">OFFSET(入力フォーム!$A$25,ROW()-27,24)</f>
        <v>0</v>
      </c>
      <c r="BA47" s="418"/>
      <c r="BB47" s="418"/>
      <c r="BC47" s="418"/>
      <c r="BD47" s="425"/>
      <c r="BE47" s="426">
        <f ca="1">OFFSET(入力フォーム!$A$25,ROW()-27,25)</f>
        <v>0</v>
      </c>
      <c r="BF47" s="426"/>
      <c r="BG47" s="426"/>
      <c r="BH47" s="426"/>
      <c r="BI47" s="426"/>
      <c r="BJ47" s="426">
        <f ca="1">OFFSET(入力フォーム!$A$25,ROW()-27,26)</f>
        <v>0</v>
      </c>
      <c r="BK47" s="426"/>
      <c r="BL47" s="426"/>
      <c r="BM47" s="426"/>
      <c r="BN47" s="426"/>
    </row>
    <row r="48" spans="1:67" s="112" customFormat="1" ht="37.5" customHeight="1">
      <c r="B48" s="406">
        <f ca="1">OFFSET(入力フォーム!$A$25,ROW()-27,1)</f>
        <v>0</v>
      </c>
      <c r="C48" s="407"/>
      <c r="D48" s="408"/>
      <c r="E48" s="408"/>
      <c r="F48" s="408"/>
      <c r="G48" s="408"/>
      <c r="H48" s="408"/>
      <c r="I48" s="408"/>
      <c r="J48" s="408"/>
      <c r="K48" s="409" t="str">
        <f ca="1">IF(OFFSET(入力フォーム!$A$25,ROW()-27,3)="","","〒"&amp;OFFSET(入力フォーム!$A$25,ROW()-27,3))</f>
        <v/>
      </c>
      <c r="L48" s="409"/>
      <c r="M48" s="409"/>
      <c r="N48" s="409"/>
      <c r="O48" s="410"/>
      <c r="P48" s="411" t="str">
        <f ca="1">OFFSET(入力フォーム!$A$25,ROW()-27,4)&amp;OFFSET(入力フォーム!$A$25,ROW()-27,5)</f>
        <v/>
      </c>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f ca="1">OFFSET(入力フォーム!$A$25,ROW()-27,8)</f>
        <v>0</v>
      </c>
      <c r="AT48" s="412"/>
      <c r="AU48" s="412"/>
      <c r="AV48" s="412"/>
      <c r="AW48" s="412"/>
      <c r="AX48" s="412"/>
      <c r="AY48" s="413"/>
      <c r="AZ48" s="424">
        <f ca="1">OFFSET(入力フォーム!$A$25,ROW()-27,24)</f>
        <v>0</v>
      </c>
      <c r="BA48" s="418"/>
      <c r="BB48" s="418"/>
      <c r="BC48" s="418"/>
      <c r="BD48" s="425"/>
      <c r="BE48" s="426">
        <f ca="1">OFFSET(入力フォーム!$A$25,ROW()-27,25)</f>
        <v>0</v>
      </c>
      <c r="BF48" s="426"/>
      <c r="BG48" s="426"/>
      <c r="BH48" s="426"/>
      <c r="BI48" s="426"/>
      <c r="BJ48" s="426">
        <f ca="1">OFFSET(入力フォーム!$A$25,ROW()-27,26)</f>
        <v>0</v>
      </c>
      <c r="BK48" s="426"/>
      <c r="BL48" s="426"/>
      <c r="BM48" s="426"/>
      <c r="BN48" s="426"/>
    </row>
    <row r="49" spans="1:66" s="112" customFormat="1" ht="37.5" customHeight="1">
      <c r="B49" s="406">
        <f ca="1">OFFSET(入力フォーム!$A$25,ROW()-27,1)</f>
        <v>0</v>
      </c>
      <c r="C49" s="407"/>
      <c r="D49" s="408"/>
      <c r="E49" s="408"/>
      <c r="F49" s="408"/>
      <c r="G49" s="408"/>
      <c r="H49" s="408"/>
      <c r="I49" s="408"/>
      <c r="J49" s="408"/>
      <c r="K49" s="409" t="str">
        <f ca="1">IF(OFFSET(入力フォーム!$A$25,ROW()-27,3)="","","〒"&amp;OFFSET(入力フォーム!$A$25,ROW()-27,3))</f>
        <v/>
      </c>
      <c r="L49" s="409"/>
      <c r="M49" s="409"/>
      <c r="N49" s="409"/>
      <c r="O49" s="410"/>
      <c r="P49" s="411" t="str">
        <f ca="1">OFFSET(入力フォーム!$A$25,ROW()-27,4)&amp;OFFSET(入力フォーム!$A$25,ROW()-27,5)</f>
        <v/>
      </c>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f ca="1">OFFSET(入力フォーム!$A$25,ROW()-27,8)</f>
        <v>0</v>
      </c>
      <c r="AT49" s="412"/>
      <c r="AU49" s="412"/>
      <c r="AV49" s="412"/>
      <c r="AW49" s="412"/>
      <c r="AX49" s="412"/>
      <c r="AY49" s="413"/>
      <c r="AZ49" s="424">
        <f ca="1">OFFSET(入力フォーム!$A$25,ROW()-27,24)</f>
        <v>0</v>
      </c>
      <c r="BA49" s="418"/>
      <c r="BB49" s="418"/>
      <c r="BC49" s="418"/>
      <c r="BD49" s="425"/>
      <c r="BE49" s="426">
        <f ca="1">OFFSET(入力フォーム!$A$25,ROW()-27,25)</f>
        <v>0</v>
      </c>
      <c r="BF49" s="426"/>
      <c r="BG49" s="426"/>
      <c r="BH49" s="426"/>
      <c r="BI49" s="426"/>
      <c r="BJ49" s="426">
        <f ca="1">OFFSET(入力フォーム!$A$25,ROW()-27,26)</f>
        <v>0</v>
      </c>
      <c r="BK49" s="426"/>
      <c r="BL49" s="426"/>
      <c r="BM49" s="426"/>
      <c r="BN49" s="426"/>
    </row>
    <row r="50" spans="1:66" s="112" customFormat="1" ht="37.5" customHeight="1">
      <c r="B50" s="406">
        <f ca="1">OFFSET(入力フォーム!$A$25,ROW()-27,1)</f>
        <v>0</v>
      </c>
      <c r="C50" s="407"/>
      <c r="D50" s="408"/>
      <c r="E50" s="408"/>
      <c r="F50" s="408"/>
      <c r="G50" s="408"/>
      <c r="H50" s="408"/>
      <c r="I50" s="408"/>
      <c r="J50" s="408"/>
      <c r="K50" s="409" t="str">
        <f ca="1">IF(OFFSET(入力フォーム!$A$25,ROW()-27,3)="","","〒"&amp;OFFSET(入力フォーム!$A$25,ROW()-27,3))</f>
        <v/>
      </c>
      <c r="L50" s="409"/>
      <c r="M50" s="409"/>
      <c r="N50" s="409"/>
      <c r="O50" s="410"/>
      <c r="P50" s="411" t="str">
        <f ca="1">OFFSET(入力フォーム!$A$25,ROW()-27,4)&amp;OFFSET(入力フォーム!$A$25,ROW()-27,5)</f>
        <v/>
      </c>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f ca="1">OFFSET(入力フォーム!$A$25,ROW()-27,8)</f>
        <v>0</v>
      </c>
      <c r="AT50" s="412"/>
      <c r="AU50" s="412"/>
      <c r="AV50" s="412"/>
      <c r="AW50" s="412"/>
      <c r="AX50" s="412"/>
      <c r="AY50" s="413"/>
      <c r="AZ50" s="424">
        <f ca="1">OFFSET(入力フォーム!$A$25,ROW()-27,24)</f>
        <v>0</v>
      </c>
      <c r="BA50" s="418"/>
      <c r="BB50" s="418"/>
      <c r="BC50" s="418"/>
      <c r="BD50" s="425"/>
      <c r="BE50" s="426">
        <f ca="1">OFFSET(入力フォーム!$A$25,ROW()-27,25)</f>
        <v>0</v>
      </c>
      <c r="BF50" s="426"/>
      <c r="BG50" s="426"/>
      <c r="BH50" s="426"/>
      <c r="BI50" s="426"/>
      <c r="BJ50" s="426">
        <f ca="1">OFFSET(入力フォーム!$A$25,ROW()-27,26)</f>
        <v>0</v>
      </c>
      <c r="BK50" s="426"/>
      <c r="BL50" s="426"/>
      <c r="BM50" s="426"/>
      <c r="BN50" s="426"/>
    </row>
    <row r="51" spans="1:66" s="112" customFormat="1" ht="37.5" customHeight="1">
      <c r="B51" s="406">
        <f ca="1">OFFSET(入力フォーム!$A$25,ROW()-27,1)</f>
        <v>0</v>
      </c>
      <c r="C51" s="407"/>
      <c r="D51" s="408"/>
      <c r="E51" s="408"/>
      <c r="F51" s="408"/>
      <c r="G51" s="408"/>
      <c r="H51" s="408"/>
      <c r="I51" s="408"/>
      <c r="J51" s="408"/>
      <c r="K51" s="409" t="str">
        <f ca="1">IF(OFFSET(入力フォーム!$A$25,ROW()-27,3)="","","〒"&amp;OFFSET(入力フォーム!$A$25,ROW()-27,3))</f>
        <v/>
      </c>
      <c r="L51" s="409"/>
      <c r="M51" s="409"/>
      <c r="N51" s="409"/>
      <c r="O51" s="410"/>
      <c r="P51" s="411" t="str">
        <f ca="1">OFFSET(入力フォーム!$A$25,ROW()-27,4)&amp;OFFSET(入力フォーム!$A$25,ROW()-27,5)</f>
        <v/>
      </c>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f ca="1">OFFSET(入力フォーム!$A$25,ROW()-27,8)</f>
        <v>0</v>
      </c>
      <c r="AT51" s="412"/>
      <c r="AU51" s="412"/>
      <c r="AV51" s="412"/>
      <c r="AW51" s="412"/>
      <c r="AX51" s="412"/>
      <c r="AY51" s="413"/>
      <c r="AZ51" s="424">
        <f ca="1">OFFSET(入力フォーム!$A$25,ROW()-27,24)</f>
        <v>0</v>
      </c>
      <c r="BA51" s="418"/>
      <c r="BB51" s="418"/>
      <c r="BC51" s="418"/>
      <c r="BD51" s="425"/>
      <c r="BE51" s="426">
        <f ca="1">OFFSET(入力フォーム!$A$25,ROW()-27,25)</f>
        <v>0</v>
      </c>
      <c r="BF51" s="426"/>
      <c r="BG51" s="426"/>
      <c r="BH51" s="426"/>
      <c r="BI51" s="426"/>
      <c r="BJ51" s="426">
        <f ca="1">OFFSET(入力フォーム!$A$25,ROW()-27,26)</f>
        <v>0</v>
      </c>
      <c r="BK51" s="426"/>
      <c r="BL51" s="426"/>
      <c r="BM51" s="426"/>
      <c r="BN51" s="426"/>
    </row>
    <row r="52" spans="1:66" s="112" customFormat="1" ht="37.5" customHeight="1">
      <c r="B52" s="406">
        <f ca="1">OFFSET(入力フォーム!$A$25,ROW()-27,1)</f>
        <v>0</v>
      </c>
      <c r="C52" s="407"/>
      <c r="D52" s="408"/>
      <c r="E52" s="408"/>
      <c r="F52" s="408"/>
      <c r="G52" s="408"/>
      <c r="H52" s="408"/>
      <c r="I52" s="408"/>
      <c r="J52" s="408"/>
      <c r="K52" s="409" t="str">
        <f ca="1">IF(OFFSET(入力フォーム!$A$25,ROW()-27,3)="","","〒"&amp;OFFSET(入力フォーム!$A$25,ROW()-27,3))</f>
        <v/>
      </c>
      <c r="L52" s="409"/>
      <c r="M52" s="409"/>
      <c r="N52" s="409"/>
      <c r="O52" s="410"/>
      <c r="P52" s="411" t="str">
        <f ca="1">OFFSET(入力フォーム!$A$25,ROW()-27,4)&amp;OFFSET(入力フォーム!$A$25,ROW()-27,5)</f>
        <v/>
      </c>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f ca="1">OFFSET(入力フォーム!$A$25,ROW()-27,8)</f>
        <v>0</v>
      </c>
      <c r="AT52" s="412"/>
      <c r="AU52" s="412"/>
      <c r="AV52" s="412"/>
      <c r="AW52" s="412"/>
      <c r="AX52" s="412"/>
      <c r="AY52" s="413"/>
      <c r="AZ52" s="424">
        <f ca="1">OFFSET(入力フォーム!$A$25,ROW()-27,24)</f>
        <v>0</v>
      </c>
      <c r="BA52" s="418"/>
      <c r="BB52" s="418"/>
      <c r="BC52" s="418"/>
      <c r="BD52" s="425"/>
      <c r="BE52" s="426">
        <f ca="1">OFFSET(入力フォーム!$A$25,ROW()-27,25)</f>
        <v>0</v>
      </c>
      <c r="BF52" s="426"/>
      <c r="BG52" s="426"/>
      <c r="BH52" s="426"/>
      <c r="BI52" s="426"/>
      <c r="BJ52" s="426">
        <f ca="1">OFFSET(入力フォーム!$A$25,ROW()-27,26)</f>
        <v>0</v>
      </c>
      <c r="BK52" s="426"/>
      <c r="BL52" s="426"/>
      <c r="BM52" s="426"/>
      <c r="BN52" s="426"/>
    </row>
    <row r="53" spans="1:66" s="112" customFormat="1" ht="37.5" customHeight="1">
      <c r="B53" s="406">
        <f ca="1">OFFSET(入力フォーム!$A$25,ROW()-27,1)</f>
        <v>0</v>
      </c>
      <c r="C53" s="407"/>
      <c r="D53" s="408"/>
      <c r="E53" s="408"/>
      <c r="F53" s="408"/>
      <c r="G53" s="408"/>
      <c r="H53" s="408"/>
      <c r="I53" s="408"/>
      <c r="J53" s="408"/>
      <c r="K53" s="409" t="str">
        <f ca="1">IF(OFFSET(入力フォーム!$A$25,ROW()-27,3)="","","〒"&amp;OFFSET(入力フォーム!$A$25,ROW()-27,3))</f>
        <v/>
      </c>
      <c r="L53" s="409"/>
      <c r="M53" s="409"/>
      <c r="N53" s="409"/>
      <c r="O53" s="410"/>
      <c r="P53" s="411" t="str">
        <f ca="1">OFFSET(入力フォーム!$A$25,ROW()-27,4)&amp;OFFSET(入力フォーム!$A$25,ROW()-27,5)</f>
        <v/>
      </c>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f ca="1">OFFSET(入力フォーム!$A$25,ROW()-27,8)</f>
        <v>0</v>
      </c>
      <c r="AT53" s="412"/>
      <c r="AU53" s="412"/>
      <c r="AV53" s="412"/>
      <c r="AW53" s="412"/>
      <c r="AX53" s="412"/>
      <c r="AY53" s="413"/>
      <c r="AZ53" s="424">
        <f ca="1">OFFSET(入力フォーム!$A$25,ROW()-27,24)</f>
        <v>0</v>
      </c>
      <c r="BA53" s="418"/>
      <c r="BB53" s="418"/>
      <c r="BC53" s="418"/>
      <c r="BD53" s="425"/>
      <c r="BE53" s="426">
        <f ca="1">OFFSET(入力フォーム!$A$25,ROW()-27,25)</f>
        <v>0</v>
      </c>
      <c r="BF53" s="426"/>
      <c r="BG53" s="426"/>
      <c r="BH53" s="426"/>
      <c r="BI53" s="426"/>
      <c r="BJ53" s="426">
        <f ca="1">OFFSET(入力フォーム!$A$25,ROW()-27,26)</f>
        <v>0</v>
      </c>
      <c r="BK53" s="426"/>
      <c r="BL53" s="426"/>
      <c r="BM53" s="426"/>
      <c r="BN53" s="426"/>
    </row>
    <row r="54" spans="1:66" s="112" customFormat="1" ht="37.5" customHeight="1">
      <c r="B54" s="406">
        <f ca="1">OFFSET(入力フォーム!$A$25,ROW()-27,1)</f>
        <v>0</v>
      </c>
      <c r="C54" s="407"/>
      <c r="D54" s="408"/>
      <c r="E54" s="408"/>
      <c r="F54" s="408"/>
      <c r="G54" s="408"/>
      <c r="H54" s="408"/>
      <c r="I54" s="408"/>
      <c r="J54" s="408"/>
      <c r="K54" s="409" t="str">
        <f ca="1">IF(OFFSET(入力フォーム!$A$25,ROW()-27,3)="","","〒"&amp;OFFSET(入力フォーム!$A$25,ROW()-27,3))</f>
        <v/>
      </c>
      <c r="L54" s="409"/>
      <c r="M54" s="409"/>
      <c r="N54" s="409"/>
      <c r="O54" s="410"/>
      <c r="P54" s="411" t="str">
        <f ca="1">OFFSET(入力フォーム!$A$25,ROW()-27,4)&amp;OFFSET(入力フォーム!$A$25,ROW()-27,5)</f>
        <v/>
      </c>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f ca="1">OFFSET(入力フォーム!$A$25,ROW()-27,8)</f>
        <v>0</v>
      </c>
      <c r="AT54" s="412"/>
      <c r="AU54" s="412"/>
      <c r="AV54" s="412"/>
      <c r="AW54" s="412"/>
      <c r="AX54" s="412"/>
      <c r="AY54" s="413"/>
      <c r="AZ54" s="424">
        <f ca="1">OFFSET(入力フォーム!$A$25,ROW()-27,24)</f>
        <v>0</v>
      </c>
      <c r="BA54" s="418"/>
      <c r="BB54" s="418"/>
      <c r="BC54" s="418"/>
      <c r="BD54" s="425"/>
      <c r="BE54" s="426">
        <f ca="1">OFFSET(入力フォーム!$A$25,ROW()-27,25)</f>
        <v>0</v>
      </c>
      <c r="BF54" s="426"/>
      <c r="BG54" s="426"/>
      <c r="BH54" s="426"/>
      <c r="BI54" s="426"/>
      <c r="BJ54" s="426">
        <f ca="1">OFFSET(入力フォーム!$A$25,ROW()-27,26)</f>
        <v>0</v>
      </c>
      <c r="BK54" s="426"/>
      <c r="BL54" s="426"/>
      <c r="BM54" s="426"/>
      <c r="BN54" s="426"/>
    </row>
    <row r="55" spans="1:66" s="112" customFormat="1" ht="37.5" customHeight="1">
      <c r="B55" s="406">
        <f ca="1">OFFSET(入力フォーム!$A$25,ROW()-27,1)</f>
        <v>0</v>
      </c>
      <c r="C55" s="407"/>
      <c r="D55" s="408"/>
      <c r="E55" s="408"/>
      <c r="F55" s="408"/>
      <c r="G55" s="408"/>
      <c r="H55" s="408"/>
      <c r="I55" s="408"/>
      <c r="J55" s="408"/>
      <c r="K55" s="409" t="str">
        <f ca="1">IF(OFFSET(入力フォーム!$A$25,ROW()-27,3)="","","〒"&amp;OFFSET(入力フォーム!$A$25,ROW()-27,3))</f>
        <v/>
      </c>
      <c r="L55" s="409"/>
      <c r="M55" s="409"/>
      <c r="N55" s="409"/>
      <c r="O55" s="410"/>
      <c r="P55" s="411" t="str">
        <f ca="1">OFFSET(入力フォーム!$A$25,ROW()-27,4)&amp;OFFSET(入力フォーム!$A$25,ROW()-27,5)</f>
        <v/>
      </c>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f ca="1">OFFSET(入力フォーム!$A$25,ROW()-27,8)</f>
        <v>0</v>
      </c>
      <c r="AT55" s="412"/>
      <c r="AU55" s="412"/>
      <c r="AV55" s="412"/>
      <c r="AW55" s="412"/>
      <c r="AX55" s="412"/>
      <c r="AY55" s="413"/>
      <c r="AZ55" s="424">
        <f ca="1">OFFSET(入力フォーム!$A$25,ROW()-27,24)</f>
        <v>0</v>
      </c>
      <c r="BA55" s="418"/>
      <c r="BB55" s="418"/>
      <c r="BC55" s="418"/>
      <c r="BD55" s="425"/>
      <c r="BE55" s="426">
        <f ca="1">OFFSET(入力フォーム!$A$25,ROW()-27,25)</f>
        <v>0</v>
      </c>
      <c r="BF55" s="426"/>
      <c r="BG55" s="426"/>
      <c r="BH55" s="426"/>
      <c r="BI55" s="426"/>
      <c r="BJ55" s="426">
        <f ca="1">OFFSET(入力フォーム!$A$25,ROW()-27,26)</f>
        <v>0</v>
      </c>
      <c r="BK55" s="426"/>
      <c r="BL55" s="426"/>
      <c r="BM55" s="426"/>
      <c r="BN55" s="426"/>
    </row>
    <row r="56" spans="1:66" s="112" customFormat="1" ht="37.5" customHeight="1">
      <c r="B56" s="406">
        <f ca="1">OFFSET(入力フォーム!$A$25,ROW()-27,1)</f>
        <v>0</v>
      </c>
      <c r="C56" s="407"/>
      <c r="D56" s="408"/>
      <c r="E56" s="408"/>
      <c r="F56" s="408"/>
      <c r="G56" s="408"/>
      <c r="H56" s="408"/>
      <c r="I56" s="408"/>
      <c r="J56" s="408"/>
      <c r="K56" s="409" t="str">
        <f ca="1">IF(OFFSET(入力フォーム!$A$25,ROW()-27,3)="","","〒"&amp;OFFSET(入力フォーム!$A$25,ROW()-27,3))</f>
        <v/>
      </c>
      <c r="L56" s="409"/>
      <c r="M56" s="409"/>
      <c r="N56" s="409"/>
      <c r="O56" s="410"/>
      <c r="P56" s="411" t="str">
        <f ca="1">OFFSET(入力フォーム!$A$25,ROW()-27,4)&amp;OFFSET(入力フォーム!$A$25,ROW()-27,5)</f>
        <v/>
      </c>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f ca="1">OFFSET(入力フォーム!$A$25,ROW()-27,8)</f>
        <v>0</v>
      </c>
      <c r="AT56" s="412"/>
      <c r="AU56" s="412"/>
      <c r="AV56" s="412"/>
      <c r="AW56" s="412"/>
      <c r="AX56" s="412"/>
      <c r="AY56" s="413"/>
      <c r="AZ56" s="424">
        <f ca="1">OFFSET(入力フォーム!$A$25,ROW()-27,24)</f>
        <v>0</v>
      </c>
      <c r="BA56" s="418"/>
      <c r="BB56" s="418"/>
      <c r="BC56" s="418"/>
      <c r="BD56" s="425"/>
      <c r="BE56" s="426">
        <f ca="1">OFFSET(入力フォーム!$A$25,ROW()-27,25)</f>
        <v>0</v>
      </c>
      <c r="BF56" s="426"/>
      <c r="BG56" s="426"/>
      <c r="BH56" s="426"/>
      <c r="BI56" s="426"/>
      <c r="BJ56" s="426">
        <f ca="1">OFFSET(入力フォーム!$A$25,ROW()-27,26)</f>
        <v>0</v>
      </c>
      <c r="BK56" s="426"/>
      <c r="BL56" s="426"/>
      <c r="BM56" s="426"/>
      <c r="BN56" s="426"/>
    </row>
    <row r="57" spans="1:66" s="112" customFormat="1" ht="37.5" customHeight="1">
      <c r="B57" s="406">
        <f ca="1">OFFSET(入力フォーム!$A$25,ROW()-27,1)</f>
        <v>0</v>
      </c>
      <c r="C57" s="407"/>
      <c r="D57" s="408"/>
      <c r="E57" s="408"/>
      <c r="F57" s="408"/>
      <c r="G57" s="408"/>
      <c r="H57" s="408"/>
      <c r="I57" s="408"/>
      <c r="J57" s="408"/>
      <c r="K57" s="409" t="str">
        <f ca="1">IF(OFFSET(入力フォーム!$A$25,ROW()-27,3)="","","〒"&amp;OFFSET(入力フォーム!$A$25,ROW()-27,3))</f>
        <v/>
      </c>
      <c r="L57" s="409"/>
      <c r="M57" s="409"/>
      <c r="N57" s="409"/>
      <c r="O57" s="410"/>
      <c r="P57" s="411" t="str">
        <f ca="1">OFFSET(入力フォーム!$A$25,ROW()-27,4)&amp;OFFSET(入力フォーム!$A$25,ROW()-27,5)</f>
        <v/>
      </c>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f ca="1">OFFSET(入力フォーム!$A$25,ROW()-27,8)</f>
        <v>0</v>
      </c>
      <c r="AT57" s="412"/>
      <c r="AU57" s="412"/>
      <c r="AV57" s="412"/>
      <c r="AW57" s="412"/>
      <c r="AX57" s="412"/>
      <c r="AY57" s="413"/>
      <c r="AZ57" s="424">
        <f ca="1">OFFSET(入力フォーム!$A$25,ROW()-27,24)</f>
        <v>0</v>
      </c>
      <c r="BA57" s="418"/>
      <c r="BB57" s="418"/>
      <c r="BC57" s="418"/>
      <c r="BD57" s="425"/>
      <c r="BE57" s="426">
        <f ca="1">OFFSET(入力フォーム!$A$25,ROW()-27,25)</f>
        <v>0</v>
      </c>
      <c r="BF57" s="426"/>
      <c r="BG57" s="426"/>
      <c r="BH57" s="426"/>
      <c r="BI57" s="426"/>
      <c r="BJ57" s="426">
        <f ca="1">OFFSET(入力フォーム!$A$25,ROW()-27,26)</f>
        <v>0</v>
      </c>
      <c r="BK57" s="426"/>
      <c r="BL57" s="426"/>
      <c r="BM57" s="426"/>
      <c r="BN57" s="426"/>
    </row>
    <row r="58" spans="1:66" s="112" customFormat="1" ht="21.75" customHeight="1">
      <c r="A58" s="128"/>
      <c r="B58" s="129"/>
      <c r="C58" s="129"/>
      <c r="D58" s="449"/>
      <c r="E58" s="449"/>
      <c r="F58" s="449"/>
      <c r="G58" s="448"/>
      <c r="H58" s="448"/>
      <c r="I58" s="130"/>
      <c r="J58" s="130"/>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BK58" s="427" t="s">
        <v>29</v>
      </c>
      <c r="BL58" s="427"/>
      <c r="BM58" s="427"/>
      <c r="BN58" s="427"/>
    </row>
    <row r="59" spans="1:66" s="112" customFormat="1" ht="37.5" customHeight="1">
      <c r="B59" s="447" t="s">
        <v>24</v>
      </c>
      <c r="C59" s="447"/>
      <c r="D59" s="447"/>
      <c r="E59" s="447"/>
      <c r="F59" s="447"/>
      <c r="G59" s="447"/>
      <c r="H59" s="447"/>
      <c r="I59" s="447"/>
      <c r="J59" s="447"/>
      <c r="K59" s="450" t="s">
        <v>91</v>
      </c>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1" t="s">
        <v>92</v>
      </c>
      <c r="AT59" s="451"/>
      <c r="AU59" s="451"/>
      <c r="AV59" s="451"/>
      <c r="AW59" s="451"/>
      <c r="AX59" s="451"/>
      <c r="AY59" s="451"/>
      <c r="AZ59" s="451" t="s">
        <v>93</v>
      </c>
      <c r="BA59" s="451"/>
      <c r="BB59" s="451"/>
      <c r="BC59" s="451"/>
      <c r="BD59" s="451"/>
      <c r="BE59" s="451" t="s">
        <v>322</v>
      </c>
      <c r="BF59" s="451"/>
      <c r="BG59" s="451"/>
      <c r="BH59" s="451"/>
      <c r="BI59" s="451"/>
      <c r="BJ59" s="451" t="s">
        <v>94</v>
      </c>
      <c r="BK59" s="451"/>
      <c r="BL59" s="451"/>
      <c r="BM59" s="451"/>
      <c r="BN59" s="451"/>
    </row>
    <row r="60" spans="1:66" s="112" customFormat="1" ht="37.5" customHeight="1">
      <c r="B60" s="406">
        <f ca="1">OFFSET(入力フォーム!$A$25,ROW()-29,1)</f>
        <v>0</v>
      </c>
      <c r="C60" s="407"/>
      <c r="D60" s="408"/>
      <c r="E60" s="408"/>
      <c r="F60" s="408"/>
      <c r="G60" s="408"/>
      <c r="H60" s="408"/>
      <c r="I60" s="408"/>
      <c r="J60" s="408"/>
      <c r="K60" s="409" t="str">
        <f ca="1">IF(OFFSET(入力フォーム!$A$25,ROW()-29,3)="","","〒"&amp;OFFSET(入力フォーム!$A$25,ROW()-29,3))</f>
        <v/>
      </c>
      <c r="L60" s="409"/>
      <c r="M60" s="409"/>
      <c r="N60" s="409"/>
      <c r="O60" s="410"/>
      <c r="P60" s="411" t="str">
        <f ca="1">OFFSET(入力フォーム!$A$25,ROW()-29,4)&amp;OFFSET(入力フォーム!$A$25,ROW()-29,5)</f>
        <v/>
      </c>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412"/>
      <c r="AQ60" s="412"/>
      <c r="AR60" s="412"/>
      <c r="AS60" s="412">
        <f ca="1">OFFSET(入力フォーム!$A$25,ROW()-29,8)</f>
        <v>0</v>
      </c>
      <c r="AT60" s="412"/>
      <c r="AU60" s="412"/>
      <c r="AV60" s="412"/>
      <c r="AW60" s="412"/>
      <c r="AX60" s="412"/>
      <c r="AY60" s="413"/>
      <c r="AZ60" s="424">
        <f ca="1">OFFSET(入力フォーム!$A$25,ROW()-29,24)</f>
        <v>0</v>
      </c>
      <c r="BA60" s="418"/>
      <c r="BB60" s="418"/>
      <c r="BC60" s="418"/>
      <c r="BD60" s="425"/>
      <c r="BE60" s="426">
        <f ca="1">OFFSET(入力フォーム!$A$25,ROW()-29,25)</f>
        <v>0</v>
      </c>
      <c r="BF60" s="426"/>
      <c r="BG60" s="426"/>
      <c r="BH60" s="426"/>
      <c r="BI60" s="426"/>
      <c r="BJ60" s="426">
        <f ca="1">OFFSET(入力フォーム!$A$25,ROW()-29,26)</f>
        <v>0</v>
      </c>
      <c r="BK60" s="426"/>
      <c r="BL60" s="426"/>
      <c r="BM60" s="426"/>
      <c r="BN60" s="426"/>
    </row>
    <row r="61" spans="1:66" s="112" customFormat="1" ht="37.5" customHeight="1">
      <c r="B61" s="406">
        <f ca="1">OFFSET(入力フォーム!$A$25,ROW()-29,1)</f>
        <v>0</v>
      </c>
      <c r="C61" s="407"/>
      <c r="D61" s="408"/>
      <c r="E61" s="408"/>
      <c r="F61" s="408"/>
      <c r="G61" s="408"/>
      <c r="H61" s="408"/>
      <c r="I61" s="408"/>
      <c r="J61" s="408"/>
      <c r="K61" s="409" t="str">
        <f ca="1">IF(OFFSET(入力フォーム!$A$25,ROW()-29,3)="","","〒"&amp;OFFSET(入力フォーム!$A$25,ROW()-29,3))</f>
        <v/>
      </c>
      <c r="L61" s="409"/>
      <c r="M61" s="409"/>
      <c r="N61" s="409"/>
      <c r="O61" s="410"/>
      <c r="P61" s="411" t="str">
        <f ca="1">OFFSET(入力フォーム!$A$25,ROW()-29,4)&amp;OFFSET(入力フォーム!$A$25,ROW()-29,5)</f>
        <v/>
      </c>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c r="AQ61" s="412"/>
      <c r="AR61" s="412"/>
      <c r="AS61" s="412">
        <f ca="1">OFFSET(入力フォーム!$A$25,ROW()-29,8)</f>
        <v>0</v>
      </c>
      <c r="AT61" s="412"/>
      <c r="AU61" s="412"/>
      <c r="AV61" s="412"/>
      <c r="AW61" s="412"/>
      <c r="AX61" s="412"/>
      <c r="AY61" s="413"/>
      <c r="AZ61" s="424">
        <f ca="1">OFFSET(入力フォーム!$A$25,ROW()-29,24)</f>
        <v>0</v>
      </c>
      <c r="BA61" s="418"/>
      <c r="BB61" s="418"/>
      <c r="BC61" s="418"/>
      <c r="BD61" s="425"/>
      <c r="BE61" s="426">
        <f ca="1">OFFSET(入力フォーム!$A$25,ROW()-29,25)</f>
        <v>0</v>
      </c>
      <c r="BF61" s="426"/>
      <c r="BG61" s="426"/>
      <c r="BH61" s="426"/>
      <c r="BI61" s="426"/>
      <c r="BJ61" s="426">
        <f ca="1">OFFSET(入力フォーム!$A$25,ROW()-29,26)</f>
        <v>0</v>
      </c>
      <c r="BK61" s="426"/>
      <c r="BL61" s="426"/>
      <c r="BM61" s="426"/>
      <c r="BN61" s="426"/>
    </row>
    <row r="62" spans="1:66" s="112" customFormat="1" ht="37.5" customHeight="1">
      <c r="B62" s="406">
        <f ca="1">OFFSET(入力フォーム!$A$25,ROW()-29,1)</f>
        <v>0</v>
      </c>
      <c r="C62" s="407"/>
      <c r="D62" s="408"/>
      <c r="E62" s="408"/>
      <c r="F62" s="408"/>
      <c r="G62" s="408"/>
      <c r="H62" s="408"/>
      <c r="I62" s="408"/>
      <c r="J62" s="408"/>
      <c r="K62" s="409" t="str">
        <f ca="1">IF(OFFSET(入力フォーム!$A$25,ROW()-29,3)="","","〒"&amp;OFFSET(入力フォーム!$A$25,ROW()-29,3))</f>
        <v/>
      </c>
      <c r="L62" s="409"/>
      <c r="M62" s="409"/>
      <c r="N62" s="409"/>
      <c r="O62" s="410"/>
      <c r="P62" s="411" t="str">
        <f ca="1">OFFSET(入力フォーム!$A$25,ROW()-29,4)&amp;OFFSET(入力フォーム!$A$25,ROW()-29,5)</f>
        <v/>
      </c>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2"/>
      <c r="AN62" s="412"/>
      <c r="AO62" s="412"/>
      <c r="AP62" s="412"/>
      <c r="AQ62" s="412"/>
      <c r="AR62" s="412"/>
      <c r="AS62" s="412">
        <f ca="1">OFFSET(入力フォーム!$A$25,ROW()-29,8)</f>
        <v>0</v>
      </c>
      <c r="AT62" s="412"/>
      <c r="AU62" s="412"/>
      <c r="AV62" s="412"/>
      <c r="AW62" s="412"/>
      <c r="AX62" s="412"/>
      <c r="AY62" s="413"/>
      <c r="AZ62" s="424">
        <f ca="1">OFFSET(入力フォーム!$A$25,ROW()-29,24)</f>
        <v>0</v>
      </c>
      <c r="BA62" s="418"/>
      <c r="BB62" s="418"/>
      <c r="BC62" s="418"/>
      <c r="BD62" s="425"/>
      <c r="BE62" s="426">
        <f ca="1">OFFSET(入力フォーム!$A$25,ROW()-29,25)</f>
        <v>0</v>
      </c>
      <c r="BF62" s="426"/>
      <c r="BG62" s="426"/>
      <c r="BH62" s="426"/>
      <c r="BI62" s="426"/>
      <c r="BJ62" s="426">
        <f ca="1">OFFSET(入力フォーム!$A$25,ROW()-29,26)</f>
        <v>0</v>
      </c>
      <c r="BK62" s="426"/>
      <c r="BL62" s="426"/>
      <c r="BM62" s="426"/>
      <c r="BN62" s="426"/>
    </row>
    <row r="63" spans="1:66" s="112" customFormat="1" ht="37.5" customHeight="1">
      <c r="B63" s="406">
        <f ca="1">OFFSET(入力フォーム!$A$25,ROW()-29,1)</f>
        <v>0</v>
      </c>
      <c r="C63" s="407"/>
      <c r="D63" s="408"/>
      <c r="E63" s="408"/>
      <c r="F63" s="408"/>
      <c r="G63" s="408"/>
      <c r="H63" s="408"/>
      <c r="I63" s="408"/>
      <c r="J63" s="408"/>
      <c r="K63" s="409" t="str">
        <f ca="1">IF(OFFSET(入力フォーム!$A$25,ROW()-29,3)="","","〒"&amp;OFFSET(入力フォーム!$A$25,ROW()-29,3))</f>
        <v/>
      </c>
      <c r="L63" s="409"/>
      <c r="M63" s="409"/>
      <c r="N63" s="409"/>
      <c r="O63" s="410"/>
      <c r="P63" s="411" t="str">
        <f ca="1">OFFSET(入力フォーム!$A$25,ROW()-29,4)&amp;OFFSET(入力フォーム!$A$25,ROW()-29,5)</f>
        <v/>
      </c>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f ca="1">OFFSET(入力フォーム!$A$25,ROW()-29,8)</f>
        <v>0</v>
      </c>
      <c r="AT63" s="412"/>
      <c r="AU63" s="412"/>
      <c r="AV63" s="412"/>
      <c r="AW63" s="412"/>
      <c r="AX63" s="412"/>
      <c r="AY63" s="413"/>
      <c r="AZ63" s="424">
        <f ca="1">OFFSET(入力フォーム!$A$25,ROW()-29,24)</f>
        <v>0</v>
      </c>
      <c r="BA63" s="418"/>
      <c r="BB63" s="418"/>
      <c r="BC63" s="418"/>
      <c r="BD63" s="425"/>
      <c r="BE63" s="426">
        <f ca="1">OFFSET(入力フォーム!$A$25,ROW()-29,25)</f>
        <v>0</v>
      </c>
      <c r="BF63" s="426"/>
      <c r="BG63" s="426"/>
      <c r="BH63" s="426"/>
      <c r="BI63" s="426"/>
      <c r="BJ63" s="426">
        <f ca="1">OFFSET(入力フォーム!$A$25,ROW()-29,26)</f>
        <v>0</v>
      </c>
      <c r="BK63" s="426"/>
      <c r="BL63" s="426"/>
      <c r="BM63" s="426"/>
      <c r="BN63" s="426"/>
    </row>
    <row r="64" spans="1:66" s="112" customFormat="1" ht="37.5" customHeight="1">
      <c r="B64" s="406">
        <f ca="1">OFFSET(入力フォーム!$A$25,ROW()-29,1)</f>
        <v>0</v>
      </c>
      <c r="C64" s="407"/>
      <c r="D64" s="408"/>
      <c r="E64" s="408"/>
      <c r="F64" s="408"/>
      <c r="G64" s="408"/>
      <c r="H64" s="408"/>
      <c r="I64" s="408"/>
      <c r="J64" s="408"/>
      <c r="K64" s="409" t="str">
        <f ca="1">IF(OFFSET(入力フォーム!$A$25,ROW()-29,3)="","","〒"&amp;OFFSET(入力フォーム!$A$25,ROW()-29,3))</f>
        <v/>
      </c>
      <c r="L64" s="409"/>
      <c r="M64" s="409"/>
      <c r="N64" s="409"/>
      <c r="O64" s="410"/>
      <c r="P64" s="411" t="str">
        <f ca="1">OFFSET(入力フォーム!$A$25,ROW()-29,4)&amp;OFFSET(入力フォーム!$A$25,ROW()-29,5)</f>
        <v/>
      </c>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f ca="1">OFFSET(入力フォーム!$A$25,ROW()-29,8)</f>
        <v>0</v>
      </c>
      <c r="AT64" s="412"/>
      <c r="AU64" s="412"/>
      <c r="AV64" s="412"/>
      <c r="AW64" s="412"/>
      <c r="AX64" s="412"/>
      <c r="AY64" s="413"/>
      <c r="AZ64" s="424">
        <f ca="1">OFFSET(入力フォーム!$A$25,ROW()-29,24)</f>
        <v>0</v>
      </c>
      <c r="BA64" s="418"/>
      <c r="BB64" s="418"/>
      <c r="BC64" s="418"/>
      <c r="BD64" s="425"/>
      <c r="BE64" s="426">
        <f ca="1">OFFSET(入力フォーム!$A$25,ROW()-29,25)</f>
        <v>0</v>
      </c>
      <c r="BF64" s="426"/>
      <c r="BG64" s="426"/>
      <c r="BH64" s="426"/>
      <c r="BI64" s="426"/>
      <c r="BJ64" s="426">
        <f ca="1">OFFSET(入力フォーム!$A$25,ROW()-29,26)</f>
        <v>0</v>
      </c>
      <c r="BK64" s="426"/>
      <c r="BL64" s="426"/>
      <c r="BM64" s="426"/>
      <c r="BN64" s="426"/>
    </row>
    <row r="65" spans="1:66" s="112" customFormat="1" ht="37.5" customHeight="1">
      <c r="B65" s="406">
        <f ca="1">OFFSET(入力フォーム!$A$25,ROW()-29,1)</f>
        <v>0</v>
      </c>
      <c r="C65" s="407"/>
      <c r="D65" s="408"/>
      <c r="E65" s="408"/>
      <c r="F65" s="408"/>
      <c r="G65" s="408"/>
      <c r="H65" s="408"/>
      <c r="I65" s="408"/>
      <c r="J65" s="408"/>
      <c r="K65" s="409" t="str">
        <f ca="1">IF(OFFSET(入力フォーム!$A$25,ROW()-29,3)="","","〒"&amp;OFFSET(入力フォーム!$A$25,ROW()-29,3))</f>
        <v/>
      </c>
      <c r="L65" s="409"/>
      <c r="M65" s="409"/>
      <c r="N65" s="409"/>
      <c r="O65" s="410"/>
      <c r="P65" s="411" t="str">
        <f ca="1">OFFSET(入力フォーム!$A$25,ROW()-29,4)&amp;OFFSET(入力フォーム!$A$25,ROW()-29,5)</f>
        <v/>
      </c>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f ca="1">OFFSET(入力フォーム!$A$25,ROW()-29,8)</f>
        <v>0</v>
      </c>
      <c r="AT65" s="412"/>
      <c r="AU65" s="412"/>
      <c r="AV65" s="412"/>
      <c r="AW65" s="412"/>
      <c r="AX65" s="412"/>
      <c r="AY65" s="413"/>
      <c r="AZ65" s="424">
        <f ca="1">OFFSET(入力フォーム!$A$25,ROW()-29,24)</f>
        <v>0</v>
      </c>
      <c r="BA65" s="418"/>
      <c r="BB65" s="418"/>
      <c r="BC65" s="418"/>
      <c r="BD65" s="425"/>
      <c r="BE65" s="426">
        <f ca="1">OFFSET(入力フォーム!$A$25,ROW()-29,25)</f>
        <v>0</v>
      </c>
      <c r="BF65" s="426"/>
      <c r="BG65" s="426"/>
      <c r="BH65" s="426"/>
      <c r="BI65" s="426"/>
      <c r="BJ65" s="426">
        <f ca="1">OFFSET(入力フォーム!$A$25,ROW()-29,26)</f>
        <v>0</v>
      </c>
      <c r="BK65" s="426"/>
      <c r="BL65" s="426"/>
      <c r="BM65" s="426"/>
      <c r="BN65" s="426"/>
    </row>
    <row r="66" spans="1:66" s="112" customFormat="1" ht="37.5" customHeight="1">
      <c r="B66" s="406">
        <f ca="1">OFFSET(入力フォーム!$A$25,ROW()-29,1)</f>
        <v>0</v>
      </c>
      <c r="C66" s="407"/>
      <c r="D66" s="408"/>
      <c r="E66" s="408"/>
      <c r="F66" s="408"/>
      <c r="G66" s="408"/>
      <c r="H66" s="408"/>
      <c r="I66" s="408"/>
      <c r="J66" s="408"/>
      <c r="K66" s="409" t="str">
        <f ca="1">IF(OFFSET(入力フォーム!$A$25,ROW()-29,3)="","","〒"&amp;OFFSET(入力フォーム!$A$25,ROW()-29,3))</f>
        <v/>
      </c>
      <c r="L66" s="409"/>
      <c r="M66" s="409"/>
      <c r="N66" s="409"/>
      <c r="O66" s="410"/>
      <c r="P66" s="411" t="str">
        <f ca="1">OFFSET(入力フォーム!$A$25,ROW()-29,4)&amp;OFFSET(入力フォーム!$A$25,ROW()-29,5)</f>
        <v/>
      </c>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f ca="1">OFFSET(入力フォーム!$A$25,ROW()-29,8)</f>
        <v>0</v>
      </c>
      <c r="AT66" s="412"/>
      <c r="AU66" s="412"/>
      <c r="AV66" s="412"/>
      <c r="AW66" s="412"/>
      <c r="AX66" s="412"/>
      <c r="AY66" s="413"/>
      <c r="AZ66" s="424">
        <f ca="1">OFFSET(入力フォーム!$A$25,ROW()-29,24)</f>
        <v>0</v>
      </c>
      <c r="BA66" s="418"/>
      <c r="BB66" s="418"/>
      <c r="BC66" s="418"/>
      <c r="BD66" s="425"/>
      <c r="BE66" s="426">
        <f ca="1">OFFSET(入力フォーム!$A$25,ROW()-29,25)</f>
        <v>0</v>
      </c>
      <c r="BF66" s="426"/>
      <c r="BG66" s="426"/>
      <c r="BH66" s="426"/>
      <c r="BI66" s="426"/>
      <c r="BJ66" s="426">
        <f ca="1">OFFSET(入力フォーム!$A$25,ROW()-29,26)</f>
        <v>0</v>
      </c>
      <c r="BK66" s="426"/>
      <c r="BL66" s="426"/>
      <c r="BM66" s="426"/>
      <c r="BN66" s="426"/>
    </row>
    <row r="67" spans="1:66" s="112" customFormat="1" ht="37.5" customHeight="1">
      <c r="B67" s="406">
        <f ca="1">OFFSET(入力フォーム!$A$25,ROW()-29,1)</f>
        <v>0</v>
      </c>
      <c r="C67" s="407"/>
      <c r="D67" s="408"/>
      <c r="E67" s="408"/>
      <c r="F67" s="408"/>
      <c r="G67" s="408"/>
      <c r="H67" s="408"/>
      <c r="I67" s="408"/>
      <c r="J67" s="408"/>
      <c r="K67" s="409" t="str">
        <f ca="1">IF(OFFSET(入力フォーム!$A$25,ROW()-29,3)="","","〒"&amp;OFFSET(入力フォーム!$A$25,ROW()-29,3))</f>
        <v/>
      </c>
      <c r="L67" s="409"/>
      <c r="M67" s="409"/>
      <c r="N67" s="409"/>
      <c r="O67" s="410"/>
      <c r="P67" s="411" t="str">
        <f ca="1">OFFSET(入力フォーム!$A$25,ROW()-29,4)&amp;OFFSET(入力フォーム!$A$25,ROW()-29,5)</f>
        <v/>
      </c>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f ca="1">OFFSET(入力フォーム!$A$25,ROW()-29,8)</f>
        <v>0</v>
      </c>
      <c r="AT67" s="412"/>
      <c r="AU67" s="412"/>
      <c r="AV67" s="412"/>
      <c r="AW67" s="412"/>
      <c r="AX67" s="412"/>
      <c r="AY67" s="413"/>
      <c r="AZ67" s="424">
        <f ca="1">OFFSET(入力フォーム!$A$25,ROW()-29,24)</f>
        <v>0</v>
      </c>
      <c r="BA67" s="418"/>
      <c r="BB67" s="418"/>
      <c r="BC67" s="418"/>
      <c r="BD67" s="425"/>
      <c r="BE67" s="426">
        <f ca="1">OFFSET(入力フォーム!$A$25,ROW()-29,25)</f>
        <v>0</v>
      </c>
      <c r="BF67" s="426"/>
      <c r="BG67" s="426"/>
      <c r="BH67" s="426"/>
      <c r="BI67" s="426"/>
      <c r="BJ67" s="426">
        <f ca="1">OFFSET(入力フォーム!$A$25,ROW()-29,26)</f>
        <v>0</v>
      </c>
      <c r="BK67" s="426"/>
      <c r="BL67" s="426"/>
      <c r="BM67" s="426"/>
      <c r="BN67" s="426"/>
    </row>
    <row r="68" spans="1:66" s="112" customFormat="1" ht="37.5" customHeight="1">
      <c r="B68" s="406">
        <f ca="1">OFFSET(入力フォーム!$A$25,ROW()-29,1)</f>
        <v>0</v>
      </c>
      <c r="C68" s="407"/>
      <c r="D68" s="408"/>
      <c r="E68" s="408"/>
      <c r="F68" s="408"/>
      <c r="G68" s="408"/>
      <c r="H68" s="408"/>
      <c r="I68" s="408"/>
      <c r="J68" s="408"/>
      <c r="K68" s="409" t="str">
        <f ca="1">IF(OFFSET(入力フォーム!$A$25,ROW()-29,3)="","","〒"&amp;OFFSET(入力フォーム!$A$25,ROW()-29,3))</f>
        <v/>
      </c>
      <c r="L68" s="409"/>
      <c r="M68" s="409"/>
      <c r="N68" s="409"/>
      <c r="O68" s="410"/>
      <c r="P68" s="411" t="str">
        <f ca="1">OFFSET(入力フォーム!$A$25,ROW()-29,4)&amp;OFFSET(入力フォーム!$A$25,ROW()-29,5)</f>
        <v/>
      </c>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f ca="1">OFFSET(入力フォーム!$A$25,ROW()-29,8)</f>
        <v>0</v>
      </c>
      <c r="AT68" s="412"/>
      <c r="AU68" s="412"/>
      <c r="AV68" s="412"/>
      <c r="AW68" s="412"/>
      <c r="AX68" s="412"/>
      <c r="AY68" s="413"/>
      <c r="AZ68" s="424">
        <f ca="1">OFFSET(入力フォーム!$A$25,ROW()-29,24)</f>
        <v>0</v>
      </c>
      <c r="BA68" s="418"/>
      <c r="BB68" s="418"/>
      <c r="BC68" s="418"/>
      <c r="BD68" s="425"/>
      <c r="BE68" s="426">
        <f ca="1">OFFSET(入力フォーム!$A$25,ROW()-29,25)</f>
        <v>0</v>
      </c>
      <c r="BF68" s="426"/>
      <c r="BG68" s="426"/>
      <c r="BH68" s="426"/>
      <c r="BI68" s="426"/>
      <c r="BJ68" s="426">
        <f ca="1">OFFSET(入力フォーム!$A$25,ROW()-29,26)</f>
        <v>0</v>
      </c>
      <c r="BK68" s="426"/>
      <c r="BL68" s="426"/>
      <c r="BM68" s="426"/>
      <c r="BN68" s="426"/>
    </row>
    <row r="69" spans="1:66" s="112" customFormat="1" ht="37.5" customHeight="1">
      <c r="B69" s="406">
        <f ca="1">OFFSET(入力フォーム!$A$25,ROW()-29,1)</f>
        <v>0</v>
      </c>
      <c r="C69" s="407"/>
      <c r="D69" s="408"/>
      <c r="E69" s="408"/>
      <c r="F69" s="408"/>
      <c r="G69" s="408"/>
      <c r="H69" s="408"/>
      <c r="I69" s="408"/>
      <c r="J69" s="408"/>
      <c r="K69" s="409" t="str">
        <f ca="1">IF(OFFSET(入力フォーム!$A$25,ROW()-29,3)="","","〒"&amp;OFFSET(入力フォーム!$A$25,ROW()-29,3))</f>
        <v/>
      </c>
      <c r="L69" s="409"/>
      <c r="M69" s="409"/>
      <c r="N69" s="409"/>
      <c r="O69" s="410"/>
      <c r="P69" s="411" t="str">
        <f ca="1">OFFSET(入力フォーム!$A$25,ROW()-29,4)&amp;OFFSET(入力フォーム!$A$25,ROW()-29,5)</f>
        <v/>
      </c>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c r="AO69" s="412"/>
      <c r="AP69" s="412"/>
      <c r="AQ69" s="412"/>
      <c r="AR69" s="412"/>
      <c r="AS69" s="412">
        <f ca="1">OFFSET(入力フォーム!$A$25,ROW()-29,8)</f>
        <v>0</v>
      </c>
      <c r="AT69" s="412"/>
      <c r="AU69" s="412"/>
      <c r="AV69" s="412"/>
      <c r="AW69" s="412"/>
      <c r="AX69" s="412"/>
      <c r="AY69" s="413"/>
      <c r="AZ69" s="424">
        <f ca="1">OFFSET(入力フォーム!$A$25,ROW()-29,24)</f>
        <v>0</v>
      </c>
      <c r="BA69" s="418"/>
      <c r="BB69" s="418"/>
      <c r="BC69" s="418"/>
      <c r="BD69" s="425"/>
      <c r="BE69" s="426">
        <f ca="1">OFFSET(入力フォーム!$A$25,ROW()-29,25)</f>
        <v>0</v>
      </c>
      <c r="BF69" s="426"/>
      <c r="BG69" s="426"/>
      <c r="BH69" s="426"/>
      <c r="BI69" s="426"/>
      <c r="BJ69" s="426">
        <f ca="1">OFFSET(入力フォーム!$A$25,ROW()-29,26)</f>
        <v>0</v>
      </c>
      <c r="BK69" s="426"/>
      <c r="BL69" s="426"/>
      <c r="BM69" s="426"/>
      <c r="BN69" s="426"/>
    </row>
    <row r="70" spans="1:66" s="112" customFormat="1" ht="37.5" customHeight="1">
      <c r="B70" s="406">
        <f ca="1">OFFSET(入力フォーム!$A$25,ROW()-29,1)</f>
        <v>0</v>
      </c>
      <c r="C70" s="407"/>
      <c r="D70" s="408"/>
      <c r="E70" s="408"/>
      <c r="F70" s="408"/>
      <c r="G70" s="408"/>
      <c r="H70" s="408"/>
      <c r="I70" s="408"/>
      <c r="J70" s="408"/>
      <c r="K70" s="409" t="str">
        <f ca="1">IF(OFFSET(入力フォーム!$A$25,ROW()-29,3)="","","〒"&amp;OFFSET(入力フォーム!$A$25,ROW()-29,3))</f>
        <v/>
      </c>
      <c r="L70" s="409"/>
      <c r="M70" s="409"/>
      <c r="N70" s="409"/>
      <c r="O70" s="410"/>
      <c r="P70" s="411" t="str">
        <f ca="1">OFFSET(入力フォーム!$A$25,ROW()-29,4)&amp;OFFSET(入力フォーム!$A$25,ROW()-29,5)</f>
        <v/>
      </c>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c r="AQ70" s="412"/>
      <c r="AR70" s="412"/>
      <c r="AS70" s="412">
        <f ca="1">OFFSET(入力フォーム!$A$25,ROW()-29,8)</f>
        <v>0</v>
      </c>
      <c r="AT70" s="412"/>
      <c r="AU70" s="412"/>
      <c r="AV70" s="412"/>
      <c r="AW70" s="412"/>
      <c r="AX70" s="412"/>
      <c r="AY70" s="413"/>
      <c r="AZ70" s="424">
        <f ca="1">OFFSET(入力フォーム!$A$25,ROW()-29,24)</f>
        <v>0</v>
      </c>
      <c r="BA70" s="418"/>
      <c r="BB70" s="418"/>
      <c r="BC70" s="418"/>
      <c r="BD70" s="425"/>
      <c r="BE70" s="426">
        <f ca="1">OFFSET(入力フォーム!$A$25,ROW()-29,25)</f>
        <v>0</v>
      </c>
      <c r="BF70" s="426"/>
      <c r="BG70" s="426"/>
      <c r="BH70" s="426"/>
      <c r="BI70" s="426"/>
      <c r="BJ70" s="426">
        <f ca="1">OFFSET(入力フォーム!$A$25,ROW()-29,26)</f>
        <v>0</v>
      </c>
      <c r="BK70" s="426"/>
      <c r="BL70" s="426"/>
      <c r="BM70" s="426"/>
      <c r="BN70" s="426"/>
    </row>
    <row r="71" spans="1:66" s="112" customFormat="1" ht="37.5" customHeight="1">
      <c r="B71" s="406">
        <f ca="1">OFFSET(入力フォーム!$A$25,ROW()-29,1)</f>
        <v>0</v>
      </c>
      <c r="C71" s="407"/>
      <c r="D71" s="408"/>
      <c r="E71" s="408"/>
      <c r="F71" s="408"/>
      <c r="G71" s="408"/>
      <c r="H71" s="408"/>
      <c r="I71" s="408"/>
      <c r="J71" s="408"/>
      <c r="K71" s="409" t="str">
        <f ca="1">IF(OFFSET(入力フォーム!$A$25,ROW()-29,3)="","","〒"&amp;OFFSET(入力フォーム!$A$25,ROW()-29,3))</f>
        <v/>
      </c>
      <c r="L71" s="409"/>
      <c r="M71" s="409"/>
      <c r="N71" s="409"/>
      <c r="O71" s="410"/>
      <c r="P71" s="411" t="str">
        <f ca="1">OFFSET(入力フォーム!$A$25,ROW()-29,4)&amp;OFFSET(入力フォーム!$A$25,ROW()-29,5)</f>
        <v/>
      </c>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c r="AQ71" s="412"/>
      <c r="AR71" s="412"/>
      <c r="AS71" s="412">
        <f ca="1">OFFSET(入力フォーム!$A$25,ROW()-29,8)</f>
        <v>0</v>
      </c>
      <c r="AT71" s="412"/>
      <c r="AU71" s="412"/>
      <c r="AV71" s="412"/>
      <c r="AW71" s="412"/>
      <c r="AX71" s="412"/>
      <c r="AY71" s="413"/>
      <c r="AZ71" s="424">
        <f ca="1">OFFSET(入力フォーム!$A$25,ROW()-29,24)</f>
        <v>0</v>
      </c>
      <c r="BA71" s="418"/>
      <c r="BB71" s="418"/>
      <c r="BC71" s="418"/>
      <c r="BD71" s="425"/>
      <c r="BE71" s="426">
        <f ca="1">OFFSET(入力フォーム!$A$25,ROW()-29,25)</f>
        <v>0</v>
      </c>
      <c r="BF71" s="426"/>
      <c r="BG71" s="426"/>
      <c r="BH71" s="426"/>
      <c r="BI71" s="426"/>
      <c r="BJ71" s="426">
        <f ca="1">OFFSET(入力フォーム!$A$25,ROW()-29,26)</f>
        <v>0</v>
      </c>
      <c r="BK71" s="426"/>
      <c r="BL71" s="426"/>
      <c r="BM71" s="426"/>
      <c r="BN71" s="426"/>
    </row>
    <row r="72" spans="1:66" s="112" customFormat="1" ht="37.5" customHeight="1">
      <c r="B72" s="406">
        <f ca="1">OFFSET(入力フォーム!$A$25,ROW()-29,1)</f>
        <v>0</v>
      </c>
      <c r="C72" s="407"/>
      <c r="D72" s="408"/>
      <c r="E72" s="408"/>
      <c r="F72" s="408"/>
      <c r="G72" s="408"/>
      <c r="H72" s="408"/>
      <c r="I72" s="408"/>
      <c r="J72" s="408"/>
      <c r="K72" s="409" t="str">
        <f ca="1">IF(OFFSET(入力フォーム!$A$25,ROW()-29,3)="","","〒"&amp;OFFSET(入力フォーム!$A$25,ROW()-29,3))</f>
        <v/>
      </c>
      <c r="L72" s="409"/>
      <c r="M72" s="409"/>
      <c r="N72" s="409"/>
      <c r="O72" s="410"/>
      <c r="P72" s="411" t="str">
        <f ca="1">OFFSET(入力フォーム!$A$25,ROW()-29,4)&amp;OFFSET(入力フォーム!$A$25,ROW()-29,5)</f>
        <v/>
      </c>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c r="AN72" s="412"/>
      <c r="AO72" s="412"/>
      <c r="AP72" s="412"/>
      <c r="AQ72" s="412"/>
      <c r="AR72" s="412"/>
      <c r="AS72" s="412">
        <f ca="1">OFFSET(入力フォーム!$A$25,ROW()-29,8)</f>
        <v>0</v>
      </c>
      <c r="AT72" s="412"/>
      <c r="AU72" s="412"/>
      <c r="AV72" s="412"/>
      <c r="AW72" s="412"/>
      <c r="AX72" s="412"/>
      <c r="AY72" s="413"/>
      <c r="AZ72" s="424">
        <f ca="1">OFFSET(入力フォーム!$A$25,ROW()-29,24)</f>
        <v>0</v>
      </c>
      <c r="BA72" s="418"/>
      <c r="BB72" s="418"/>
      <c r="BC72" s="418"/>
      <c r="BD72" s="425"/>
      <c r="BE72" s="426">
        <f ca="1">OFFSET(入力フォーム!$A$25,ROW()-29,25)</f>
        <v>0</v>
      </c>
      <c r="BF72" s="426"/>
      <c r="BG72" s="426"/>
      <c r="BH72" s="426"/>
      <c r="BI72" s="426"/>
      <c r="BJ72" s="426">
        <f ca="1">OFFSET(入力フォーム!$A$25,ROW()-29,26)</f>
        <v>0</v>
      </c>
      <c r="BK72" s="426"/>
      <c r="BL72" s="426"/>
      <c r="BM72" s="426"/>
      <c r="BN72" s="426"/>
    </row>
    <row r="73" spans="1:66" s="112" customFormat="1" ht="37.5" customHeight="1">
      <c r="B73" s="406">
        <f ca="1">OFFSET(入力フォーム!$A$25,ROW()-29,1)</f>
        <v>0</v>
      </c>
      <c r="C73" s="407"/>
      <c r="D73" s="408"/>
      <c r="E73" s="408"/>
      <c r="F73" s="408"/>
      <c r="G73" s="408"/>
      <c r="H73" s="408"/>
      <c r="I73" s="408"/>
      <c r="J73" s="408"/>
      <c r="K73" s="409" t="str">
        <f ca="1">IF(OFFSET(入力フォーム!$A$25,ROW()-29,3)="","","〒"&amp;OFFSET(入力フォーム!$A$25,ROW()-29,3))</f>
        <v/>
      </c>
      <c r="L73" s="409"/>
      <c r="M73" s="409"/>
      <c r="N73" s="409"/>
      <c r="O73" s="410"/>
      <c r="P73" s="411" t="str">
        <f ca="1">OFFSET(入力フォーム!$A$25,ROW()-29,4)&amp;OFFSET(入力フォーム!$A$25,ROW()-29,5)</f>
        <v/>
      </c>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f ca="1">OFFSET(入力フォーム!$A$25,ROW()-29,8)</f>
        <v>0</v>
      </c>
      <c r="AT73" s="412"/>
      <c r="AU73" s="412"/>
      <c r="AV73" s="412"/>
      <c r="AW73" s="412"/>
      <c r="AX73" s="412"/>
      <c r="AY73" s="413"/>
      <c r="AZ73" s="424">
        <f ca="1">OFFSET(入力フォーム!$A$25,ROW()-29,24)</f>
        <v>0</v>
      </c>
      <c r="BA73" s="418"/>
      <c r="BB73" s="418"/>
      <c r="BC73" s="418"/>
      <c r="BD73" s="425"/>
      <c r="BE73" s="426">
        <f ca="1">OFFSET(入力フォーム!$A$25,ROW()-29,25)</f>
        <v>0</v>
      </c>
      <c r="BF73" s="426"/>
      <c r="BG73" s="426"/>
      <c r="BH73" s="426"/>
      <c r="BI73" s="426"/>
      <c r="BJ73" s="426">
        <f ca="1">OFFSET(入力フォーム!$A$25,ROW()-29,26)</f>
        <v>0</v>
      </c>
      <c r="BK73" s="426"/>
      <c r="BL73" s="426"/>
      <c r="BM73" s="426"/>
      <c r="BN73" s="426"/>
    </row>
    <row r="74" spans="1:66" s="112" customFormat="1" ht="37.5" customHeight="1">
      <c r="B74" s="406">
        <f ca="1">OFFSET(入力フォーム!$A$25,ROW()-29,1)</f>
        <v>0</v>
      </c>
      <c r="C74" s="407"/>
      <c r="D74" s="408"/>
      <c r="E74" s="408"/>
      <c r="F74" s="408"/>
      <c r="G74" s="408"/>
      <c r="H74" s="408"/>
      <c r="I74" s="408"/>
      <c r="J74" s="408"/>
      <c r="K74" s="409" t="str">
        <f ca="1">IF(OFFSET(入力フォーム!$A$25,ROW()-29,3)="","","〒"&amp;OFFSET(入力フォーム!$A$25,ROW()-29,3))</f>
        <v/>
      </c>
      <c r="L74" s="409"/>
      <c r="M74" s="409"/>
      <c r="N74" s="409"/>
      <c r="O74" s="410"/>
      <c r="P74" s="411" t="str">
        <f ca="1">OFFSET(入力フォーム!$A$25,ROW()-29,4)&amp;OFFSET(入力フォーム!$A$25,ROW()-29,5)</f>
        <v/>
      </c>
      <c r="Q74" s="412"/>
      <c r="R74" s="412"/>
      <c r="S74" s="412"/>
      <c r="T74" s="412"/>
      <c r="U74" s="412"/>
      <c r="V74" s="412"/>
      <c r="W74" s="412"/>
      <c r="X74" s="412"/>
      <c r="Y74" s="412"/>
      <c r="Z74" s="412"/>
      <c r="AA74" s="412"/>
      <c r="AB74" s="412"/>
      <c r="AC74" s="412"/>
      <c r="AD74" s="412"/>
      <c r="AE74" s="412"/>
      <c r="AF74" s="412"/>
      <c r="AG74" s="412"/>
      <c r="AH74" s="412"/>
      <c r="AI74" s="412"/>
      <c r="AJ74" s="412"/>
      <c r="AK74" s="412"/>
      <c r="AL74" s="412"/>
      <c r="AM74" s="412"/>
      <c r="AN74" s="412"/>
      <c r="AO74" s="412"/>
      <c r="AP74" s="412"/>
      <c r="AQ74" s="412"/>
      <c r="AR74" s="412"/>
      <c r="AS74" s="412">
        <f ca="1">OFFSET(入力フォーム!$A$25,ROW()-29,8)</f>
        <v>0</v>
      </c>
      <c r="AT74" s="412"/>
      <c r="AU74" s="412"/>
      <c r="AV74" s="412"/>
      <c r="AW74" s="412"/>
      <c r="AX74" s="412"/>
      <c r="AY74" s="413"/>
      <c r="AZ74" s="424">
        <f ca="1">OFFSET(入力フォーム!$A$25,ROW()-29,24)</f>
        <v>0</v>
      </c>
      <c r="BA74" s="418"/>
      <c r="BB74" s="418"/>
      <c r="BC74" s="418"/>
      <c r="BD74" s="425"/>
      <c r="BE74" s="426">
        <f ca="1">OFFSET(入力フォーム!$A$25,ROW()-29,25)</f>
        <v>0</v>
      </c>
      <c r="BF74" s="426"/>
      <c r="BG74" s="426"/>
      <c r="BH74" s="426"/>
      <c r="BI74" s="426"/>
      <c r="BJ74" s="426">
        <f ca="1">OFFSET(入力フォーム!$A$25,ROW()-29,26)</f>
        <v>0</v>
      </c>
      <c r="BK74" s="426"/>
      <c r="BL74" s="426"/>
      <c r="BM74" s="426"/>
      <c r="BN74" s="426"/>
    </row>
    <row r="75" spans="1:66" s="112" customFormat="1" ht="37.5" customHeight="1">
      <c r="B75" s="406">
        <f ca="1">OFFSET(入力フォーム!$A$25,ROW()-29,1)</f>
        <v>0</v>
      </c>
      <c r="C75" s="407"/>
      <c r="D75" s="408"/>
      <c r="E75" s="408"/>
      <c r="F75" s="408"/>
      <c r="G75" s="408"/>
      <c r="H75" s="408"/>
      <c r="I75" s="408"/>
      <c r="J75" s="408"/>
      <c r="K75" s="409" t="str">
        <f ca="1">IF(OFFSET(入力フォーム!$A$25,ROW()-29,3)="","","〒"&amp;OFFSET(入力フォーム!$A$25,ROW()-29,3))</f>
        <v/>
      </c>
      <c r="L75" s="409"/>
      <c r="M75" s="409"/>
      <c r="N75" s="409"/>
      <c r="O75" s="410"/>
      <c r="P75" s="411" t="str">
        <f ca="1">OFFSET(入力フォーム!$A$25,ROW()-29,4)&amp;OFFSET(入力フォーム!$A$25,ROW()-29,5)</f>
        <v/>
      </c>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2"/>
      <c r="AR75" s="412"/>
      <c r="AS75" s="412">
        <f ca="1">OFFSET(入力フォーム!$A$25,ROW()-29,8)</f>
        <v>0</v>
      </c>
      <c r="AT75" s="412"/>
      <c r="AU75" s="412"/>
      <c r="AV75" s="412"/>
      <c r="AW75" s="412"/>
      <c r="AX75" s="412"/>
      <c r="AY75" s="413"/>
      <c r="AZ75" s="424">
        <f ca="1">OFFSET(入力フォーム!$A$25,ROW()-29,24)</f>
        <v>0</v>
      </c>
      <c r="BA75" s="418"/>
      <c r="BB75" s="418"/>
      <c r="BC75" s="418"/>
      <c r="BD75" s="425"/>
      <c r="BE75" s="426">
        <f ca="1">OFFSET(入力フォーム!$A$25,ROW()-29,25)</f>
        <v>0</v>
      </c>
      <c r="BF75" s="426"/>
      <c r="BG75" s="426"/>
      <c r="BH75" s="426"/>
      <c r="BI75" s="426"/>
      <c r="BJ75" s="426">
        <f ca="1">OFFSET(入力フォーム!$A$25,ROW()-29,26)</f>
        <v>0</v>
      </c>
      <c r="BK75" s="426"/>
      <c r="BL75" s="426"/>
      <c r="BM75" s="426"/>
      <c r="BN75" s="426"/>
    </row>
    <row r="76" spans="1:66" s="112" customFormat="1" ht="37.5" customHeight="1">
      <c r="B76" s="406">
        <f ca="1">OFFSET(入力フォーム!$A$25,ROW()-29,1)</f>
        <v>0</v>
      </c>
      <c r="C76" s="407"/>
      <c r="D76" s="408"/>
      <c r="E76" s="408"/>
      <c r="F76" s="408"/>
      <c r="G76" s="408"/>
      <c r="H76" s="408"/>
      <c r="I76" s="408"/>
      <c r="J76" s="408"/>
      <c r="K76" s="409" t="str">
        <f ca="1">IF(OFFSET(入力フォーム!$A$25,ROW()-29,3)="","","〒"&amp;OFFSET(入力フォーム!$A$25,ROW()-29,3))</f>
        <v/>
      </c>
      <c r="L76" s="409"/>
      <c r="M76" s="409"/>
      <c r="N76" s="409"/>
      <c r="O76" s="410"/>
      <c r="P76" s="411" t="str">
        <f ca="1">OFFSET(入力フォーム!$A$25,ROW()-29,4)&amp;OFFSET(入力フォーム!$A$25,ROW()-29,5)</f>
        <v/>
      </c>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12"/>
      <c r="AR76" s="412"/>
      <c r="AS76" s="412">
        <f ca="1">OFFSET(入力フォーム!$A$25,ROW()-29,8)</f>
        <v>0</v>
      </c>
      <c r="AT76" s="412"/>
      <c r="AU76" s="412"/>
      <c r="AV76" s="412"/>
      <c r="AW76" s="412"/>
      <c r="AX76" s="412"/>
      <c r="AY76" s="413"/>
      <c r="AZ76" s="424">
        <f ca="1">OFFSET(入力フォーム!$A$25,ROW()-29,24)</f>
        <v>0</v>
      </c>
      <c r="BA76" s="418"/>
      <c r="BB76" s="418"/>
      <c r="BC76" s="418"/>
      <c r="BD76" s="425"/>
      <c r="BE76" s="426">
        <f ca="1">OFFSET(入力フォーム!$A$25,ROW()-29,25)</f>
        <v>0</v>
      </c>
      <c r="BF76" s="426"/>
      <c r="BG76" s="426"/>
      <c r="BH76" s="426"/>
      <c r="BI76" s="426"/>
      <c r="BJ76" s="426">
        <f ca="1">OFFSET(入力フォーム!$A$25,ROW()-29,26)</f>
        <v>0</v>
      </c>
      <c r="BK76" s="426"/>
      <c r="BL76" s="426"/>
      <c r="BM76" s="426"/>
      <c r="BN76" s="426"/>
    </row>
    <row r="77" spans="1:66" s="112" customFormat="1" ht="37.5" customHeight="1">
      <c r="B77" s="406">
        <f ca="1">OFFSET(入力フォーム!$A$25,ROW()-29,1)</f>
        <v>0</v>
      </c>
      <c r="C77" s="407"/>
      <c r="D77" s="408"/>
      <c r="E77" s="408"/>
      <c r="F77" s="408"/>
      <c r="G77" s="408"/>
      <c r="H77" s="408"/>
      <c r="I77" s="408"/>
      <c r="J77" s="408"/>
      <c r="K77" s="409" t="str">
        <f ca="1">IF(OFFSET(入力フォーム!$A$25,ROW()-29,3)="","","〒"&amp;OFFSET(入力フォーム!$A$25,ROW()-29,3))</f>
        <v/>
      </c>
      <c r="L77" s="409"/>
      <c r="M77" s="409"/>
      <c r="N77" s="409"/>
      <c r="O77" s="410"/>
      <c r="P77" s="411" t="str">
        <f ca="1">OFFSET(入力フォーム!$A$25,ROW()-29,4)&amp;OFFSET(入力フォーム!$A$25,ROW()-29,5)</f>
        <v/>
      </c>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c r="AQ77" s="412"/>
      <c r="AR77" s="412"/>
      <c r="AS77" s="412">
        <f ca="1">OFFSET(入力フォーム!$A$25,ROW()-29,8)</f>
        <v>0</v>
      </c>
      <c r="AT77" s="412"/>
      <c r="AU77" s="412"/>
      <c r="AV77" s="412"/>
      <c r="AW77" s="412"/>
      <c r="AX77" s="412"/>
      <c r="AY77" s="413"/>
      <c r="AZ77" s="424">
        <f ca="1">OFFSET(入力フォーム!$A$25,ROW()-29,24)</f>
        <v>0</v>
      </c>
      <c r="BA77" s="418"/>
      <c r="BB77" s="418"/>
      <c r="BC77" s="418"/>
      <c r="BD77" s="425"/>
      <c r="BE77" s="426">
        <f ca="1">OFFSET(入力フォーム!$A$25,ROW()-29,25)</f>
        <v>0</v>
      </c>
      <c r="BF77" s="426"/>
      <c r="BG77" s="426"/>
      <c r="BH77" s="426"/>
      <c r="BI77" s="426"/>
      <c r="BJ77" s="426">
        <f ca="1">OFFSET(入力フォーム!$A$25,ROW()-29,26)</f>
        <v>0</v>
      </c>
      <c r="BK77" s="426"/>
      <c r="BL77" s="426"/>
      <c r="BM77" s="426"/>
      <c r="BN77" s="426"/>
    </row>
    <row r="78" spans="1:66" s="112" customFormat="1" ht="37.5" customHeight="1">
      <c r="B78" s="406">
        <f ca="1">OFFSET(入力フォーム!$A$25,ROW()-29,1)</f>
        <v>0</v>
      </c>
      <c r="C78" s="407"/>
      <c r="D78" s="408"/>
      <c r="E78" s="408"/>
      <c r="F78" s="408"/>
      <c r="G78" s="408"/>
      <c r="H78" s="408"/>
      <c r="I78" s="408"/>
      <c r="J78" s="408"/>
      <c r="K78" s="409" t="str">
        <f ca="1">IF(OFFSET(入力フォーム!$A$25,ROW()-29,3)="","","〒"&amp;OFFSET(入力フォーム!$A$25,ROW()-29,3))</f>
        <v/>
      </c>
      <c r="L78" s="409"/>
      <c r="M78" s="409"/>
      <c r="N78" s="409"/>
      <c r="O78" s="410"/>
      <c r="P78" s="411" t="str">
        <f ca="1">OFFSET(入力フォーム!$A$25,ROW()-29,4)&amp;OFFSET(入力フォーム!$A$25,ROW()-29,5)</f>
        <v/>
      </c>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f ca="1">OFFSET(入力フォーム!$A$25,ROW()-29,8)</f>
        <v>0</v>
      </c>
      <c r="AT78" s="412"/>
      <c r="AU78" s="412"/>
      <c r="AV78" s="412"/>
      <c r="AW78" s="412"/>
      <c r="AX78" s="412"/>
      <c r="AY78" s="413"/>
      <c r="AZ78" s="424">
        <f ca="1">OFFSET(入力フォーム!$A$25,ROW()-29,24)</f>
        <v>0</v>
      </c>
      <c r="BA78" s="418"/>
      <c r="BB78" s="418"/>
      <c r="BC78" s="418"/>
      <c r="BD78" s="425"/>
      <c r="BE78" s="426">
        <f ca="1">OFFSET(入力フォーム!$A$25,ROW()-29,25)</f>
        <v>0</v>
      </c>
      <c r="BF78" s="426"/>
      <c r="BG78" s="426"/>
      <c r="BH78" s="426"/>
      <c r="BI78" s="426"/>
      <c r="BJ78" s="426">
        <f ca="1">OFFSET(入力フォーム!$A$25,ROW()-29,26)</f>
        <v>0</v>
      </c>
      <c r="BK78" s="426"/>
      <c r="BL78" s="426"/>
      <c r="BM78" s="426"/>
      <c r="BN78" s="426"/>
    </row>
    <row r="79" spans="1:66" s="112" customFormat="1" ht="37.5" customHeight="1">
      <c r="B79" s="406">
        <f ca="1">OFFSET(入力フォーム!$A$25,ROW()-29,1)</f>
        <v>0</v>
      </c>
      <c r="C79" s="407"/>
      <c r="D79" s="408"/>
      <c r="E79" s="408"/>
      <c r="F79" s="408"/>
      <c r="G79" s="408"/>
      <c r="H79" s="408"/>
      <c r="I79" s="408"/>
      <c r="J79" s="408"/>
      <c r="K79" s="409" t="str">
        <f ca="1">IF(OFFSET(入力フォーム!$A$25,ROW()-29,3)="","","〒"&amp;OFFSET(入力フォーム!$A$25,ROW()-29,3))</f>
        <v/>
      </c>
      <c r="L79" s="409"/>
      <c r="M79" s="409"/>
      <c r="N79" s="409"/>
      <c r="O79" s="410"/>
      <c r="P79" s="411" t="str">
        <f ca="1">OFFSET(入力フォーム!$A$25,ROW()-29,4)&amp;OFFSET(入力フォーム!$A$25,ROW()-29,5)</f>
        <v/>
      </c>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f ca="1">OFFSET(入力フォーム!$A$25,ROW()-29,8)</f>
        <v>0</v>
      </c>
      <c r="AT79" s="412"/>
      <c r="AU79" s="412"/>
      <c r="AV79" s="412"/>
      <c r="AW79" s="412"/>
      <c r="AX79" s="412"/>
      <c r="AY79" s="413"/>
      <c r="AZ79" s="424">
        <f ca="1">OFFSET(入力フォーム!$A$25,ROW()-29,24)</f>
        <v>0</v>
      </c>
      <c r="BA79" s="418"/>
      <c r="BB79" s="418"/>
      <c r="BC79" s="418"/>
      <c r="BD79" s="425"/>
      <c r="BE79" s="426">
        <f ca="1">OFFSET(入力フォーム!$A$25,ROW()-29,25)</f>
        <v>0</v>
      </c>
      <c r="BF79" s="426"/>
      <c r="BG79" s="426"/>
      <c r="BH79" s="426"/>
      <c r="BI79" s="426"/>
      <c r="BJ79" s="426">
        <f ca="1">OFFSET(入力フォーム!$A$25,ROW()-29,26)</f>
        <v>0</v>
      </c>
      <c r="BK79" s="426"/>
      <c r="BL79" s="426"/>
      <c r="BM79" s="426"/>
      <c r="BN79" s="426"/>
    </row>
    <row r="80" spans="1:66" s="112" customFormat="1" ht="21.75" customHeight="1">
      <c r="A80" s="128"/>
      <c r="B80" s="129"/>
      <c r="C80" s="129"/>
      <c r="D80" s="449"/>
      <c r="E80" s="449"/>
      <c r="F80" s="449"/>
      <c r="G80" s="448"/>
      <c r="H80" s="44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BK80" s="427"/>
      <c r="BL80" s="427"/>
      <c r="BM80" s="427"/>
      <c r="BN80" s="427"/>
    </row>
    <row r="81" spans="2:66" s="112" customFormat="1" ht="37.5" hidden="1" customHeight="1">
      <c r="B81" s="452" t="s">
        <v>24</v>
      </c>
      <c r="C81" s="452"/>
      <c r="D81" s="452"/>
      <c r="E81" s="452"/>
      <c r="F81" s="452"/>
      <c r="G81" s="452"/>
      <c r="H81" s="452"/>
      <c r="I81" s="452"/>
      <c r="J81" s="452"/>
      <c r="K81" s="457" t="s">
        <v>91</v>
      </c>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6" t="s">
        <v>92</v>
      </c>
      <c r="AT81" s="456"/>
      <c r="AU81" s="456"/>
      <c r="AV81" s="456"/>
      <c r="AW81" s="456"/>
      <c r="AX81" s="456"/>
      <c r="AY81" s="456"/>
      <c r="AZ81" s="456" t="s">
        <v>93</v>
      </c>
      <c r="BA81" s="456"/>
      <c r="BB81" s="456"/>
      <c r="BC81" s="456"/>
      <c r="BD81" s="456"/>
      <c r="BE81" s="456" t="s">
        <v>322</v>
      </c>
      <c r="BF81" s="456"/>
      <c r="BG81" s="456"/>
      <c r="BH81" s="456"/>
      <c r="BI81" s="456"/>
      <c r="BJ81" s="456" t="s">
        <v>94</v>
      </c>
      <c r="BK81" s="456"/>
      <c r="BL81" s="456"/>
      <c r="BM81" s="456"/>
      <c r="BN81" s="456"/>
    </row>
    <row r="82" spans="2:66" s="112" customFormat="1" ht="37.5" hidden="1" customHeight="1">
      <c r="B82" s="452" t="e">
        <f>#REF!</f>
        <v>#REF!</v>
      </c>
      <c r="C82" s="452"/>
      <c r="D82" s="452"/>
      <c r="E82" s="452"/>
      <c r="F82" s="452"/>
      <c r="G82" s="452"/>
      <c r="H82" s="452"/>
      <c r="I82" s="452"/>
      <c r="J82" s="452"/>
      <c r="K82" s="453" t="e">
        <f>IF(#REF!="","","〒"&amp;#REF!)</f>
        <v>#REF!</v>
      </c>
      <c r="L82" s="453"/>
      <c r="M82" s="453"/>
      <c r="N82" s="453"/>
      <c r="O82" s="453"/>
      <c r="P82" s="454" t="e">
        <f>#REF!&amp;"　"&amp;#REF!</f>
        <v>#REF!</v>
      </c>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5" t="e">
        <f>#REF!</f>
        <v>#REF!</v>
      </c>
      <c r="AT82" s="455"/>
      <c r="AU82" s="455"/>
      <c r="AV82" s="455"/>
      <c r="AW82" s="455"/>
      <c r="AX82" s="455"/>
      <c r="AY82" s="455"/>
      <c r="AZ82" s="456" t="e">
        <f>#REF!</f>
        <v>#REF!</v>
      </c>
      <c r="BA82" s="456"/>
      <c r="BB82" s="456"/>
      <c r="BC82" s="456"/>
      <c r="BD82" s="456"/>
      <c r="BE82" s="456" t="e">
        <f>#REF!</f>
        <v>#REF!</v>
      </c>
      <c r="BF82" s="456"/>
      <c r="BG82" s="456"/>
      <c r="BH82" s="456"/>
      <c r="BI82" s="456"/>
      <c r="BJ82" s="456" t="e">
        <f>#REF!</f>
        <v>#REF!</v>
      </c>
      <c r="BK82" s="456"/>
      <c r="BL82" s="456"/>
      <c r="BM82" s="456"/>
      <c r="BN82" s="456"/>
    </row>
    <row r="83" spans="2:66" s="112" customFormat="1" ht="37.5" hidden="1" customHeight="1">
      <c r="B83" s="452" t="e">
        <f>#REF!</f>
        <v>#REF!</v>
      </c>
      <c r="C83" s="452"/>
      <c r="D83" s="452"/>
      <c r="E83" s="452"/>
      <c r="F83" s="452"/>
      <c r="G83" s="452"/>
      <c r="H83" s="452"/>
      <c r="I83" s="452"/>
      <c r="J83" s="452"/>
      <c r="K83" s="453" t="e">
        <f>IF(#REF!="","","〒"&amp;#REF!)</f>
        <v>#REF!</v>
      </c>
      <c r="L83" s="453"/>
      <c r="M83" s="453"/>
      <c r="N83" s="453"/>
      <c r="O83" s="453"/>
      <c r="P83" s="454" t="e">
        <f>#REF!&amp;"　"&amp;#REF!</f>
        <v>#REF!</v>
      </c>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5" t="e">
        <f>#REF!</f>
        <v>#REF!</v>
      </c>
      <c r="AT83" s="455"/>
      <c r="AU83" s="455"/>
      <c r="AV83" s="455"/>
      <c r="AW83" s="455"/>
      <c r="AX83" s="455"/>
      <c r="AY83" s="455"/>
      <c r="AZ83" s="456" t="e">
        <f>#REF!</f>
        <v>#REF!</v>
      </c>
      <c r="BA83" s="456"/>
      <c r="BB83" s="456"/>
      <c r="BC83" s="456"/>
      <c r="BD83" s="456"/>
      <c r="BE83" s="456" t="e">
        <f>#REF!</f>
        <v>#REF!</v>
      </c>
      <c r="BF83" s="456"/>
      <c r="BG83" s="456"/>
      <c r="BH83" s="456"/>
      <c r="BI83" s="456"/>
      <c r="BJ83" s="456" t="e">
        <f>#REF!</f>
        <v>#REF!</v>
      </c>
      <c r="BK83" s="456"/>
      <c r="BL83" s="456"/>
      <c r="BM83" s="456"/>
      <c r="BN83" s="456"/>
    </row>
    <row r="84" spans="2:66" s="112" customFormat="1" ht="37.5" hidden="1" customHeight="1">
      <c r="B84" s="452" t="e">
        <f>#REF!</f>
        <v>#REF!</v>
      </c>
      <c r="C84" s="452"/>
      <c r="D84" s="452"/>
      <c r="E84" s="452"/>
      <c r="F84" s="452"/>
      <c r="G84" s="452"/>
      <c r="H84" s="452"/>
      <c r="I84" s="452"/>
      <c r="J84" s="452"/>
      <c r="K84" s="453" t="e">
        <f>IF(#REF!="","","〒"&amp;#REF!)</f>
        <v>#REF!</v>
      </c>
      <c r="L84" s="453"/>
      <c r="M84" s="453"/>
      <c r="N84" s="453"/>
      <c r="O84" s="453"/>
      <c r="P84" s="454" t="e">
        <f>#REF!&amp;"　"&amp;#REF!</f>
        <v>#REF!</v>
      </c>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c r="AS84" s="455" t="e">
        <f>#REF!</f>
        <v>#REF!</v>
      </c>
      <c r="AT84" s="455"/>
      <c r="AU84" s="455"/>
      <c r="AV84" s="455"/>
      <c r="AW84" s="455"/>
      <c r="AX84" s="455"/>
      <c r="AY84" s="455"/>
      <c r="AZ84" s="456" t="e">
        <f>#REF!</f>
        <v>#REF!</v>
      </c>
      <c r="BA84" s="456"/>
      <c r="BB84" s="456"/>
      <c r="BC84" s="456"/>
      <c r="BD84" s="456"/>
      <c r="BE84" s="456" t="e">
        <f>#REF!</f>
        <v>#REF!</v>
      </c>
      <c r="BF84" s="456"/>
      <c r="BG84" s="456"/>
      <c r="BH84" s="456"/>
      <c r="BI84" s="456"/>
      <c r="BJ84" s="456" t="e">
        <f>#REF!</f>
        <v>#REF!</v>
      </c>
      <c r="BK84" s="456"/>
      <c r="BL84" s="456"/>
      <c r="BM84" s="456"/>
      <c r="BN84" s="456"/>
    </row>
    <row r="85" spans="2:66" s="112" customFormat="1" ht="37.5" hidden="1" customHeight="1">
      <c r="B85" s="452" t="e">
        <f>#REF!</f>
        <v>#REF!</v>
      </c>
      <c r="C85" s="452"/>
      <c r="D85" s="452"/>
      <c r="E85" s="452"/>
      <c r="F85" s="452"/>
      <c r="G85" s="452"/>
      <c r="H85" s="452"/>
      <c r="I85" s="452"/>
      <c r="J85" s="452"/>
      <c r="K85" s="453" t="e">
        <f>IF(#REF!="","","〒"&amp;#REF!)</f>
        <v>#REF!</v>
      </c>
      <c r="L85" s="453"/>
      <c r="M85" s="453"/>
      <c r="N85" s="453"/>
      <c r="O85" s="453"/>
      <c r="P85" s="454" t="e">
        <f>#REF!&amp;"　"&amp;#REF!</f>
        <v>#REF!</v>
      </c>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c r="AP85" s="454"/>
      <c r="AQ85" s="454"/>
      <c r="AR85" s="454"/>
      <c r="AS85" s="455" t="e">
        <f>#REF!</f>
        <v>#REF!</v>
      </c>
      <c r="AT85" s="455"/>
      <c r="AU85" s="455"/>
      <c r="AV85" s="455"/>
      <c r="AW85" s="455"/>
      <c r="AX85" s="455"/>
      <c r="AY85" s="455"/>
      <c r="AZ85" s="456" t="e">
        <f>#REF!</f>
        <v>#REF!</v>
      </c>
      <c r="BA85" s="456"/>
      <c r="BB85" s="456"/>
      <c r="BC85" s="456"/>
      <c r="BD85" s="456"/>
      <c r="BE85" s="456" t="e">
        <f>#REF!</f>
        <v>#REF!</v>
      </c>
      <c r="BF85" s="456"/>
      <c r="BG85" s="456"/>
      <c r="BH85" s="456"/>
      <c r="BI85" s="456"/>
      <c r="BJ85" s="456" t="e">
        <f>#REF!</f>
        <v>#REF!</v>
      </c>
      <c r="BK85" s="456"/>
      <c r="BL85" s="456"/>
      <c r="BM85" s="456"/>
      <c r="BN85" s="456"/>
    </row>
    <row r="86" spans="2:66" s="112" customFormat="1" ht="37.5" hidden="1" customHeight="1">
      <c r="B86" s="452" t="e">
        <f>#REF!</f>
        <v>#REF!</v>
      </c>
      <c r="C86" s="452"/>
      <c r="D86" s="452"/>
      <c r="E86" s="452"/>
      <c r="F86" s="452"/>
      <c r="G86" s="452"/>
      <c r="H86" s="452"/>
      <c r="I86" s="452"/>
      <c r="J86" s="452"/>
      <c r="K86" s="453" t="e">
        <f>IF(#REF!="","","〒"&amp;#REF!)</f>
        <v>#REF!</v>
      </c>
      <c r="L86" s="453"/>
      <c r="M86" s="453"/>
      <c r="N86" s="453"/>
      <c r="O86" s="453"/>
      <c r="P86" s="454" t="e">
        <f>#REF!&amp;"　"&amp;#REF!</f>
        <v>#REF!</v>
      </c>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c r="AS86" s="455" t="e">
        <f>#REF!</f>
        <v>#REF!</v>
      </c>
      <c r="AT86" s="455"/>
      <c r="AU86" s="455"/>
      <c r="AV86" s="455"/>
      <c r="AW86" s="455"/>
      <c r="AX86" s="455"/>
      <c r="AY86" s="455"/>
      <c r="AZ86" s="456" t="e">
        <f>#REF!</f>
        <v>#REF!</v>
      </c>
      <c r="BA86" s="456"/>
      <c r="BB86" s="456"/>
      <c r="BC86" s="456"/>
      <c r="BD86" s="456"/>
      <c r="BE86" s="456" t="e">
        <f>#REF!</f>
        <v>#REF!</v>
      </c>
      <c r="BF86" s="456"/>
      <c r="BG86" s="456"/>
      <c r="BH86" s="456"/>
      <c r="BI86" s="456"/>
      <c r="BJ86" s="456" t="e">
        <f>#REF!</f>
        <v>#REF!</v>
      </c>
      <c r="BK86" s="456"/>
      <c r="BL86" s="456"/>
      <c r="BM86" s="456"/>
      <c r="BN86" s="456"/>
    </row>
    <row r="87" spans="2:66" s="112" customFormat="1" ht="37.5" hidden="1" customHeight="1">
      <c r="B87" s="452" t="e">
        <f>#REF!</f>
        <v>#REF!</v>
      </c>
      <c r="C87" s="452"/>
      <c r="D87" s="452"/>
      <c r="E87" s="452"/>
      <c r="F87" s="452"/>
      <c r="G87" s="452"/>
      <c r="H87" s="452"/>
      <c r="I87" s="452"/>
      <c r="J87" s="452"/>
      <c r="K87" s="453" t="e">
        <f>IF(#REF!="","","〒"&amp;#REF!)</f>
        <v>#REF!</v>
      </c>
      <c r="L87" s="453"/>
      <c r="M87" s="453"/>
      <c r="N87" s="453"/>
      <c r="O87" s="453"/>
      <c r="P87" s="454" t="e">
        <f>#REF!&amp;"　"&amp;#REF!</f>
        <v>#REF!</v>
      </c>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c r="AP87" s="454"/>
      <c r="AQ87" s="454"/>
      <c r="AR87" s="454"/>
      <c r="AS87" s="455" t="e">
        <f>#REF!</f>
        <v>#REF!</v>
      </c>
      <c r="AT87" s="455"/>
      <c r="AU87" s="455"/>
      <c r="AV87" s="455"/>
      <c r="AW87" s="455"/>
      <c r="AX87" s="455"/>
      <c r="AY87" s="455"/>
      <c r="AZ87" s="456" t="e">
        <f>#REF!</f>
        <v>#REF!</v>
      </c>
      <c r="BA87" s="456"/>
      <c r="BB87" s="456"/>
      <c r="BC87" s="456"/>
      <c r="BD87" s="456"/>
      <c r="BE87" s="456" t="e">
        <f>#REF!</f>
        <v>#REF!</v>
      </c>
      <c r="BF87" s="456"/>
      <c r="BG87" s="456"/>
      <c r="BH87" s="456"/>
      <c r="BI87" s="456"/>
      <c r="BJ87" s="456" t="e">
        <f>#REF!</f>
        <v>#REF!</v>
      </c>
      <c r="BK87" s="456"/>
      <c r="BL87" s="456"/>
      <c r="BM87" s="456"/>
      <c r="BN87" s="456"/>
    </row>
    <row r="88" spans="2:66" s="112" customFormat="1" ht="37.5" hidden="1" customHeight="1">
      <c r="B88" s="452" t="e">
        <f>#REF!</f>
        <v>#REF!</v>
      </c>
      <c r="C88" s="452"/>
      <c r="D88" s="452"/>
      <c r="E88" s="452"/>
      <c r="F88" s="452"/>
      <c r="G88" s="452"/>
      <c r="H88" s="452"/>
      <c r="I88" s="452"/>
      <c r="J88" s="452"/>
      <c r="K88" s="453" t="e">
        <f>IF(#REF!="","","〒"&amp;#REF!)</f>
        <v>#REF!</v>
      </c>
      <c r="L88" s="453"/>
      <c r="M88" s="453"/>
      <c r="N88" s="453"/>
      <c r="O88" s="453"/>
      <c r="P88" s="454" t="e">
        <f>#REF!&amp;"　"&amp;#REF!</f>
        <v>#REF!</v>
      </c>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c r="AP88" s="454"/>
      <c r="AQ88" s="454"/>
      <c r="AR88" s="454"/>
      <c r="AS88" s="455" t="e">
        <f>#REF!</f>
        <v>#REF!</v>
      </c>
      <c r="AT88" s="455"/>
      <c r="AU88" s="455"/>
      <c r="AV88" s="455"/>
      <c r="AW88" s="455"/>
      <c r="AX88" s="455"/>
      <c r="AY88" s="455"/>
      <c r="AZ88" s="456" t="e">
        <f>#REF!</f>
        <v>#REF!</v>
      </c>
      <c r="BA88" s="456"/>
      <c r="BB88" s="456"/>
      <c r="BC88" s="456"/>
      <c r="BD88" s="456"/>
      <c r="BE88" s="456" t="e">
        <f>#REF!</f>
        <v>#REF!</v>
      </c>
      <c r="BF88" s="456"/>
      <c r="BG88" s="456"/>
      <c r="BH88" s="456"/>
      <c r="BI88" s="456"/>
      <c r="BJ88" s="456" t="e">
        <f>#REF!</f>
        <v>#REF!</v>
      </c>
      <c r="BK88" s="456"/>
      <c r="BL88" s="456"/>
      <c r="BM88" s="456"/>
      <c r="BN88" s="456"/>
    </row>
    <row r="89" spans="2:66" s="112" customFormat="1" ht="37.5" hidden="1" customHeight="1">
      <c r="B89" s="452" t="e">
        <f>#REF!</f>
        <v>#REF!</v>
      </c>
      <c r="C89" s="452"/>
      <c r="D89" s="452"/>
      <c r="E89" s="452"/>
      <c r="F89" s="452"/>
      <c r="G89" s="452"/>
      <c r="H89" s="452"/>
      <c r="I89" s="452"/>
      <c r="J89" s="452"/>
      <c r="K89" s="453" t="e">
        <f>IF(#REF!="","","〒"&amp;#REF!)</f>
        <v>#REF!</v>
      </c>
      <c r="L89" s="453"/>
      <c r="M89" s="453"/>
      <c r="N89" s="453"/>
      <c r="O89" s="453"/>
      <c r="P89" s="454" t="e">
        <f>#REF!&amp;"　"&amp;#REF!</f>
        <v>#REF!</v>
      </c>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5" t="e">
        <f>#REF!</f>
        <v>#REF!</v>
      </c>
      <c r="AT89" s="455"/>
      <c r="AU89" s="455"/>
      <c r="AV89" s="455"/>
      <c r="AW89" s="455"/>
      <c r="AX89" s="455"/>
      <c r="AY89" s="455"/>
      <c r="AZ89" s="456" t="e">
        <f>#REF!</f>
        <v>#REF!</v>
      </c>
      <c r="BA89" s="456"/>
      <c r="BB89" s="456"/>
      <c r="BC89" s="456"/>
      <c r="BD89" s="456"/>
      <c r="BE89" s="456" t="e">
        <f>#REF!</f>
        <v>#REF!</v>
      </c>
      <c r="BF89" s="456"/>
      <c r="BG89" s="456"/>
      <c r="BH89" s="456"/>
      <c r="BI89" s="456"/>
      <c r="BJ89" s="456" t="e">
        <f>#REF!</f>
        <v>#REF!</v>
      </c>
      <c r="BK89" s="456"/>
      <c r="BL89" s="456"/>
      <c r="BM89" s="456"/>
      <c r="BN89" s="456"/>
    </row>
    <row r="90" spans="2:66" s="112" customFormat="1" ht="37.5" hidden="1" customHeight="1">
      <c r="B90" s="452" t="e">
        <f>#REF!</f>
        <v>#REF!</v>
      </c>
      <c r="C90" s="452"/>
      <c r="D90" s="452"/>
      <c r="E90" s="452"/>
      <c r="F90" s="452"/>
      <c r="G90" s="452"/>
      <c r="H90" s="452"/>
      <c r="I90" s="452"/>
      <c r="J90" s="452"/>
      <c r="K90" s="453" t="e">
        <f>IF(#REF!="","","〒"&amp;#REF!)</f>
        <v>#REF!</v>
      </c>
      <c r="L90" s="453"/>
      <c r="M90" s="453"/>
      <c r="N90" s="453"/>
      <c r="O90" s="453"/>
      <c r="P90" s="454" t="e">
        <f>#REF!&amp;"　"&amp;#REF!</f>
        <v>#REF!</v>
      </c>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c r="AP90" s="454"/>
      <c r="AQ90" s="454"/>
      <c r="AR90" s="454"/>
      <c r="AS90" s="455" t="e">
        <f>#REF!</f>
        <v>#REF!</v>
      </c>
      <c r="AT90" s="455"/>
      <c r="AU90" s="455"/>
      <c r="AV90" s="455"/>
      <c r="AW90" s="455"/>
      <c r="AX90" s="455"/>
      <c r="AY90" s="455"/>
      <c r="AZ90" s="456" t="e">
        <f>#REF!</f>
        <v>#REF!</v>
      </c>
      <c r="BA90" s="456"/>
      <c r="BB90" s="456"/>
      <c r="BC90" s="456"/>
      <c r="BD90" s="456"/>
      <c r="BE90" s="456" t="e">
        <f>#REF!</f>
        <v>#REF!</v>
      </c>
      <c r="BF90" s="456"/>
      <c r="BG90" s="456"/>
      <c r="BH90" s="456"/>
      <c r="BI90" s="456"/>
      <c r="BJ90" s="456" t="e">
        <f>#REF!</f>
        <v>#REF!</v>
      </c>
      <c r="BK90" s="456"/>
      <c r="BL90" s="456"/>
      <c r="BM90" s="456"/>
      <c r="BN90" s="456"/>
    </row>
    <row r="91" spans="2:66" s="112" customFormat="1" ht="37.5" hidden="1" customHeight="1">
      <c r="B91" s="452" t="e">
        <f>#REF!</f>
        <v>#REF!</v>
      </c>
      <c r="C91" s="452"/>
      <c r="D91" s="452"/>
      <c r="E91" s="452"/>
      <c r="F91" s="452"/>
      <c r="G91" s="452"/>
      <c r="H91" s="452"/>
      <c r="I91" s="452"/>
      <c r="J91" s="452"/>
      <c r="K91" s="453" t="e">
        <f>IF(#REF!="","","〒"&amp;#REF!)</f>
        <v>#REF!</v>
      </c>
      <c r="L91" s="453"/>
      <c r="M91" s="453"/>
      <c r="N91" s="453"/>
      <c r="O91" s="453"/>
      <c r="P91" s="454" t="e">
        <f>#REF!&amp;"　"&amp;#REF!</f>
        <v>#REF!</v>
      </c>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5" t="e">
        <f>#REF!</f>
        <v>#REF!</v>
      </c>
      <c r="AT91" s="455"/>
      <c r="AU91" s="455"/>
      <c r="AV91" s="455"/>
      <c r="AW91" s="455"/>
      <c r="AX91" s="455"/>
      <c r="AY91" s="455"/>
      <c r="AZ91" s="456" t="e">
        <f>#REF!</f>
        <v>#REF!</v>
      </c>
      <c r="BA91" s="456"/>
      <c r="BB91" s="456"/>
      <c r="BC91" s="456"/>
      <c r="BD91" s="456"/>
      <c r="BE91" s="456" t="e">
        <f>#REF!</f>
        <v>#REF!</v>
      </c>
      <c r="BF91" s="456"/>
      <c r="BG91" s="456"/>
      <c r="BH91" s="456"/>
      <c r="BI91" s="456"/>
      <c r="BJ91" s="456" t="e">
        <f>#REF!</f>
        <v>#REF!</v>
      </c>
      <c r="BK91" s="456"/>
      <c r="BL91" s="456"/>
      <c r="BM91" s="456"/>
      <c r="BN91" s="456"/>
    </row>
    <row r="92" spans="2:66" s="112" customFormat="1" ht="37.5" hidden="1" customHeight="1">
      <c r="B92" s="452" t="e">
        <f>#REF!</f>
        <v>#REF!</v>
      </c>
      <c r="C92" s="452"/>
      <c r="D92" s="452"/>
      <c r="E92" s="452"/>
      <c r="F92" s="452"/>
      <c r="G92" s="452"/>
      <c r="H92" s="452"/>
      <c r="I92" s="452"/>
      <c r="J92" s="452"/>
      <c r="K92" s="453" t="e">
        <f>IF(#REF!="","","〒"&amp;#REF!)</f>
        <v>#REF!</v>
      </c>
      <c r="L92" s="453"/>
      <c r="M92" s="453"/>
      <c r="N92" s="453"/>
      <c r="O92" s="453"/>
      <c r="P92" s="454" t="e">
        <f>#REF!&amp;"　"&amp;#REF!</f>
        <v>#REF!</v>
      </c>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5" t="e">
        <f>#REF!</f>
        <v>#REF!</v>
      </c>
      <c r="AT92" s="455"/>
      <c r="AU92" s="455"/>
      <c r="AV92" s="455"/>
      <c r="AW92" s="455"/>
      <c r="AX92" s="455"/>
      <c r="AY92" s="455"/>
      <c r="AZ92" s="456" t="e">
        <f>#REF!</f>
        <v>#REF!</v>
      </c>
      <c r="BA92" s="456"/>
      <c r="BB92" s="456"/>
      <c r="BC92" s="456"/>
      <c r="BD92" s="456"/>
      <c r="BE92" s="456" t="e">
        <f>#REF!</f>
        <v>#REF!</v>
      </c>
      <c r="BF92" s="456"/>
      <c r="BG92" s="456"/>
      <c r="BH92" s="456"/>
      <c r="BI92" s="456"/>
      <c r="BJ92" s="456" t="e">
        <f>#REF!</f>
        <v>#REF!</v>
      </c>
      <c r="BK92" s="456"/>
      <c r="BL92" s="456"/>
      <c r="BM92" s="456"/>
      <c r="BN92" s="456"/>
    </row>
    <row r="93" spans="2:66" s="112" customFormat="1" ht="37.5" hidden="1" customHeight="1">
      <c r="B93" s="452" t="e">
        <f>#REF!</f>
        <v>#REF!</v>
      </c>
      <c r="C93" s="452"/>
      <c r="D93" s="452"/>
      <c r="E93" s="452"/>
      <c r="F93" s="452"/>
      <c r="G93" s="452"/>
      <c r="H93" s="452"/>
      <c r="I93" s="452"/>
      <c r="J93" s="452"/>
      <c r="K93" s="453" t="e">
        <f>IF(#REF!="","","〒"&amp;#REF!)</f>
        <v>#REF!</v>
      </c>
      <c r="L93" s="453"/>
      <c r="M93" s="453"/>
      <c r="N93" s="453"/>
      <c r="O93" s="453"/>
      <c r="P93" s="454" t="e">
        <f>#REF!&amp;"　"&amp;#REF!</f>
        <v>#REF!</v>
      </c>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c r="AP93" s="454"/>
      <c r="AQ93" s="454"/>
      <c r="AR93" s="454"/>
      <c r="AS93" s="455" t="e">
        <f>#REF!</f>
        <v>#REF!</v>
      </c>
      <c r="AT93" s="455"/>
      <c r="AU93" s="455"/>
      <c r="AV93" s="455"/>
      <c r="AW93" s="455"/>
      <c r="AX93" s="455"/>
      <c r="AY93" s="455"/>
      <c r="AZ93" s="456" t="e">
        <f>#REF!</f>
        <v>#REF!</v>
      </c>
      <c r="BA93" s="456"/>
      <c r="BB93" s="456"/>
      <c r="BC93" s="456"/>
      <c r="BD93" s="456"/>
      <c r="BE93" s="456" t="e">
        <f>#REF!</f>
        <v>#REF!</v>
      </c>
      <c r="BF93" s="456"/>
      <c r="BG93" s="456"/>
      <c r="BH93" s="456"/>
      <c r="BI93" s="456"/>
      <c r="BJ93" s="456" t="e">
        <f>#REF!</f>
        <v>#REF!</v>
      </c>
      <c r="BK93" s="456"/>
      <c r="BL93" s="456"/>
      <c r="BM93" s="456"/>
      <c r="BN93" s="456"/>
    </row>
    <row r="94" spans="2:66" s="112" customFormat="1" ht="37.5" hidden="1" customHeight="1">
      <c r="B94" s="452" t="e">
        <f>#REF!</f>
        <v>#REF!</v>
      </c>
      <c r="C94" s="452"/>
      <c r="D94" s="452"/>
      <c r="E94" s="452"/>
      <c r="F94" s="452"/>
      <c r="G94" s="452"/>
      <c r="H94" s="452"/>
      <c r="I94" s="452"/>
      <c r="J94" s="452"/>
      <c r="K94" s="453" t="e">
        <f>IF(#REF!="","","〒"&amp;#REF!)</f>
        <v>#REF!</v>
      </c>
      <c r="L94" s="453"/>
      <c r="M94" s="453"/>
      <c r="N94" s="453"/>
      <c r="O94" s="453"/>
      <c r="P94" s="454" t="e">
        <f>#REF!&amp;"　"&amp;#REF!</f>
        <v>#REF!</v>
      </c>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c r="AP94" s="454"/>
      <c r="AQ94" s="454"/>
      <c r="AR94" s="454"/>
      <c r="AS94" s="455" t="e">
        <f>#REF!</f>
        <v>#REF!</v>
      </c>
      <c r="AT94" s="455"/>
      <c r="AU94" s="455"/>
      <c r="AV94" s="455"/>
      <c r="AW94" s="455"/>
      <c r="AX94" s="455"/>
      <c r="AY94" s="455"/>
      <c r="AZ94" s="456" t="e">
        <f>#REF!</f>
        <v>#REF!</v>
      </c>
      <c r="BA94" s="456"/>
      <c r="BB94" s="456"/>
      <c r="BC94" s="456"/>
      <c r="BD94" s="456"/>
      <c r="BE94" s="456" t="e">
        <f>#REF!</f>
        <v>#REF!</v>
      </c>
      <c r="BF94" s="456"/>
      <c r="BG94" s="456"/>
      <c r="BH94" s="456"/>
      <c r="BI94" s="456"/>
      <c r="BJ94" s="456" t="e">
        <f>#REF!</f>
        <v>#REF!</v>
      </c>
      <c r="BK94" s="456"/>
      <c r="BL94" s="456"/>
      <c r="BM94" s="456"/>
      <c r="BN94" s="456"/>
    </row>
    <row r="95" spans="2:66" s="112" customFormat="1" ht="37.5" hidden="1" customHeight="1">
      <c r="B95" s="452" t="e">
        <f>#REF!</f>
        <v>#REF!</v>
      </c>
      <c r="C95" s="452"/>
      <c r="D95" s="452"/>
      <c r="E95" s="452"/>
      <c r="F95" s="452"/>
      <c r="G95" s="452"/>
      <c r="H95" s="452"/>
      <c r="I95" s="452"/>
      <c r="J95" s="452"/>
      <c r="K95" s="453" t="e">
        <f>IF(#REF!="","","〒"&amp;#REF!)</f>
        <v>#REF!</v>
      </c>
      <c r="L95" s="453"/>
      <c r="M95" s="453"/>
      <c r="N95" s="453"/>
      <c r="O95" s="453"/>
      <c r="P95" s="454" t="e">
        <f>#REF!&amp;"　"&amp;#REF!</f>
        <v>#REF!</v>
      </c>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c r="AS95" s="455" t="e">
        <f>#REF!</f>
        <v>#REF!</v>
      </c>
      <c r="AT95" s="455"/>
      <c r="AU95" s="455"/>
      <c r="AV95" s="455"/>
      <c r="AW95" s="455"/>
      <c r="AX95" s="455"/>
      <c r="AY95" s="455"/>
      <c r="AZ95" s="456" t="e">
        <f>#REF!</f>
        <v>#REF!</v>
      </c>
      <c r="BA95" s="456"/>
      <c r="BB95" s="456"/>
      <c r="BC95" s="456"/>
      <c r="BD95" s="456"/>
      <c r="BE95" s="456" t="e">
        <f>#REF!</f>
        <v>#REF!</v>
      </c>
      <c r="BF95" s="456"/>
      <c r="BG95" s="456"/>
      <c r="BH95" s="456"/>
      <c r="BI95" s="456"/>
      <c r="BJ95" s="456" t="e">
        <f>#REF!</f>
        <v>#REF!</v>
      </c>
      <c r="BK95" s="456"/>
      <c r="BL95" s="456"/>
      <c r="BM95" s="456"/>
      <c r="BN95" s="456"/>
    </row>
    <row r="96" spans="2:66" s="112" customFormat="1" ht="37.5" hidden="1" customHeight="1">
      <c r="B96" s="452" t="e">
        <f>#REF!</f>
        <v>#REF!</v>
      </c>
      <c r="C96" s="452"/>
      <c r="D96" s="452"/>
      <c r="E96" s="452"/>
      <c r="F96" s="452"/>
      <c r="G96" s="452"/>
      <c r="H96" s="452"/>
      <c r="I96" s="452"/>
      <c r="J96" s="452"/>
      <c r="K96" s="453" t="e">
        <f>IF(#REF!="","","〒"&amp;#REF!)</f>
        <v>#REF!</v>
      </c>
      <c r="L96" s="453"/>
      <c r="M96" s="453"/>
      <c r="N96" s="453"/>
      <c r="O96" s="453"/>
      <c r="P96" s="454" t="e">
        <f>#REF!&amp;"　"&amp;#REF!</f>
        <v>#REF!</v>
      </c>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c r="AP96" s="454"/>
      <c r="AQ96" s="454"/>
      <c r="AR96" s="454"/>
      <c r="AS96" s="455" t="e">
        <f>#REF!</f>
        <v>#REF!</v>
      </c>
      <c r="AT96" s="455"/>
      <c r="AU96" s="455"/>
      <c r="AV96" s="455"/>
      <c r="AW96" s="455"/>
      <c r="AX96" s="455"/>
      <c r="AY96" s="455"/>
      <c r="AZ96" s="456" t="e">
        <f>#REF!</f>
        <v>#REF!</v>
      </c>
      <c r="BA96" s="456"/>
      <c r="BB96" s="456"/>
      <c r="BC96" s="456"/>
      <c r="BD96" s="456"/>
      <c r="BE96" s="456" t="e">
        <f>#REF!</f>
        <v>#REF!</v>
      </c>
      <c r="BF96" s="456"/>
      <c r="BG96" s="456"/>
      <c r="BH96" s="456"/>
      <c r="BI96" s="456"/>
      <c r="BJ96" s="456" t="e">
        <f>#REF!</f>
        <v>#REF!</v>
      </c>
      <c r="BK96" s="456"/>
      <c r="BL96" s="456"/>
      <c r="BM96" s="456"/>
      <c r="BN96" s="456"/>
    </row>
    <row r="97" spans="1:66" s="112" customFormat="1" ht="37.5" hidden="1" customHeight="1">
      <c r="B97" s="452" t="e">
        <f>#REF!</f>
        <v>#REF!</v>
      </c>
      <c r="C97" s="452"/>
      <c r="D97" s="452"/>
      <c r="E97" s="452"/>
      <c r="F97" s="452"/>
      <c r="G97" s="452"/>
      <c r="H97" s="452"/>
      <c r="I97" s="452"/>
      <c r="J97" s="452"/>
      <c r="K97" s="453" t="e">
        <f>IF(#REF!="","","〒"&amp;#REF!)</f>
        <v>#REF!</v>
      </c>
      <c r="L97" s="453"/>
      <c r="M97" s="453"/>
      <c r="N97" s="453"/>
      <c r="O97" s="453"/>
      <c r="P97" s="454" t="e">
        <f>#REF!&amp;"　"&amp;#REF!</f>
        <v>#REF!</v>
      </c>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c r="AP97" s="454"/>
      <c r="AQ97" s="454"/>
      <c r="AR97" s="454"/>
      <c r="AS97" s="455" t="e">
        <f>#REF!</f>
        <v>#REF!</v>
      </c>
      <c r="AT97" s="455"/>
      <c r="AU97" s="455"/>
      <c r="AV97" s="455"/>
      <c r="AW97" s="455"/>
      <c r="AX97" s="455"/>
      <c r="AY97" s="455"/>
      <c r="AZ97" s="456" t="e">
        <f>#REF!</f>
        <v>#REF!</v>
      </c>
      <c r="BA97" s="456"/>
      <c r="BB97" s="456"/>
      <c r="BC97" s="456"/>
      <c r="BD97" s="456"/>
      <c r="BE97" s="456" t="e">
        <f>#REF!</f>
        <v>#REF!</v>
      </c>
      <c r="BF97" s="456"/>
      <c r="BG97" s="456"/>
      <c r="BH97" s="456"/>
      <c r="BI97" s="456"/>
      <c r="BJ97" s="456" t="e">
        <f>#REF!</f>
        <v>#REF!</v>
      </c>
      <c r="BK97" s="456"/>
      <c r="BL97" s="456"/>
      <c r="BM97" s="456"/>
      <c r="BN97" s="456"/>
    </row>
    <row r="98" spans="1:66" s="112" customFormat="1" ht="37.5" hidden="1" customHeight="1">
      <c r="B98" s="452" t="e">
        <f>#REF!</f>
        <v>#REF!</v>
      </c>
      <c r="C98" s="452"/>
      <c r="D98" s="452"/>
      <c r="E98" s="452"/>
      <c r="F98" s="452"/>
      <c r="G98" s="452"/>
      <c r="H98" s="452"/>
      <c r="I98" s="452"/>
      <c r="J98" s="452"/>
      <c r="K98" s="453" t="e">
        <f>IF(#REF!="","","〒"&amp;#REF!)</f>
        <v>#REF!</v>
      </c>
      <c r="L98" s="453"/>
      <c r="M98" s="453"/>
      <c r="N98" s="453"/>
      <c r="O98" s="453"/>
      <c r="P98" s="454" t="e">
        <f>#REF!&amp;"　"&amp;#REF!</f>
        <v>#REF!</v>
      </c>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5" t="e">
        <f>#REF!</f>
        <v>#REF!</v>
      </c>
      <c r="AT98" s="455"/>
      <c r="AU98" s="455"/>
      <c r="AV98" s="455"/>
      <c r="AW98" s="455"/>
      <c r="AX98" s="455"/>
      <c r="AY98" s="455"/>
      <c r="AZ98" s="456" t="e">
        <f>#REF!</f>
        <v>#REF!</v>
      </c>
      <c r="BA98" s="456"/>
      <c r="BB98" s="456"/>
      <c r="BC98" s="456"/>
      <c r="BD98" s="456"/>
      <c r="BE98" s="456" t="e">
        <f>#REF!</f>
        <v>#REF!</v>
      </c>
      <c r="BF98" s="456"/>
      <c r="BG98" s="456"/>
      <c r="BH98" s="456"/>
      <c r="BI98" s="456"/>
      <c r="BJ98" s="456" t="e">
        <f>#REF!</f>
        <v>#REF!</v>
      </c>
      <c r="BK98" s="456"/>
      <c r="BL98" s="456"/>
      <c r="BM98" s="456"/>
      <c r="BN98" s="456"/>
    </row>
    <row r="99" spans="1:66" s="112" customFormat="1" ht="37.5" hidden="1" customHeight="1">
      <c r="B99" s="452" t="e">
        <f>#REF!</f>
        <v>#REF!</v>
      </c>
      <c r="C99" s="452"/>
      <c r="D99" s="452"/>
      <c r="E99" s="452"/>
      <c r="F99" s="452"/>
      <c r="G99" s="452"/>
      <c r="H99" s="452"/>
      <c r="I99" s="452"/>
      <c r="J99" s="452"/>
      <c r="K99" s="453" t="e">
        <f>IF(#REF!="","","〒"&amp;#REF!)</f>
        <v>#REF!</v>
      </c>
      <c r="L99" s="453"/>
      <c r="M99" s="453"/>
      <c r="N99" s="453"/>
      <c r="O99" s="453"/>
      <c r="P99" s="454" t="e">
        <f>#REF!&amp;"　"&amp;#REF!</f>
        <v>#REF!</v>
      </c>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c r="AP99" s="454"/>
      <c r="AQ99" s="454"/>
      <c r="AR99" s="454"/>
      <c r="AS99" s="455" t="e">
        <f>#REF!</f>
        <v>#REF!</v>
      </c>
      <c r="AT99" s="455"/>
      <c r="AU99" s="455"/>
      <c r="AV99" s="455"/>
      <c r="AW99" s="455"/>
      <c r="AX99" s="455"/>
      <c r="AY99" s="455"/>
      <c r="AZ99" s="456" t="e">
        <f>#REF!</f>
        <v>#REF!</v>
      </c>
      <c r="BA99" s="456"/>
      <c r="BB99" s="456"/>
      <c r="BC99" s="456"/>
      <c r="BD99" s="456"/>
      <c r="BE99" s="456" t="e">
        <f>#REF!</f>
        <v>#REF!</v>
      </c>
      <c r="BF99" s="456"/>
      <c r="BG99" s="456"/>
      <c r="BH99" s="456"/>
      <c r="BI99" s="456"/>
      <c r="BJ99" s="456" t="e">
        <f>#REF!</f>
        <v>#REF!</v>
      </c>
      <c r="BK99" s="456"/>
      <c r="BL99" s="456"/>
      <c r="BM99" s="456"/>
      <c r="BN99" s="456"/>
    </row>
    <row r="100" spans="1:66" s="112" customFormat="1" ht="37.5" hidden="1" customHeight="1">
      <c r="B100" s="452" t="e">
        <f>#REF!</f>
        <v>#REF!</v>
      </c>
      <c r="C100" s="452"/>
      <c r="D100" s="452"/>
      <c r="E100" s="452"/>
      <c r="F100" s="452"/>
      <c r="G100" s="452"/>
      <c r="H100" s="452"/>
      <c r="I100" s="452"/>
      <c r="J100" s="452"/>
      <c r="K100" s="453" t="e">
        <f>IF(#REF!="","","〒"&amp;#REF!)</f>
        <v>#REF!</v>
      </c>
      <c r="L100" s="453"/>
      <c r="M100" s="453"/>
      <c r="N100" s="453"/>
      <c r="O100" s="453"/>
      <c r="P100" s="454" t="e">
        <f>#REF!&amp;"　"&amp;#REF!</f>
        <v>#REF!</v>
      </c>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5" t="e">
        <f>#REF!</f>
        <v>#REF!</v>
      </c>
      <c r="AT100" s="455"/>
      <c r="AU100" s="455"/>
      <c r="AV100" s="455"/>
      <c r="AW100" s="455"/>
      <c r="AX100" s="455"/>
      <c r="AY100" s="455"/>
      <c r="AZ100" s="456" t="e">
        <f>#REF!</f>
        <v>#REF!</v>
      </c>
      <c r="BA100" s="456"/>
      <c r="BB100" s="456"/>
      <c r="BC100" s="456"/>
      <c r="BD100" s="456"/>
      <c r="BE100" s="456" t="e">
        <f>#REF!</f>
        <v>#REF!</v>
      </c>
      <c r="BF100" s="456"/>
      <c r="BG100" s="456"/>
      <c r="BH100" s="456"/>
      <c r="BI100" s="456"/>
      <c r="BJ100" s="456" t="e">
        <f>#REF!</f>
        <v>#REF!</v>
      </c>
      <c r="BK100" s="456"/>
      <c r="BL100" s="456"/>
      <c r="BM100" s="456"/>
      <c r="BN100" s="456"/>
    </row>
    <row r="101" spans="1:66" s="112" customFormat="1" ht="37.5" hidden="1" customHeight="1">
      <c r="B101" s="452" t="e">
        <f>#REF!</f>
        <v>#REF!</v>
      </c>
      <c r="C101" s="452"/>
      <c r="D101" s="452"/>
      <c r="E101" s="452"/>
      <c r="F101" s="452"/>
      <c r="G101" s="452"/>
      <c r="H101" s="452"/>
      <c r="I101" s="452"/>
      <c r="J101" s="452"/>
      <c r="K101" s="453" t="e">
        <f>IF(#REF!="","","〒"&amp;#REF!)</f>
        <v>#REF!</v>
      </c>
      <c r="L101" s="453"/>
      <c r="M101" s="453"/>
      <c r="N101" s="453"/>
      <c r="O101" s="453"/>
      <c r="P101" s="454" t="e">
        <f>#REF!&amp;"　"&amp;#REF!</f>
        <v>#REF!</v>
      </c>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c r="AP101" s="454"/>
      <c r="AQ101" s="454"/>
      <c r="AR101" s="454"/>
      <c r="AS101" s="455" t="e">
        <f>#REF!</f>
        <v>#REF!</v>
      </c>
      <c r="AT101" s="455"/>
      <c r="AU101" s="455"/>
      <c r="AV101" s="455"/>
      <c r="AW101" s="455"/>
      <c r="AX101" s="455"/>
      <c r="AY101" s="455"/>
      <c r="AZ101" s="456" t="e">
        <f>#REF!</f>
        <v>#REF!</v>
      </c>
      <c r="BA101" s="456"/>
      <c r="BB101" s="456"/>
      <c r="BC101" s="456"/>
      <c r="BD101" s="456"/>
      <c r="BE101" s="456" t="e">
        <f>#REF!</f>
        <v>#REF!</v>
      </c>
      <c r="BF101" s="456"/>
      <c r="BG101" s="456"/>
      <c r="BH101" s="456"/>
      <c r="BI101" s="456"/>
      <c r="BJ101" s="456" t="e">
        <f>#REF!</f>
        <v>#REF!</v>
      </c>
      <c r="BK101" s="456"/>
      <c r="BL101" s="456"/>
      <c r="BM101" s="456"/>
      <c r="BN101" s="456"/>
    </row>
    <row r="102" spans="1:66" s="112" customFormat="1" ht="21.75" hidden="1" customHeight="1">
      <c r="A102" s="128"/>
      <c r="B102" s="129" t="s">
        <v>87</v>
      </c>
      <c r="C102" s="129"/>
      <c r="D102" s="449"/>
      <c r="E102" s="449"/>
      <c r="F102" s="449"/>
      <c r="G102" s="448" t="e">
        <f>#REF!</f>
        <v>#REF!</v>
      </c>
      <c r="H102" s="448"/>
      <c r="I102" s="130"/>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BJ102" s="427" t="s">
        <v>30</v>
      </c>
      <c r="BK102" s="427"/>
      <c r="BL102" s="427"/>
      <c r="BM102" s="427"/>
    </row>
    <row r="103" spans="1:66" s="112" customFormat="1" ht="37.5" hidden="1" customHeight="1">
      <c r="B103" s="446" t="s">
        <v>24</v>
      </c>
      <c r="C103" s="446"/>
      <c r="D103" s="446"/>
      <c r="E103" s="446"/>
      <c r="F103" s="446"/>
      <c r="G103" s="446"/>
      <c r="H103" s="446"/>
      <c r="I103" s="446"/>
      <c r="J103" s="446"/>
      <c r="K103" s="461" t="s">
        <v>91</v>
      </c>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61"/>
      <c r="AP103" s="461"/>
      <c r="AQ103" s="461"/>
      <c r="AR103" s="461"/>
      <c r="AS103" s="462" t="s">
        <v>92</v>
      </c>
      <c r="AT103" s="462"/>
      <c r="AU103" s="462"/>
      <c r="AV103" s="462"/>
      <c r="AW103" s="462"/>
      <c r="AX103" s="462"/>
      <c r="AY103" s="462"/>
      <c r="AZ103" s="462" t="s">
        <v>93</v>
      </c>
      <c r="BA103" s="462"/>
      <c r="BB103" s="462"/>
      <c r="BC103" s="462"/>
      <c r="BD103" s="462"/>
      <c r="BE103" s="462" t="s">
        <v>321</v>
      </c>
      <c r="BF103" s="462"/>
      <c r="BG103" s="462"/>
      <c r="BH103" s="462"/>
      <c r="BI103" s="462"/>
      <c r="BJ103" s="462" t="s">
        <v>94</v>
      </c>
      <c r="BK103" s="462"/>
      <c r="BL103" s="462"/>
      <c r="BM103" s="462"/>
      <c r="BN103" s="462"/>
    </row>
    <row r="104" spans="1:66" s="112" customFormat="1" ht="37.5" hidden="1" customHeight="1">
      <c r="B104" s="446" t="e">
        <f>#REF!</f>
        <v>#REF!</v>
      </c>
      <c r="C104" s="446"/>
      <c r="D104" s="446"/>
      <c r="E104" s="446"/>
      <c r="F104" s="446"/>
      <c r="G104" s="446"/>
      <c r="H104" s="446"/>
      <c r="I104" s="446"/>
      <c r="J104" s="446"/>
      <c r="K104" s="458" t="e">
        <f>IF(#REF!="","","〒"&amp;#REF!)</f>
        <v>#REF!</v>
      </c>
      <c r="L104" s="458"/>
      <c r="M104" s="458"/>
      <c r="N104" s="458"/>
      <c r="O104" s="458"/>
      <c r="P104" s="459" t="e">
        <f>#REF!&amp;"　"&amp;#REF!</f>
        <v>#REF!</v>
      </c>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59"/>
      <c r="AP104" s="459"/>
      <c r="AQ104" s="459"/>
      <c r="AR104" s="459"/>
      <c r="AS104" s="460" t="e">
        <f>#REF!</f>
        <v>#REF!</v>
      </c>
      <c r="AT104" s="460"/>
      <c r="AU104" s="460"/>
      <c r="AV104" s="460"/>
      <c r="AW104" s="460"/>
      <c r="AX104" s="460"/>
      <c r="AY104" s="460"/>
      <c r="AZ104" s="462" t="e">
        <f>#REF!</f>
        <v>#REF!</v>
      </c>
      <c r="BA104" s="462"/>
      <c r="BB104" s="462"/>
      <c r="BC104" s="462"/>
      <c r="BD104" s="462"/>
      <c r="BE104" s="462" t="e">
        <f>#REF!</f>
        <v>#REF!</v>
      </c>
      <c r="BF104" s="462"/>
      <c r="BG104" s="462"/>
      <c r="BH104" s="462"/>
      <c r="BI104" s="462"/>
      <c r="BJ104" s="462" t="e">
        <f>#REF!</f>
        <v>#REF!</v>
      </c>
      <c r="BK104" s="462"/>
      <c r="BL104" s="462"/>
      <c r="BM104" s="462"/>
      <c r="BN104" s="462"/>
    </row>
    <row r="105" spans="1:66" s="112" customFormat="1" ht="37.5" hidden="1" customHeight="1">
      <c r="B105" s="446" t="e">
        <f>#REF!</f>
        <v>#REF!</v>
      </c>
      <c r="C105" s="446"/>
      <c r="D105" s="446"/>
      <c r="E105" s="446"/>
      <c r="F105" s="446"/>
      <c r="G105" s="446"/>
      <c r="H105" s="446"/>
      <c r="I105" s="446"/>
      <c r="J105" s="446"/>
      <c r="K105" s="458" t="e">
        <f>IF(#REF!="","","〒"&amp;#REF!)</f>
        <v>#REF!</v>
      </c>
      <c r="L105" s="458"/>
      <c r="M105" s="458"/>
      <c r="N105" s="458"/>
      <c r="O105" s="458"/>
      <c r="P105" s="459" t="e">
        <f>#REF!&amp;"　"&amp;#REF!</f>
        <v>#REF!</v>
      </c>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459"/>
      <c r="AR105" s="459"/>
      <c r="AS105" s="460" t="e">
        <f>#REF!</f>
        <v>#REF!</v>
      </c>
      <c r="AT105" s="460"/>
      <c r="AU105" s="460"/>
      <c r="AV105" s="460"/>
      <c r="AW105" s="460"/>
      <c r="AX105" s="460"/>
      <c r="AY105" s="460"/>
      <c r="AZ105" s="462" t="e">
        <f>#REF!</f>
        <v>#REF!</v>
      </c>
      <c r="BA105" s="462"/>
      <c r="BB105" s="462"/>
      <c r="BC105" s="462"/>
      <c r="BD105" s="462"/>
      <c r="BE105" s="462" t="e">
        <f>#REF!</f>
        <v>#REF!</v>
      </c>
      <c r="BF105" s="462"/>
      <c r="BG105" s="462"/>
      <c r="BH105" s="462"/>
      <c r="BI105" s="462"/>
      <c r="BJ105" s="462" t="e">
        <f>#REF!</f>
        <v>#REF!</v>
      </c>
      <c r="BK105" s="462"/>
      <c r="BL105" s="462"/>
      <c r="BM105" s="462"/>
      <c r="BN105" s="462"/>
    </row>
    <row r="106" spans="1:66" s="112" customFormat="1" ht="37.5" hidden="1" customHeight="1">
      <c r="B106" s="446" t="e">
        <f>#REF!</f>
        <v>#REF!</v>
      </c>
      <c r="C106" s="446"/>
      <c r="D106" s="446"/>
      <c r="E106" s="446"/>
      <c r="F106" s="446"/>
      <c r="G106" s="446"/>
      <c r="H106" s="446"/>
      <c r="I106" s="446"/>
      <c r="J106" s="446"/>
      <c r="K106" s="458" t="e">
        <f>IF(#REF!="","","〒"&amp;#REF!)</f>
        <v>#REF!</v>
      </c>
      <c r="L106" s="458"/>
      <c r="M106" s="458"/>
      <c r="N106" s="458"/>
      <c r="O106" s="458"/>
      <c r="P106" s="459" t="e">
        <f>#REF!&amp;"　"&amp;#REF!</f>
        <v>#REF!</v>
      </c>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459"/>
      <c r="AR106" s="459"/>
      <c r="AS106" s="460" t="e">
        <f>#REF!</f>
        <v>#REF!</v>
      </c>
      <c r="AT106" s="460"/>
      <c r="AU106" s="460"/>
      <c r="AV106" s="460"/>
      <c r="AW106" s="460"/>
      <c r="AX106" s="460"/>
      <c r="AY106" s="460"/>
      <c r="AZ106" s="462" t="e">
        <f>#REF!</f>
        <v>#REF!</v>
      </c>
      <c r="BA106" s="462"/>
      <c r="BB106" s="462"/>
      <c r="BC106" s="462"/>
      <c r="BD106" s="462"/>
      <c r="BE106" s="462" t="e">
        <f>#REF!</f>
        <v>#REF!</v>
      </c>
      <c r="BF106" s="462"/>
      <c r="BG106" s="462"/>
      <c r="BH106" s="462"/>
      <c r="BI106" s="462"/>
      <c r="BJ106" s="462" t="e">
        <f>#REF!</f>
        <v>#REF!</v>
      </c>
      <c r="BK106" s="462"/>
      <c r="BL106" s="462"/>
      <c r="BM106" s="462"/>
      <c r="BN106" s="462"/>
    </row>
    <row r="107" spans="1:66" s="112" customFormat="1" ht="37.5" hidden="1" customHeight="1">
      <c r="B107" s="446" t="e">
        <f>#REF!</f>
        <v>#REF!</v>
      </c>
      <c r="C107" s="446"/>
      <c r="D107" s="446"/>
      <c r="E107" s="446"/>
      <c r="F107" s="446"/>
      <c r="G107" s="446"/>
      <c r="H107" s="446"/>
      <c r="I107" s="446"/>
      <c r="J107" s="446"/>
      <c r="K107" s="458" t="e">
        <f>IF(#REF!="","","〒"&amp;#REF!)</f>
        <v>#REF!</v>
      </c>
      <c r="L107" s="458"/>
      <c r="M107" s="458"/>
      <c r="N107" s="458"/>
      <c r="O107" s="458"/>
      <c r="P107" s="459" t="e">
        <f>#REF!&amp;"　"&amp;#REF!</f>
        <v>#REF!</v>
      </c>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59"/>
      <c r="AP107" s="459"/>
      <c r="AQ107" s="459"/>
      <c r="AR107" s="459"/>
      <c r="AS107" s="460" t="e">
        <f>#REF!</f>
        <v>#REF!</v>
      </c>
      <c r="AT107" s="460"/>
      <c r="AU107" s="460"/>
      <c r="AV107" s="460"/>
      <c r="AW107" s="460"/>
      <c r="AX107" s="460"/>
      <c r="AY107" s="460"/>
      <c r="AZ107" s="462" t="e">
        <f>#REF!</f>
        <v>#REF!</v>
      </c>
      <c r="BA107" s="462"/>
      <c r="BB107" s="462"/>
      <c r="BC107" s="462"/>
      <c r="BD107" s="462"/>
      <c r="BE107" s="462" t="e">
        <f>#REF!</f>
        <v>#REF!</v>
      </c>
      <c r="BF107" s="462"/>
      <c r="BG107" s="462"/>
      <c r="BH107" s="462"/>
      <c r="BI107" s="462"/>
      <c r="BJ107" s="462" t="e">
        <f>#REF!</f>
        <v>#REF!</v>
      </c>
      <c r="BK107" s="462"/>
      <c r="BL107" s="462"/>
      <c r="BM107" s="462"/>
      <c r="BN107" s="462"/>
    </row>
    <row r="108" spans="1:66" s="112" customFormat="1" ht="37.5" hidden="1" customHeight="1">
      <c r="B108" s="446" t="e">
        <f>#REF!</f>
        <v>#REF!</v>
      </c>
      <c r="C108" s="446"/>
      <c r="D108" s="446"/>
      <c r="E108" s="446"/>
      <c r="F108" s="446"/>
      <c r="G108" s="446"/>
      <c r="H108" s="446"/>
      <c r="I108" s="446"/>
      <c r="J108" s="446"/>
      <c r="K108" s="458" t="e">
        <f>IF(#REF!="","","〒"&amp;#REF!)</f>
        <v>#REF!</v>
      </c>
      <c r="L108" s="458"/>
      <c r="M108" s="458"/>
      <c r="N108" s="458"/>
      <c r="O108" s="458"/>
      <c r="P108" s="459" t="e">
        <f>#REF!&amp;"　"&amp;#REF!</f>
        <v>#REF!</v>
      </c>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c r="AO108" s="459"/>
      <c r="AP108" s="459"/>
      <c r="AQ108" s="459"/>
      <c r="AR108" s="459"/>
      <c r="AS108" s="460" t="e">
        <f>#REF!</f>
        <v>#REF!</v>
      </c>
      <c r="AT108" s="460"/>
      <c r="AU108" s="460"/>
      <c r="AV108" s="460"/>
      <c r="AW108" s="460"/>
      <c r="AX108" s="460"/>
      <c r="AY108" s="460"/>
      <c r="AZ108" s="462" t="e">
        <f>#REF!</f>
        <v>#REF!</v>
      </c>
      <c r="BA108" s="462"/>
      <c r="BB108" s="462"/>
      <c r="BC108" s="462"/>
      <c r="BD108" s="462"/>
      <c r="BE108" s="462" t="e">
        <f>#REF!</f>
        <v>#REF!</v>
      </c>
      <c r="BF108" s="462"/>
      <c r="BG108" s="462"/>
      <c r="BH108" s="462"/>
      <c r="BI108" s="462"/>
      <c r="BJ108" s="462" t="e">
        <f>#REF!</f>
        <v>#REF!</v>
      </c>
      <c r="BK108" s="462"/>
      <c r="BL108" s="462"/>
      <c r="BM108" s="462"/>
      <c r="BN108" s="462"/>
    </row>
    <row r="109" spans="1:66" s="112" customFormat="1" ht="37.5" hidden="1" customHeight="1">
      <c r="B109" s="446" t="e">
        <f>#REF!</f>
        <v>#REF!</v>
      </c>
      <c r="C109" s="446"/>
      <c r="D109" s="446"/>
      <c r="E109" s="446"/>
      <c r="F109" s="446"/>
      <c r="G109" s="446"/>
      <c r="H109" s="446"/>
      <c r="I109" s="446"/>
      <c r="J109" s="446"/>
      <c r="K109" s="458" t="e">
        <f>IF(#REF!="","","〒"&amp;#REF!)</f>
        <v>#REF!</v>
      </c>
      <c r="L109" s="458"/>
      <c r="M109" s="458"/>
      <c r="N109" s="458"/>
      <c r="O109" s="458"/>
      <c r="P109" s="459" t="e">
        <f>#REF!&amp;"　"&amp;#REF!</f>
        <v>#REF!</v>
      </c>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c r="AO109" s="459"/>
      <c r="AP109" s="459"/>
      <c r="AQ109" s="459"/>
      <c r="AR109" s="459"/>
      <c r="AS109" s="460" t="e">
        <f>#REF!</f>
        <v>#REF!</v>
      </c>
      <c r="AT109" s="460"/>
      <c r="AU109" s="460"/>
      <c r="AV109" s="460"/>
      <c r="AW109" s="460"/>
      <c r="AX109" s="460"/>
      <c r="AY109" s="460"/>
      <c r="AZ109" s="462" t="e">
        <f>#REF!</f>
        <v>#REF!</v>
      </c>
      <c r="BA109" s="462"/>
      <c r="BB109" s="462"/>
      <c r="BC109" s="462"/>
      <c r="BD109" s="462"/>
      <c r="BE109" s="462" t="e">
        <f>#REF!</f>
        <v>#REF!</v>
      </c>
      <c r="BF109" s="462"/>
      <c r="BG109" s="462"/>
      <c r="BH109" s="462"/>
      <c r="BI109" s="462"/>
      <c r="BJ109" s="462" t="e">
        <f>#REF!</f>
        <v>#REF!</v>
      </c>
      <c r="BK109" s="462"/>
      <c r="BL109" s="462"/>
      <c r="BM109" s="462"/>
      <c r="BN109" s="462"/>
    </row>
    <row r="110" spans="1:66" s="112" customFormat="1" ht="37.5" hidden="1" customHeight="1">
      <c r="B110" s="446" t="e">
        <f>#REF!</f>
        <v>#REF!</v>
      </c>
      <c r="C110" s="446"/>
      <c r="D110" s="446"/>
      <c r="E110" s="446"/>
      <c r="F110" s="446"/>
      <c r="G110" s="446"/>
      <c r="H110" s="446"/>
      <c r="I110" s="446"/>
      <c r="J110" s="446"/>
      <c r="K110" s="458" t="e">
        <f>IF(#REF!="","","〒"&amp;#REF!)</f>
        <v>#REF!</v>
      </c>
      <c r="L110" s="458"/>
      <c r="M110" s="458"/>
      <c r="N110" s="458"/>
      <c r="O110" s="458"/>
      <c r="P110" s="459" t="e">
        <f>#REF!&amp;"　"&amp;#REF!</f>
        <v>#REF!</v>
      </c>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60" t="e">
        <f>#REF!</f>
        <v>#REF!</v>
      </c>
      <c r="AT110" s="460"/>
      <c r="AU110" s="460"/>
      <c r="AV110" s="460"/>
      <c r="AW110" s="460"/>
      <c r="AX110" s="460"/>
      <c r="AY110" s="460"/>
      <c r="AZ110" s="462" t="e">
        <f>#REF!</f>
        <v>#REF!</v>
      </c>
      <c r="BA110" s="462"/>
      <c r="BB110" s="462"/>
      <c r="BC110" s="462"/>
      <c r="BD110" s="462"/>
      <c r="BE110" s="462" t="e">
        <f>#REF!</f>
        <v>#REF!</v>
      </c>
      <c r="BF110" s="462"/>
      <c r="BG110" s="462"/>
      <c r="BH110" s="462"/>
      <c r="BI110" s="462"/>
      <c r="BJ110" s="462" t="e">
        <f>#REF!</f>
        <v>#REF!</v>
      </c>
      <c r="BK110" s="462"/>
      <c r="BL110" s="462"/>
      <c r="BM110" s="462"/>
      <c r="BN110" s="462"/>
    </row>
    <row r="111" spans="1:66" s="112" customFormat="1" ht="37.5" hidden="1" customHeight="1">
      <c r="B111" s="446" t="e">
        <f>#REF!</f>
        <v>#REF!</v>
      </c>
      <c r="C111" s="446"/>
      <c r="D111" s="446"/>
      <c r="E111" s="446"/>
      <c r="F111" s="446"/>
      <c r="G111" s="446"/>
      <c r="H111" s="446"/>
      <c r="I111" s="446"/>
      <c r="J111" s="446"/>
      <c r="K111" s="458" t="e">
        <f>IF(#REF!="","","〒"&amp;#REF!)</f>
        <v>#REF!</v>
      </c>
      <c r="L111" s="458"/>
      <c r="M111" s="458"/>
      <c r="N111" s="458"/>
      <c r="O111" s="458"/>
      <c r="P111" s="459" t="e">
        <f>#REF!&amp;"　"&amp;#REF!</f>
        <v>#REF!</v>
      </c>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c r="AO111" s="459"/>
      <c r="AP111" s="459"/>
      <c r="AQ111" s="459"/>
      <c r="AR111" s="459"/>
      <c r="AS111" s="460" t="e">
        <f>#REF!</f>
        <v>#REF!</v>
      </c>
      <c r="AT111" s="460"/>
      <c r="AU111" s="460"/>
      <c r="AV111" s="460"/>
      <c r="AW111" s="460"/>
      <c r="AX111" s="460"/>
      <c r="AY111" s="460"/>
      <c r="AZ111" s="462" t="e">
        <f>#REF!</f>
        <v>#REF!</v>
      </c>
      <c r="BA111" s="462"/>
      <c r="BB111" s="462"/>
      <c r="BC111" s="462"/>
      <c r="BD111" s="462"/>
      <c r="BE111" s="462" t="e">
        <f>#REF!</f>
        <v>#REF!</v>
      </c>
      <c r="BF111" s="462"/>
      <c r="BG111" s="462"/>
      <c r="BH111" s="462"/>
      <c r="BI111" s="462"/>
      <c r="BJ111" s="462" t="e">
        <f>#REF!</f>
        <v>#REF!</v>
      </c>
      <c r="BK111" s="462"/>
      <c r="BL111" s="462"/>
      <c r="BM111" s="462"/>
      <c r="BN111" s="462"/>
    </row>
    <row r="112" spans="1:66" s="112" customFormat="1" ht="37.5" hidden="1" customHeight="1">
      <c r="B112" s="446" t="e">
        <f>#REF!</f>
        <v>#REF!</v>
      </c>
      <c r="C112" s="446"/>
      <c r="D112" s="446"/>
      <c r="E112" s="446"/>
      <c r="F112" s="446"/>
      <c r="G112" s="446"/>
      <c r="H112" s="446"/>
      <c r="I112" s="446"/>
      <c r="J112" s="446"/>
      <c r="K112" s="458" t="e">
        <f>IF(#REF!="","","〒"&amp;#REF!)</f>
        <v>#REF!</v>
      </c>
      <c r="L112" s="458"/>
      <c r="M112" s="458"/>
      <c r="N112" s="458"/>
      <c r="O112" s="458"/>
      <c r="P112" s="459" t="e">
        <f>#REF!&amp;"　"&amp;#REF!</f>
        <v>#REF!</v>
      </c>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c r="AO112" s="459"/>
      <c r="AP112" s="459"/>
      <c r="AQ112" s="459"/>
      <c r="AR112" s="459"/>
      <c r="AS112" s="460" t="e">
        <f>#REF!</f>
        <v>#REF!</v>
      </c>
      <c r="AT112" s="460"/>
      <c r="AU112" s="460"/>
      <c r="AV112" s="460"/>
      <c r="AW112" s="460"/>
      <c r="AX112" s="460"/>
      <c r="AY112" s="460"/>
      <c r="AZ112" s="462" t="e">
        <f>#REF!</f>
        <v>#REF!</v>
      </c>
      <c r="BA112" s="462"/>
      <c r="BB112" s="462"/>
      <c r="BC112" s="462"/>
      <c r="BD112" s="462"/>
      <c r="BE112" s="462" t="e">
        <f>#REF!</f>
        <v>#REF!</v>
      </c>
      <c r="BF112" s="462"/>
      <c r="BG112" s="462"/>
      <c r="BH112" s="462"/>
      <c r="BI112" s="462"/>
      <c r="BJ112" s="462" t="e">
        <f>#REF!</f>
        <v>#REF!</v>
      </c>
      <c r="BK112" s="462"/>
      <c r="BL112" s="462"/>
      <c r="BM112" s="462"/>
      <c r="BN112" s="462"/>
    </row>
    <row r="113" spans="1:66" s="112" customFormat="1" ht="37.5" hidden="1" customHeight="1">
      <c r="B113" s="446" t="e">
        <f>#REF!</f>
        <v>#REF!</v>
      </c>
      <c r="C113" s="446"/>
      <c r="D113" s="446"/>
      <c r="E113" s="446"/>
      <c r="F113" s="446"/>
      <c r="G113" s="446"/>
      <c r="H113" s="446"/>
      <c r="I113" s="446"/>
      <c r="J113" s="446"/>
      <c r="K113" s="458" t="e">
        <f>IF(#REF!="","","〒"&amp;#REF!)</f>
        <v>#REF!</v>
      </c>
      <c r="L113" s="458"/>
      <c r="M113" s="458"/>
      <c r="N113" s="458"/>
      <c r="O113" s="458"/>
      <c r="P113" s="459" t="e">
        <f>#REF!&amp;"　"&amp;#REF!</f>
        <v>#REF!</v>
      </c>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c r="AO113" s="459"/>
      <c r="AP113" s="459"/>
      <c r="AQ113" s="459"/>
      <c r="AR113" s="459"/>
      <c r="AS113" s="460" t="e">
        <f>#REF!</f>
        <v>#REF!</v>
      </c>
      <c r="AT113" s="460"/>
      <c r="AU113" s="460"/>
      <c r="AV113" s="460"/>
      <c r="AW113" s="460"/>
      <c r="AX113" s="460"/>
      <c r="AY113" s="460"/>
      <c r="AZ113" s="462" t="e">
        <f>#REF!</f>
        <v>#REF!</v>
      </c>
      <c r="BA113" s="462"/>
      <c r="BB113" s="462"/>
      <c r="BC113" s="462"/>
      <c r="BD113" s="462"/>
      <c r="BE113" s="462" t="e">
        <f>#REF!</f>
        <v>#REF!</v>
      </c>
      <c r="BF113" s="462"/>
      <c r="BG113" s="462"/>
      <c r="BH113" s="462"/>
      <c r="BI113" s="462"/>
      <c r="BJ113" s="462" t="e">
        <f>#REF!</f>
        <v>#REF!</v>
      </c>
      <c r="BK113" s="462"/>
      <c r="BL113" s="462"/>
      <c r="BM113" s="462"/>
      <c r="BN113" s="462"/>
    </row>
    <row r="114" spans="1:66" s="112" customFormat="1" ht="37.5" hidden="1" customHeight="1">
      <c r="B114" s="446" t="e">
        <f>#REF!</f>
        <v>#REF!</v>
      </c>
      <c r="C114" s="446"/>
      <c r="D114" s="446"/>
      <c r="E114" s="446"/>
      <c r="F114" s="446"/>
      <c r="G114" s="446"/>
      <c r="H114" s="446"/>
      <c r="I114" s="446"/>
      <c r="J114" s="446"/>
      <c r="K114" s="458" t="e">
        <f>IF(#REF!="","","〒"&amp;#REF!)</f>
        <v>#REF!</v>
      </c>
      <c r="L114" s="458"/>
      <c r="M114" s="458"/>
      <c r="N114" s="458"/>
      <c r="O114" s="458"/>
      <c r="P114" s="459" t="e">
        <f>#REF!&amp;"　"&amp;#REF!</f>
        <v>#REF!</v>
      </c>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c r="AO114" s="459"/>
      <c r="AP114" s="459"/>
      <c r="AQ114" s="459"/>
      <c r="AR114" s="459"/>
      <c r="AS114" s="460" t="e">
        <f>#REF!</f>
        <v>#REF!</v>
      </c>
      <c r="AT114" s="460"/>
      <c r="AU114" s="460"/>
      <c r="AV114" s="460"/>
      <c r="AW114" s="460"/>
      <c r="AX114" s="460"/>
      <c r="AY114" s="460"/>
      <c r="AZ114" s="462" t="e">
        <f>#REF!</f>
        <v>#REF!</v>
      </c>
      <c r="BA114" s="462"/>
      <c r="BB114" s="462"/>
      <c r="BC114" s="462"/>
      <c r="BD114" s="462"/>
      <c r="BE114" s="462" t="e">
        <f>#REF!</f>
        <v>#REF!</v>
      </c>
      <c r="BF114" s="462"/>
      <c r="BG114" s="462"/>
      <c r="BH114" s="462"/>
      <c r="BI114" s="462"/>
      <c r="BJ114" s="462" t="e">
        <f>#REF!</f>
        <v>#REF!</v>
      </c>
      <c r="BK114" s="462"/>
      <c r="BL114" s="462"/>
      <c r="BM114" s="462"/>
      <c r="BN114" s="462"/>
    </row>
    <row r="115" spans="1:66" s="112" customFormat="1" ht="37.5" hidden="1" customHeight="1">
      <c r="B115" s="446" t="e">
        <f>#REF!</f>
        <v>#REF!</v>
      </c>
      <c r="C115" s="446"/>
      <c r="D115" s="446"/>
      <c r="E115" s="446"/>
      <c r="F115" s="446"/>
      <c r="G115" s="446"/>
      <c r="H115" s="446"/>
      <c r="I115" s="446"/>
      <c r="J115" s="446"/>
      <c r="K115" s="458" t="e">
        <f>IF(#REF!="","","〒"&amp;#REF!)</f>
        <v>#REF!</v>
      </c>
      <c r="L115" s="458"/>
      <c r="M115" s="458"/>
      <c r="N115" s="458"/>
      <c r="O115" s="458"/>
      <c r="P115" s="459" t="e">
        <f>#REF!&amp;"　"&amp;#REF!</f>
        <v>#REF!</v>
      </c>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c r="AO115" s="459"/>
      <c r="AP115" s="459"/>
      <c r="AQ115" s="459"/>
      <c r="AR115" s="459"/>
      <c r="AS115" s="460" t="e">
        <f>#REF!</f>
        <v>#REF!</v>
      </c>
      <c r="AT115" s="460"/>
      <c r="AU115" s="460"/>
      <c r="AV115" s="460"/>
      <c r="AW115" s="460"/>
      <c r="AX115" s="460"/>
      <c r="AY115" s="460"/>
      <c r="AZ115" s="462" t="e">
        <f>#REF!</f>
        <v>#REF!</v>
      </c>
      <c r="BA115" s="462"/>
      <c r="BB115" s="462"/>
      <c r="BC115" s="462"/>
      <c r="BD115" s="462"/>
      <c r="BE115" s="462" t="e">
        <f>#REF!</f>
        <v>#REF!</v>
      </c>
      <c r="BF115" s="462"/>
      <c r="BG115" s="462"/>
      <c r="BH115" s="462"/>
      <c r="BI115" s="462"/>
      <c r="BJ115" s="462" t="e">
        <f>#REF!</f>
        <v>#REF!</v>
      </c>
      <c r="BK115" s="462"/>
      <c r="BL115" s="462"/>
      <c r="BM115" s="462"/>
      <c r="BN115" s="462"/>
    </row>
    <row r="116" spans="1:66" s="112" customFormat="1" ht="37.5" hidden="1" customHeight="1">
      <c r="B116" s="446" t="e">
        <f>#REF!</f>
        <v>#REF!</v>
      </c>
      <c r="C116" s="446"/>
      <c r="D116" s="446"/>
      <c r="E116" s="446"/>
      <c r="F116" s="446"/>
      <c r="G116" s="446"/>
      <c r="H116" s="446"/>
      <c r="I116" s="446"/>
      <c r="J116" s="446"/>
      <c r="K116" s="458" t="e">
        <f>IF(#REF!="","","〒"&amp;#REF!)</f>
        <v>#REF!</v>
      </c>
      <c r="L116" s="458"/>
      <c r="M116" s="458"/>
      <c r="N116" s="458"/>
      <c r="O116" s="458"/>
      <c r="P116" s="459" t="e">
        <f>#REF!&amp;"　"&amp;#REF!</f>
        <v>#REF!</v>
      </c>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60" t="e">
        <f>#REF!</f>
        <v>#REF!</v>
      </c>
      <c r="AT116" s="460"/>
      <c r="AU116" s="460"/>
      <c r="AV116" s="460"/>
      <c r="AW116" s="460"/>
      <c r="AX116" s="460"/>
      <c r="AY116" s="460"/>
      <c r="AZ116" s="462" t="e">
        <f>#REF!</f>
        <v>#REF!</v>
      </c>
      <c r="BA116" s="462"/>
      <c r="BB116" s="462"/>
      <c r="BC116" s="462"/>
      <c r="BD116" s="462"/>
      <c r="BE116" s="462" t="e">
        <f>#REF!</f>
        <v>#REF!</v>
      </c>
      <c r="BF116" s="462"/>
      <c r="BG116" s="462"/>
      <c r="BH116" s="462"/>
      <c r="BI116" s="462"/>
      <c r="BJ116" s="462" t="e">
        <f>#REF!</f>
        <v>#REF!</v>
      </c>
      <c r="BK116" s="462"/>
      <c r="BL116" s="462"/>
      <c r="BM116" s="462"/>
      <c r="BN116" s="462"/>
    </row>
    <row r="117" spans="1:66" s="112" customFormat="1" ht="37.5" hidden="1" customHeight="1">
      <c r="B117" s="446" t="e">
        <f>#REF!</f>
        <v>#REF!</v>
      </c>
      <c r="C117" s="446"/>
      <c r="D117" s="446"/>
      <c r="E117" s="446"/>
      <c r="F117" s="446"/>
      <c r="G117" s="446"/>
      <c r="H117" s="446"/>
      <c r="I117" s="446"/>
      <c r="J117" s="446"/>
      <c r="K117" s="458" t="e">
        <f>IF(#REF!="","","〒"&amp;#REF!)</f>
        <v>#REF!</v>
      </c>
      <c r="L117" s="458"/>
      <c r="M117" s="458"/>
      <c r="N117" s="458"/>
      <c r="O117" s="458"/>
      <c r="P117" s="459" t="e">
        <f>#REF!&amp;"　"&amp;#REF!</f>
        <v>#REF!</v>
      </c>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c r="AO117" s="459"/>
      <c r="AP117" s="459"/>
      <c r="AQ117" s="459"/>
      <c r="AR117" s="459"/>
      <c r="AS117" s="460" t="e">
        <f>#REF!</f>
        <v>#REF!</v>
      </c>
      <c r="AT117" s="460"/>
      <c r="AU117" s="460"/>
      <c r="AV117" s="460"/>
      <c r="AW117" s="460"/>
      <c r="AX117" s="460"/>
      <c r="AY117" s="460"/>
      <c r="AZ117" s="462" t="e">
        <f>#REF!</f>
        <v>#REF!</v>
      </c>
      <c r="BA117" s="462"/>
      <c r="BB117" s="462"/>
      <c r="BC117" s="462"/>
      <c r="BD117" s="462"/>
      <c r="BE117" s="462" t="e">
        <f>#REF!</f>
        <v>#REF!</v>
      </c>
      <c r="BF117" s="462"/>
      <c r="BG117" s="462"/>
      <c r="BH117" s="462"/>
      <c r="BI117" s="462"/>
      <c r="BJ117" s="462" t="e">
        <f>#REF!</f>
        <v>#REF!</v>
      </c>
      <c r="BK117" s="462"/>
      <c r="BL117" s="462"/>
      <c r="BM117" s="462"/>
      <c r="BN117" s="462"/>
    </row>
    <row r="118" spans="1:66" s="112" customFormat="1" ht="37.5" hidden="1" customHeight="1">
      <c r="B118" s="446" t="e">
        <f>#REF!</f>
        <v>#REF!</v>
      </c>
      <c r="C118" s="446"/>
      <c r="D118" s="446"/>
      <c r="E118" s="446"/>
      <c r="F118" s="446"/>
      <c r="G118" s="446"/>
      <c r="H118" s="446"/>
      <c r="I118" s="446"/>
      <c r="J118" s="446"/>
      <c r="K118" s="458" t="e">
        <f>IF(#REF!="","","〒"&amp;#REF!)</f>
        <v>#REF!</v>
      </c>
      <c r="L118" s="458"/>
      <c r="M118" s="458"/>
      <c r="N118" s="458"/>
      <c r="O118" s="458"/>
      <c r="P118" s="459" t="e">
        <f>#REF!&amp;"　"&amp;#REF!</f>
        <v>#REF!</v>
      </c>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c r="AO118" s="459"/>
      <c r="AP118" s="459"/>
      <c r="AQ118" s="459"/>
      <c r="AR118" s="459"/>
      <c r="AS118" s="460" t="e">
        <f>#REF!</f>
        <v>#REF!</v>
      </c>
      <c r="AT118" s="460"/>
      <c r="AU118" s="460"/>
      <c r="AV118" s="460"/>
      <c r="AW118" s="460"/>
      <c r="AX118" s="460"/>
      <c r="AY118" s="460"/>
      <c r="AZ118" s="462" t="e">
        <f>#REF!</f>
        <v>#REF!</v>
      </c>
      <c r="BA118" s="462"/>
      <c r="BB118" s="462"/>
      <c r="BC118" s="462"/>
      <c r="BD118" s="462"/>
      <c r="BE118" s="462" t="e">
        <f>#REF!</f>
        <v>#REF!</v>
      </c>
      <c r="BF118" s="462"/>
      <c r="BG118" s="462"/>
      <c r="BH118" s="462"/>
      <c r="BI118" s="462"/>
      <c r="BJ118" s="462" t="e">
        <f>#REF!</f>
        <v>#REF!</v>
      </c>
      <c r="BK118" s="462"/>
      <c r="BL118" s="462"/>
      <c r="BM118" s="462"/>
      <c r="BN118" s="462"/>
    </row>
    <row r="119" spans="1:66" s="112" customFormat="1" ht="37.5" hidden="1" customHeight="1">
      <c r="B119" s="446" t="e">
        <f>#REF!</f>
        <v>#REF!</v>
      </c>
      <c r="C119" s="446"/>
      <c r="D119" s="446"/>
      <c r="E119" s="446"/>
      <c r="F119" s="446"/>
      <c r="G119" s="446"/>
      <c r="H119" s="446"/>
      <c r="I119" s="446"/>
      <c r="J119" s="446"/>
      <c r="K119" s="458" t="e">
        <f>IF(#REF!="","","〒"&amp;#REF!)</f>
        <v>#REF!</v>
      </c>
      <c r="L119" s="458"/>
      <c r="M119" s="458"/>
      <c r="N119" s="458"/>
      <c r="O119" s="458"/>
      <c r="P119" s="459" t="e">
        <f>#REF!&amp;"　"&amp;#REF!</f>
        <v>#REF!</v>
      </c>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c r="AO119" s="459"/>
      <c r="AP119" s="459"/>
      <c r="AQ119" s="459"/>
      <c r="AR119" s="459"/>
      <c r="AS119" s="460" t="e">
        <f>#REF!</f>
        <v>#REF!</v>
      </c>
      <c r="AT119" s="460"/>
      <c r="AU119" s="460"/>
      <c r="AV119" s="460"/>
      <c r="AW119" s="460"/>
      <c r="AX119" s="460"/>
      <c r="AY119" s="460"/>
      <c r="AZ119" s="462" t="e">
        <f>#REF!</f>
        <v>#REF!</v>
      </c>
      <c r="BA119" s="462"/>
      <c r="BB119" s="462"/>
      <c r="BC119" s="462"/>
      <c r="BD119" s="462"/>
      <c r="BE119" s="462" t="e">
        <f>#REF!</f>
        <v>#REF!</v>
      </c>
      <c r="BF119" s="462"/>
      <c r="BG119" s="462"/>
      <c r="BH119" s="462"/>
      <c r="BI119" s="462"/>
      <c r="BJ119" s="462" t="e">
        <f>#REF!</f>
        <v>#REF!</v>
      </c>
      <c r="BK119" s="462"/>
      <c r="BL119" s="462"/>
      <c r="BM119" s="462"/>
      <c r="BN119" s="462"/>
    </row>
    <row r="120" spans="1:66" s="112" customFormat="1" ht="37.5" hidden="1" customHeight="1">
      <c r="B120" s="446" t="e">
        <f>#REF!</f>
        <v>#REF!</v>
      </c>
      <c r="C120" s="446"/>
      <c r="D120" s="446"/>
      <c r="E120" s="446"/>
      <c r="F120" s="446"/>
      <c r="G120" s="446"/>
      <c r="H120" s="446"/>
      <c r="I120" s="446"/>
      <c r="J120" s="446"/>
      <c r="K120" s="458" t="e">
        <f>IF(#REF!="","","〒"&amp;#REF!)</f>
        <v>#REF!</v>
      </c>
      <c r="L120" s="458"/>
      <c r="M120" s="458"/>
      <c r="N120" s="458"/>
      <c r="O120" s="458"/>
      <c r="P120" s="459" t="e">
        <f>#REF!&amp;"　"&amp;#REF!</f>
        <v>#REF!</v>
      </c>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c r="AO120" s="459"/>
      <c r="AP120" s="459"/>
      <c r="AQ120" s="459"/>
      <c r="AR120" s="459"/>
      <c r="AS120" s="460" t="e">
        <f>#REF!</f>
        <v>#REF!</v>
      </c>
      <c r="AT120" s="460"/>
      <c r="AU120" s="460"/>
      <c r="AV120" s="460"/>
      <c r="AW120" s="460"/>
      <c r="AX120" s="460"/>
      <c r="AY120" s="460"/>
      <c r="AZ120" s="462" t="e">
        <f>#REF!</f>
        <v>#REF!</v>
      </c>
      <c r="BA120" s="462"/>
      <c r="BB120" s="462"/>
      <c r="BC120" s="462"/>
      <c r="BD120" s="462"/>
      <c r="BE120" s="462" t="e">
        <f>#REF!</f>
        <v>#REF!</v>
      </c>
      <c r="BF120" s="462"/>
      <c r="BG120" s="462"/>
      <c r="BH120" s="462"/>
      <c r="BI120" s="462"/>
      <c r="BJ120" s="462" t="e">
        <f>#REF!</f>
        <v>#REF!</v>
      </c>
      <c r="BK120" s="462"/>
      <c r="BL120" s="462"/>
      <c r="BM120" s="462"/>
      <c r="BN120" s="462"/>
    </row>
    <row r="121" spans="1:66" s="112" customFormat="1" ht="37.5" hidden="1" customHeight="1">
      <c r="B121" s="446" t="e">
        <f>#REF!</f>
        <v>#REF!</v>
      </c>
      <c r="C121" s="446"/>
      <c r="D121" s="446"/>
      <c r="E121" s="446"/>
      <c r="F121" s="446"/>
      <c r="G121" s="446"/>
      <c r="H121" s="446"/>
      <c r="I121" s="446"/>
      <c r="J121" s="446"/>
      <c r="K121" s="458" t="e">
        <f>IF(#REF!="","","〒"&amp;#REF!)</f>
        <v>#REF!</v>
      </c>
      <c r="L121" s="458"/>
      <c r="M121" s="458"/>
      <c r="N121" s="458"/>
      <c r="O121" s="458"/>
      <c r="P121" s="459" t="e">
        <f>#REF!&amp;"　"&amp;#REF!</f>
        <v>#REF!</v>
      </c>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c r="AO121" s="459"/>
      <c r="AP121" s="459"/>
      <c r="AQ121" s="459"/>
      <c r="AR121" s="459"/>
      <c r="AS121" s="460" t="e">
        <f>#REF!</f>
        <v>#REF!</v>
      </c>
      <c r="AT121" s="460"/>
      <c r="AU121" s="460"/>
      <c r="AV121" s="460"/>
      <c r="AW121" s="460"/>
      <c r="AX121" s="460"/>
      <c r="AY121" s="460"/>
      <c r="AZ121" s="462" t="e">
        <f>#REF!</f>
        <v>#REF!</v>
      </c>
      <c r="BA121" s="462"/>
      <c r="BB121" s="462"/>
      <c r="BC121" s="462"/>
      <c r="BD121" s="462"/>
      <c r="BE121" s="462" t="e">
        <f>#REF!</f>
        <v>#REF!</v>
      </c>
      <c r="BF121" s="462"/>
      <c r="BG121" s="462"/>
      <c r="BH121" s="462"/>
      <c r="BI121" s="462"/>
      <c r="BJ121" s="462" t="e">
        <f>#REF!</f>
        <v>#REF!</v>
      </c>
      <c r="BK121" s="462"/>
      <c r="BL121" s="462"/>
      <c r="BM121" s="462"/>
      <c r="BN121" s="462"/>
    </row>
    <row r="122" spans="1:66" s="112" customFormat="1" ht="37.5" hidden="1" customHeight="1">
      <c r="B122" s="446" t="e">
        <f>#REF!</f>
        <v>#REF!</v>
      </c>
      <c r="C122" s="446"/>
      <c r="D122" s="446"/>
      <c r="E122" s="446"/>
      <c r="F122" s="446"/>
      <c r="G122" s="446"/>
      <c r="H122" s="446"/>
      <c r="I122" s="446"/>
      <c r="J122" s="446"/>
      <c r="K122" s="458" t="e">
        <f>IF(#REF!="","","〒"&amp;#REF!)</f>
        <v>#REF!</v>
      </c>
      <c r="L122" s="458"/>
      <c r="M122" s="458"/>
      <c r="N122" s="458"/>
      <c r="O122" s="458"/>
      <c r="P122" s="459" t="e">
        <f>#REF!&amp;"　"&amp;#REF!</f>
        <v>#REF!</v>
      </c>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c r="AO122" s="459"/>
      <c r="AP122" s="459"/>
      <c r="AQ122" s="459"/>
      <c r="AR122" s="459"/>
      <c r="AS122" s="460" t="e">
        <f>#REF!</f>
        <v>#REF!</v>
      </c>
      <c r="AT122" s="460"/>
      <c r="AU122" s="460"/>
      <c r="AV122" s="460"/>
      <c r="AW122" s="460"/>
      <c r="AX122" s="460"/>
      <c r="AY122" s="460"/>
      <c r="AZ122" s="462" t="e">
        <f>#REF!</f>
        <v>#REF!</v>
      </c>
      <c r="BA122" s="462"/>
      <c r="BB122" s="462"/>
      <c r="BC122" s="462"/>
      <c r="BD122" s="462"/>
      <c r="BE122" s="462" t="e">
        <f>#REF!</f>
        <v>#REF!</v>
      </c>
      <c r="BF122" s="462"/>
      <c r="BG122" s="462"/>
      <c r="BH122" s="462"/>
      <c r="BI122" s="462"/>
      <c r="BJ122" s="462" t="e">
        <f>#REF!</f>
        <v>#REF!</v>
      </c>
      <c r="BK122" s="462"/>
      <c r="BL122" s="462"/>
      <c r="BM122" s="462"/>
      <c r="BN122" s="462"/>
    </row>
    <row r="123" spans="1:66" s="112" customFormat="1" ht="37.5" hidden="1" customHeight="1">
      <c r="B123" s="446" t="e">
        <f>#REF!</f>
        <v>#REF!</v>
      </c>
      <c r="C123" s="446"/>
      <c r="D123" s="446"/>
      <c r="E123" s="446"/>
      <c r="F123" s="446"/>
      <c r="G123" s="446"/>
      <c r="H123" s="446"/>
      <c r="I123" s="446"/>
      <c r="J123" s="446"/>
      <c r="K123" s="458" t="e">
        <f>IF(#REF!="","","〒"&amp;#REF!)</f>
        <v>#REF!</v>
      </c>
      <c r="L123" s="458"/>
      <c r="M123" s="458"/>
      <c r="N123" s="458"/>
      <c r="O123" s="458"/>
      <c r="P123" s="459" t="e">
        <f>#REF!&amp;"　"&amp;#REF!</f>
        <v>#REF!</v>
      </c>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60" t="e">
        <f>#REF!</f>
        <v>#REF!</v>
      </c>
      <c r="AT123" s="460"/>
      <c r="AU123" s="460"/>
      <c r="AV123" s="460"/>
      <c r="AW123" s="460"/>
      <c r="AX123" s="460"/>
      <c r="AY123" s="460"/>
      <c r="AZ123" s="462" t="e">
        <f>#REF!</f>
        <v>#REF!</v>
      </c>
      <c r="BA123" s="462"/>
      <c r="BB123" s="462"/>
      <c r="BC123" s="462"/>
      <c r="BD123" s="462"/>
      <c r="BE123" s="462" t="e">
        <f>#REF!</f>
        <v>#REF!</v>
      </c>
      <c r="BF123" s="462"/>
      <c r="BG123" s="462"/>
      <c r="BH123" s="462"/>
      <c r="BI123" s="462"/>
      <c r="BJ123" s="462" t="e">
        <f>#REF!</f>
        <v>#REF!</v>
      </c>
      <c r="BK123" s="462"/>
      <c r="BL123" s="462"/>
      <c r="BM123" s="462"/>
      <c r="BN123" s="462"/>
    </row>
    <row r="124" spans="1:66" s="112" customFormat="1" ht="21.75" hidden="1" customHeight="1">
      <c r="A124" s="128"/>
      <c r="B124" s="129" t="s">
        <v>87</v>
      </c>
      <c r="C124" s="129"/>
      <c r="D124" s="449"/>
      <c r="E124" s="449"/>
      <c r="F124" s="449"/>
      <c r="G124" s="448" t="e">
        <f>#REF!</f>
        <v>#REF!</v>
      </c>
      <c r="H124" s="44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BK124" s="427" t="s">
        <v>31</v>
      </c>
      <c r="BL124" s="427"/>
      <c r="BM124" s="427"/>
      <c r="BN124" s="427"/>
    </row>
    <row r="125" spans="1:66" s="112" customFormat="1" ht="37.5" hidden="1" customHeight="1">
      <c r="B125" s="446" t="s">
        <v>24</v>
      </c>
      <c r="C125" s="446"/>
      <c r="D125" s="446"/>
      <c r="E125" s="446"/>
      <c r="F125" s="446"/>
      <c r="G125" s="446"/>
      <c r="H125" s="446"/>
      <c r="I125" s="446"/>
      <c r="J125" s="446"/>
      <c r="K125" s="461" t="s">
        <v>91</v>
      </c>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2" t="s">
        <v>92</v>
      </c>
      <c r="AT125" s="462"/>
      <c r="AU125" s="462"/>
      <c r="AV125" s="462"/>
      <c r="AW125" s="462"/>
      <c r="AX125" s="462"/>
      <c r="AY125" s="462"/>
      <c r="AZ125" s="462" t="s">
        <v>93</v>
      </c>
      <c r="BA125" s="462"/>
      <c r="BB125" s="462"/>
      <c r="BC125" s="462"/>
      <c r="BD125" s="462"/>
      <c r="BE125" s="462" t="s">
        <v>321</v>
      </c>
      <c r="BF125" s="462"/>
      <c r="BG125" s="462"/>
      <c r="BH125" s="462"/>
      <c r="BI125" s="462"/>
      <c r="BJ125" s="462" t="s">
        <v>94</v>
      </c>
      <c r="BK125" s="462"/>
      <c r="BL125" s="462"/>
      <c r="BM125" s="462"/>
      <c r="BN125" s="462"/>
    </row>
    <row r="126" spans="1:66" s="112" customFormat="1" ht="37.5" hidden="1" customHeight="1">
      <c r="B126" s="446" t="e">
        <f>#REF!</f>
        <v>#REF!</v>
      </c>
      <c r="C126" s="446"/>
      <c r="D126" s="446"/>
      <c r="E126" s="446"/>
      <c r="F126" s="446"/>
      <c r="G126" s="446"/>
      <c r="H126" s="446"/>
      <c r="I126" s="446"/>
      <c r="J126" s="446"/>
      <c r="K126" s="458" t="e">
        <f>IF(#REF!="","","〒"&amp;#REF!)</f>
        <v>#REF!</v>
      </c>
      <c r="L126" s="458"/>
      <c r="M126" s="458"/>
      <c r="N126" s="458"/>
      <c r="O126" s="458"/>
      <c r="P126" s="459" t="e">
        <f>#REF!&amp;"　"&amp;#REF!</f>
        <v>#REF!</v>
      </c>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60" t="e">
        <f>#REF!</f>
        <v>#REF!</v>
      </c>
      <c r="AT126" s="460"/>
      <c r="AU126" s="460"/>
      <c r="AV126" s="460"/>
      <c r="AW126" s="460"/>
      <c r="AX126" s="460"/>
      <c r="AY126" s="460"/>
      <c r="AZ126" s="462" t="e">
        <f>#REF!</f>
        <v>#REF!</v>
      </c>
      <c r="BA126" s="462"/>
      <c r="BB126" s="462"/>
      <c r="BC126" s="462"/>
      <c r="BD126" s="462"/>
      <c r="BE126" s="462" t="e">
        <f>#REF!</f>
        <v>#REF!</v>
      </c>
      <c r="BF126" s="462"/>
      <c r="BG126" s="462"/>
      <c r="BH126" s="462"/>
      <c r="BI126" s="462"/>
      <c r="BJ126" s="462" t="e">
        <f>#REF!</f>
        <v>#REF!</v>
      </c>
      <c r="BK126" s="462"/>
      <c r="BL126" s="462"/>
      <c r="BM126" s="462"/>
      <c r="BN126" s="462"/>
    </row>
    <row r="127" spans="1:66" s="112" customFormat="1" ht="37.5" hidden="1" customHeight="1">
      <c r="B127" s="446" t="e">
        <f>#REF!</f>
        <v>#REF!</v>
      </c>
      <c r="C127" s="446"/>
      <c r="D127" s="446"/>
      <c r="E127" s="446"/>
      <c r="F127" s="446"/>
      <c r="G127" s="446"/>
      <c r="H127" s="446"/>
      <c r="I127" s="446"/>
      <c r="J127" s="446"/>
      <c r="K127" s="458" t="e">
        <f>IF(#REF!="","","〒"&amp;#REF!)</f>
        <v>#REF!</v>
      </c>
      <c r="L127" s="458"/>
      <c r="M127" s="458"/>
      <c r="N127" s="458"/>
      <c r="O127" s="458"/>
      <c r="P127" s="459" t="e">
        <f>#REF!&amp;"　"&amp;#REF!</f>
        <v>#REF!</v>
      </c>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60" t="e">
        <f>#REF!</f>
        <v>#REF!</v>
      </c>
      <c r="AT127" s="460"/>
      <c r="AU127" s="460"/>
      <c r="AV127" s="460"/>
      <c r="AW127" s="460"/>
      <c r="AX127" s="460"/>
      <c r="AY127" s="460"/>
      <c r="AZ127" s="462" t="e">
        <f>#REF!</f>
        <v>#REF!</v>
      </c>
      <c r="BA127" s="462"/>
      <c r="BB127" s="462"/>
      <c r="BC127" s="462"/>
      <c r="BD127" s="462"/>
      <c r="BE127" s="462" t="e">
        <f>#REF!</f>
        <v>#REF!</v>
      </c>
      <c r="BF127" s="462"/>
      <c r="BG127" s="462"/>
      <c r="BH127" s="462"/>
      <c r="BI127" s="462"/>
      <c r="BJ127" s="462" t="e">
        <f>#REF!</f>
        <v>#REF!</v>
      </c>
      <c r="BK127" s="462"/>
      <c r="BL127" s="462"/>
      <c r="BM127" s="462"/>
      <c r="BN127" s="462"/>
    </row>
    <row r="128" spans="1:66" s="112" customFormat="1" ht="37.5" hidden="1" customHeight="1">
      <c r="B128" s="446" t="e">
        <f>#REF!</f>
        <v>#REF!</v>
      </c>
      <c r="C128" s="446"/>
      <c r="D128" s="446"/>
      <c r="E128" s="446"/>
      <c r="F128" s="446"/>
      <c r="G128" s="446"/>
      <c r="H128" s="446"/>
      <c r="I128" s="446"/>
      <c r="J128" s="446"/>
      <c r="K128" s="458" t="e">
        <f>IF(#REF!="","","〒"&amp;#REF!)</f>
        <v>#REF!</v>
      </c>
      <c r="L128" s="458"/>
      <c r="M128" s="458"/>
      <c r="N128" s="458"/>
      <c r="O128" s="458"/>
      <c r="P128" s="459" t="e">
        <f>#REF!&amp;"　"&amp;#REF!</f>
        <v>#REF!</v>
      </c>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60" t="e">
        <f>#REF!</f>
        <v>#REF!</v>
      </c>
      <c r="AT128" s="460"/>
      <c r="AU128" s="460"/>
      <c r="AV128" s="460"/>
      <c r="AW128" s="460"/>
      <c r="AX128" s="460"/>
      <c r="AY128" s="460"/>
      <c r="AZ128" s="462" t="e">
        <f>#REF!</f>
        <v>#REF!</v>
      </c>
      <c r="BA128" s="462"/>
      <c r="BB128" s="462"/>
      <c r="BC128" s="462"/>
      <c r="BD128" s="462"/>
      <c r="BE128" s="462" t="e">
        <f>#REF!</f>
        <v>#REF!</v>
      </c>
      <c r="BF128" s="462"/>
      <c r="BG128" s="462"/>
      <c r="BH128" s="462"/>
      <c r="BI128" s="462"/>
      <c r="BJ128" s="462" t="e">
        <f>#REF!</f>
        <v>#REF!</v>
      </c>
      <c r="BK128" s="462"/>
      <c r="BL128" s="462"/>
      <c r="BM128" s="462"/>
      <c r="BN128" s="462"/>
    </row>
    <row r="129" spans="2:66" s="112" customFormat="1" ht="37.5" hidden="1" customHeight="1">
      <c r="B129" s="446" t="e">
        <f>#REF!</f>
        <v>#REF!</v>
      </c>
      <c r="C129" s="446"/>
      <c r="D129" s="446"/>
      <c r="E129" s="446"/>
      <c r="F129" s="446"/>
      <c r="G129" s="446"/>
      <c r="H129" s="446"/>
      <c r="I129" s="446"/>
      <c r="J129" s="446"/>
      <c r="K129" s="458" t="e">
        <f>IF(#REF!="","","〒"&amp;#REF!)</f>
        <v>#REF!</v>
      </c>
      <c r="L129" s="458"/>
      <c r="M129" s="458"/>
      <c r="N129" s="458"/>
      <c r="O129" s="458"/>
      <c r="P129" s="459" t="e">
        <f>#REF!&amp;"　"&amp;#REF!</f>
        <v>#REF!</v>
      </c>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60" t="e">
        <f>#REF!</f>
        <v>#REF!</v>
      </c>
      <c r="AT129" s="460"/>
      <c r="AU129" s="460"/>
      <c r="AV129" s="460"/>
      <c r="AW129" s="460"/>
      <c r="AX129" s="460"/>
      <c r="AY129" s="460"/>
      <c r="AZ129" s="462" t="e">
        <f>#REF!</f>
        <v>#REF!</v>
      </c>
      <c r="BA129" s="462"/>
      <c r="BB129" s="462"/>
      <c r="BC129" s="462"/>
      <c r="BD129" s="462"/>
      <c r="BE129" s="462" t="e">
        <f>#REF!</f>
        <v>#REF!</v>
      </c>
      <c r="BF129" s="462"/>
      <c r="BG129" s="462"/>
      <c r="BH129" s="462"/>
      <c r="BI129" s="462"/>
      <c r="BJ129" s="462" t="e">
        <f>#REF!</f>
        <v>#REF!</v>
      </c>
      <c r="BK129" s="462"/>
      <c r="BL129" s="462"/>
      <c r="BM129" s="462"/>
      <c r="BN129" s="462"/>
    </row>
    <row r="130" spans="2:66" s="112" customFormat="1" ht="37.5" hidden="1" customHeight="1">
      <c r="B130" s="446" t="e">
        <f>#REF!</f>
        <v>#REF!</v>
      </c>
      <c r="C130" s="446"/>
      <c r="D130" s="446"/>
      <c r="E130" s="446"/>
      <c r="F130" s="446"/>
      <c r="G130" s="446"/>
      <c r="H130" s="446"/>
      <c r="I130" s="446"/>
      <c r="J130" s="446"/>
      <c r="K130" s="458" t="e">
        <f>IF(#REF!="","","〒"&amp;#REF!)</f>
        <v>#REF!</v>
      </c>
      <c r="L130" s="458"/>
      <c r="M130" s="458"/>
      <c r="N130" s="458"/>
      <c r="O130" s="458"/>
      <c r="P130" s="459" t="e">
        <f>#REF!&amp;"　"&amp;#REF!</f>
        <v>#REF!</v>
      </c>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60" t="e">
        <f>#REF!</f>
        <v>#REF!</v>
      </c>
      <c r="AT130" s="460"/>
      <c r="AU130" s="460"/>
      <c r="AV130" s="460"/>
      <c r="AW130" s="460"/>
      <c r="AX130" s="460"/>
      <c r="AY130" s="460"/>
      <c r="AZ130" s="462" t="e">
        <f>#REF!</f>
        <v>#REF!</v>
      </c>
      <c r="BA130" s="462"/>
      <c r="BB130" s="462"/>
      <c r="BC130" s="462"/>
      <c r="BD130" s="462"/>
      <c r="BE130" s="462" t="e">
        <f>#REF!</f>
        <v>#REF!</v>
      </c>
      <c r="BF130" s="462"/>
      <c r="BG130" s="462"/>
      <c r="BH130" s="462"/>
      <c r="BI130" s="462"/>
      <c r="BJ130" s="462" t="e">
        <f>#REF!</f>
        <v>#REF!</v>
      </c>
      <c r="BK130" s="462"/>
      <c r="BL130" s="462"/>
      <c r="BM130" s="462"/>
      <c r="BN130" s="462"/>
    </row>
    <row r="131" spans="2:66" s="112" customFormat="1" ht="37.5" hidden="1" customHeight="1">
      <c r="B131" s="446" t="e">
        <f>#REF!</f>
        <v>#REF!</v>
      </c>
      <c r="C131" s="446"/>
      <c r="D131" s="446"/>
      <c r="E131" s="446"/>
      <c r="F131" s="446"/>
      <c r="G131" s="446"/>
      <c r="H131" s="446"/>
      <c r="I131" s="446"/>
      <c r="J131" s="446"/>
      <c r="K131" s="458" t="e">
        <f>IF(#REF!="","","〒"&amp;#REF!)</f>
        <v>#REF!</v>
      </c>
      <c r="L131" s="458"/>
      <c r="M131" s="458"/>
      <c r="N131" s="458"/>
      <c r="O131" s="458"/>
      <c r="P131" s="459" t="e">
        <f>#REF!&amp;"　"&amp;#REF!</f>
        <v>#REF!</v>
      </c>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c r="AO131" s="459"/>
      <c r="AP131" s="459"/>
      <c r="AQ131" s="459"/>
      <c r="AR131" s="459"/>
      <c r="AS131" s="460" t="e">
        <f>#REF!</f>
        <v>#REF!</v>
      </c>
      <c r="AT131" s="460"/>
      <c r="AU131" s="460"/>
      <c r="AV131" s="460"/>
      <c r="AW131" s="460"/>
      <c r="AX131" s="460"/>
      <c r="AY131" s="460"/>
      <c r="AZ131" s="462" t="e">
        <f>#REF!</f>
        <v>#REF!</v>
      </c>
      <c r="BA131" s="462"/>
      <c r="BB131" s="462"/>
      <c r="BC131" s="462"/>
      <c r="BD131" s="462"/>
      <c r="BE131" s="462" t="e">
        <f>#REF!</f>
        <v>#REF!</v>
      </c>
      <c r="BF131" s="462"/>
      <c r="BG131" s="462"/>
      <c r="BH131" s="462"/>
      <c r="BI131" s="462"/>
      <c r="BJ131" s="462" t="e">
        <f>#REF!</f>
        <v>#REF!</v>
      </c>
      <c r="BK131" s="462"/>
      <c r="BL131" s="462"/>
      <c r="BM131" s="462"/>
      <c r="BN131" s="462"/>
    </row>
    <row r="132" spans="2:66" s="112" customFormat="1" ht="37.5" hidden="1" customHeight="1">
      <c r="B132" s="446" t="e">
        <f>#REF!</f>
        <v>#REF!</v>
      </c>
      <c r="C132" s="446"/>
      <c r="D132" s="446"/>
      <c r="E132" s="446"/>
      <c r="F132" s="446"/>
      <c r="G132" s="446"/>
      <c r="H132" s="446"/>
      <c r="I132" s="446"/>
      <c r="J132" s="446"/>
      <c r="K132" s="458" t="e">
        <f>IF(#REF!="","","〒"&amp;#REF!)</f>
        <v>#REF!</v>
      </c>
      <c r="L132" s="458"/>
      <c r="M132" s="458"/>
      <c r="N132" s="458"/>
      <c r="O132" s="458"/>
      <c r="P132" s="459" t="e">
        <f>#REF!&amp;"　"&amp;#REF!</f>
        <v>#REF!</v>
      </c>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c r="AO132" s="459"/>
      <c r="AP132" s="459"/>
      <c r="AQ132" s="459"/>
      <c r="AR132" s="459"/>
      <c r="AS132" s="460" t="e">
        <f>#REF!</f>
        <v>#REF!</v>
      </c>
      <c r="AT132" s="460"/>
      <c r="AU132" s="460"/>
      <c r="AV132" s="460"/>
      <c r="AW132" s="460"/>
      <c r="AX132" s="460"/>
      <c r="AY132" s="460"/>
      <c r="AZ132" s="462" t="e">
        <f>#REF!</f>
        <v>#REF!</v>
      </c>
      <c r="BA132" s="462"/>
      <c r="BB132" s="462"/>
      <c r="BC132" s="462"/>
      <c r="BD132" s="462"/>
      <c r="BE132" s="462" t="e">
        <f>#REF!</f>
        <v>#REF!</v>
      </c>
      <c r="BF132" s="462"/>
      <c r="BG132" s="462"/>
      <c r="BH132" s="462"/>
      <c r="BI132" s="462"/>
      <c r="BJ132" s="462" t="e">
        <f>#REF!</f>
        <v>#REF!</v>
      </c>
      <c r="BK132" s="462"/>
      <c r="BL132" s="462"/>
      <c r="BM132" s="462"/>
      <c r="BN132" s="462"/>
    </row>
    <row r="133" spans="2:66" s="112" customFormat="1" ht="37.5" hidden="1" customHeight="1">
      <c r="B133" s="446" t="e">
        <f>#REF!</f>
        <v>#REF!</v>
      </c>
      <c r="C133" s="446"/>
      <c r="D133" s="446"/>
      <c r="E133" s="446"/>
      <c r="F133" s="446"/>
      <c r="G133" s="446"/>
      <c r="H133" s="446"/>
      <c r="I133" s="446"/>
      <c r="J133" s="446"/>
      <c r="K133" s="458" t="e">
        <f>IF(#REF!="","","〒"&amp;#REF!)</f>
        <v>#REF!</v>
      </c>
      <c r="L133" s="458"/>
      <c r="M133" s="458"/>
      <c r="N133" s="458"/>
      <c r="O133" s="458"/>
      <c r="P133" s="459" t="e">
        <f>#REF!&amp;"　"&amp;#REF!</f>
        <v>#REF!</v>
      </c>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c r="AO133" s="459"/>
      <c r="AP133" s="459"/>
      <c r="AQ133" s="459"/>
      <c r="AR133" s="459"/>
      <c r="AS133" s="460" t="e">
        <f>#REF!</f>
        <v>#REF!</v>
      </c>
      <c r="AT133" s="460"/>
      <c r="AU133" s="460"/>
      <c r="AV133" s="460"/>
      <c r="AW133" s="460"/>
      <c r="AX133" s="460"/>
      <c r="AY133" s="460"/>
      <c r="AZ133" s="462" t="e">
        <f>#REF!</f>
        <v>#REF!</v>
      </c>
      <c r="BA133" s="462"/>
      <c r="BB133" s="462"/>
      <c r="BC133" s="462"/>
      <c r="BD133" s="462"/>
      <c r="BE133" s="462" t="e">
        <f>#REF!</f>
        <v>#REF!</v>
      </c>
      <c r="BF133" s="462"/>
      <c r="BG133" s="462"/>
      <c r="BH133" s="462"/>
      <c r="BI133" s="462"/>
      <c r="BJ133" s="462" t="e">
        <f>#REF!</f>
        <v>#REF!</v>
      </c>
      <c r="BK133" s="462"/>
      <c r="BL133" s="462"/>
      <c r="BM133" s="462"/>
      <c r="BN133" s="462"/>
    </row>
    <row r="134" spans="2:66" s="112" customFormat="1" ht="37.5" hidden="1" customHeight="1">
      <c r="B134" s="446" t="e">
        <f>#REF!</f>
        <v>#REF!</v>
      </c>
      <c r="C134" s="446"/>
      <c r="D134" s="446"/>
      <c r="E134" s="446"/>
      <c r="F134" s="446"/>
      <c r="G134" s="446"/>
      <c r="H134" s="446"/>
      <c r="I134" s="446"/>
      <c r="J134" s="446"/>
      <c r="K134" s="458" t="e">
        <f>IF(#REF!="","","〒"&amp;#REF!)</f>
        <v>#REF!</v>
      </c>
      <c r="L134" s="458"/>
      <c r="M134" s="458"/>
      <c r="N134" s="458"/>
      <c r="O134" s="458"/>
      <c r="P134" s="459" t="e">
        <f>#REF!&amp;"　"&amp;#REF!</f>
        <v>#REF!</v>
      </c>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c r="AO134" s="459"/>
      <c r="AP134" s="459"/>
      <c r="AQ134" s="459"/>
      <c r="AR134" s="459"/>
      <c r="AS134" s="460" t="e">
        <f>#REF!</f>
        <v>#REF!</v>
      </c>
      <c r="AT134" s="460"/>
      <c r="AU134" s="460"/>
      <c r="AV134" s="460"/>
      <c r="AW134" s="460"/>
      <c r="AX134" s="460"/>
      <c r="AY134" s="460"/>
      <c r="AZ134" s="462" t="e">
        <f>#REF!</f>
        <v>#REF!</v>
      </c>
      <c r="BA134" s="462"/>
      <c r="BB134" s="462"/>
      <c r="BC134" s="462"/>
      <c r="BD134" s="462"/>
      <c r="BE134" s="462" t="e">
        <f>#REF!</f>
        <v>#REF!</v>
      </c>
      <c r="BF134" s="462"/>
      <c r="BG134" s="462"/>
      <c r="BH134" s="462"/>
      <c r="BI134" s="462"/>
      <c r="BJ134" s="462" t="e">
        <f>#REF!</f>
        <v>#REF!</v>
      </c>
      <c r="BK134" s="462"/>
      <c r="BL134" s="462"/>
      <c r="BM134" s="462"/>
      <c r="BN134" s="462"/>
    </row>
    <row r="135" spans="2:66" s="112" customFormat="1" ht="37.5" hidden="1" customHeight="1">
      <c r="B135" s="446" t="e">
        <f>#REF!</f>
        <v>#REF!</v>
      </c>
      <c r="C135" s="446"/>
      <c r="D135" s="446"/>
      <c r="E135" s="446"/>
      <c r="F135" s="446"/>
      <c r="G135" s="446"/>
      <c r="H135" s="446"/>
      <c r="I135" s="446"/>
      <c r="J135" s="446"/>
      <c r="K135" s="458" t="e">
        <f>IF(#REF!="","","〒"&amp;#REF!)</f>
        <v>#REF!</v>
      </c>
      <c r="L135" s="458"/>
      <c r="M135" s="458"/>
      <c r="N135" s="458"/>
      <c r="O135" s="458"/>
      <c r="P135" s="459" t="e">
        <f>#REF!&amp;"　"&amp;#REF!</f>
        <v>#REF!</v>
      </c>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60" t="e">
        <f>#REF!</f>
        <v>#REF!</v>
      </c>
      <c r="AT135" s="460"/>
      <c r="AU135" s="460"/>
      <c r="AV135" s="460"/>
      <c r="AW135" s="460"/>
      <c r="AX135" s="460"/>
      <c r="AY135" s="460"/>
      <c r="AZ135" s="462" t="e">
        <f>#REF!</f>
        <v>#REF!</v>
      </c>
      <c r="BA135" s="462"/>
      <c r="BB135" s="462"/>
      <c r="BC135" s="462"/>
      <c r="BD135" s="462"/>
      <c r="BE135" s="462" t="e">
        <f>#REF!</f>
        <v>#REF!</v>
      </c>
      <c r="BF135" s="462"/>
      <c r="BG135" s="462"/>
      <c r="BH135" s="462"/>
      <c r="BI135" s="462"/>
      <c r="BJ135" s="462" t="e">
        <f>#REF!</f>
        <v>#REF!</v>
      </c>
      <c r="BK135" s="462"/>
      <c r="BL135" s="462"/>
      <c r="BM135" s="462"/>
      <c r="BN135" s="462"/>
    </row>
    <row r="136" spans="2:66" s="112" customFormat="1" ht="37.5" hidden="1" customHeight="1">
      <c r="B136" s="446" t="e">
        <f>#REF!</f>
        <v>#REF!</v>
      </c>
      <c r="C136" s="446"/>
      <c r="D136" s="446"/>
      <c r="E136" s="446"/>
      <c r="F136" s="446"/>
      <c r="G136" s="446"/>
      <c r="H136" s="446"/>
      <c r="I136" s="446"/>
      <c r="J136" s="446"/>
      <c r="K136" s="458" t="e">
        <f>IF(#REF!="","","〒"&amp;#REF!)</f>
        <v>#REF!</v>
      </c>
      <c r="L136" s="458"/>
      <c r="M136" s="458"/>
      <c r="N136" s="458"/>
      <c r="O136" s="458"/>
      <c r="P136" s="459" t="e">
        <f>#REF!&amp;"　"&amp;#REF!</f>
        <v>#REF!</v>
      </c>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c r="AO136" s="459"/>
      <c r="AP136" s="459"/>
      <c r="AQ136" s="459"/>
      <c r="AR136" s="459"/>
      <c r="AS136" s="460" t="e">
        <f>#REF!</f>
        <v>#REF!</v>
      </c>
      <c r="AT136" s="460"/>
      <c r="AU136" s="460"/>
      <c r="AV136" s="460"/>
      <c r="AW136" s="460"/>
      <c r="AX136" s="460"/>
      <c r="AY136" s="460"/>
      <c r="AZ136" s="462" t="e">
        <f>#REF!</f>
        <v>#REF!</v>
      </c>
      <c r="BA136" s="462"/>
      <c r="BB136" s="462"/>
      <c r="BC136" s="462"/>
      <c r="BD136" s="462"/>
      <c r="BE136" s="462" t="e">
        <f>#REF!</f>
        <v>#REF!</v>
      </c>
      <c r="BF136" s="462"/>
      <c r="BG136" s="462"/>
      <c r="BH136" s="462"/>
      <c r="BI136" s="462"/>
      <c r="BJ136" s="462" t="e">
        <f>#REF!</f>
        <v>#REF!</v>
      </c>
      <c r="BK136" s="462"/>
      <c r="BL136" s="462"/>
      <c r="BM136" s="462"/>
      <c r="BN136" s="462"/>
    </row>
    <row r="137" spans="2:66" s="112" customFormat="1" ht="37.5" hidden="1" customHeight="1">
      <c r="B137" s="446" t="e">
        <f>#REF!</f>
        <v>#REF!</v>
      </c>
      <c r="C137" s="446"/>
      <c r="D137" s="446"/>
      <c r="E137" s="446"/>
      <c r="F137" s="446"/>
      <c r="G137" s="446"/>
      <c r="H137" s="446"/>
      <c r="I137" s="446"/>
      <c r="J137" s="446"/>
      <c r="K137" s="458" t="e">
        <f>IF(#REF!="","","〒"&amp;#REF!)</f>
        <v>#REF!</v>
      </c>
      <c r="L137" s="458"/>
      <c r="M137" s="458"/>
      <c r="N137" s="458"/>
      <c r="O137" s="458"/>
      <c r="P137" s="459" t="e">
        <f>#REF!&amp;"　"&amp;#REF!</f>
        <v>#REF!</v>
      </c>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c r="AO137" s="459"/>
      <c r="AP137" s="459"/>
      <c r="AQ137" s="459"/>
      <c r="AR137" s="459"/>
      <c r="AS137" s="460" t="e">
        <f>#REF!</f>
        <v>#REF!</v>
      </c>
      <c r="AT137" s="460"/>
      <c r="AU137" s="460"/>
      <c r="AV137" s="460"/>
      <c r="AW137" s="460"/>
      <c r="AX137" s="460"/>
      <c r="AY137" s="460"/>
      <c r="AZ137" s="462" t="e">
        <f>#REF!</f>
        <v>#REF!</v>
      </c>
      <c r="BA137" s="462"/>
      <c r="BB137" s="462"/>
      <c r="BC137" s="462"/>
      <c r="BD137" s="462"/>
      <c r="BE137" s="462" t="e">
        <f>#REF!</f>
        <v>#REF!</v>
      </c>
      <c r="BF137" s="462"/>
      <c r="BG137" s="462"/>
      <c r="BH137" s="462"/>
      <c r="BI137" s="462"/>
      <c r="BJ137" s="462" t="e">
        <f>#REF!</f>
        <v>#REF!</v>
      </c>
      <c r="BK137" s="462"/>
      <c r="BL137" s="462"/>
      <c r="BM137" s="462"/>
      <c r="BN137" s="462"/>
    </row>
    <row r="138" spans="2:66" s="112" customFormat="1" ht="37.5" hidden="1" customHeight="1">
      <c r="B138" s="446" t="e">
        <f>#REF!</f>
        <v>#REF!</v>
      </c>
      <c r="C138" s="446"/>
      <c r="D138" s="446"/>
      <c r="E138" s="446"/>
      <c r="F138" s="446"/>
      <c r="G138" s="446"/>
      <c r="H138" s="446"/>
      <c r="I138" s="446"/>
      <c r="J138" s="446"/>
      <c r="K138" s="458" t="e">
        <f>IF(#REF!="","","〒"&amp;#REF!)</f>
        <v>#REF!</v>
      </c>
      <c r="L138" s="458"/>
      <c r="M138" s="458"/>
      <c r="N138" s="458"/>
      <c r="O138" s="458"/>
      <c r="P138" s="459" t="e">
        <f>#REF!&amp;"　"&amp;#REF!</f>
        <v>#REF!</v>
      </c>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c r="AO138" s="459"/>
      <c r="AP138" s="459"/>
      <c r="AQ138" s="459"/>
      <c r="AR138" s="459"/>
      <c r="AS138" s="460" t="e">
        <f>#REF!</f>
        <v>#REF!</v>
      </c>
      <c r="AT138" s="460"/>
      <c r="AU138" s="460"/>
      <c r="AV138" s="460"/>
      <c r="AW138" s="460"/>
      <c r="AX138" s="460"/>
      <c r="AY138" s="460"/>
      <c r="AZ138" s="462" t="e">
        <f>#REF!</f>
        <v>#REF!</v>
      </c>
      <c r="BA138" s="462"/>
      <c r="BB138" s="462"/>
      <c r="BC138" s="462"/>
      <c r="BD138" s="462"/>
      <c r="BE138" s="462" t="e">
        <f>#REF!</f>
        <v>#REF!</v>
      </c>
      <c r="BF138" s="462"/>
      <c r="BG138" s="462"/>
      <c r="BH138" s="462"/>
      <c r="BI138" s="462"/>
      <c r="BJ138" s="462" t="e">
        <f>#REF!</f>
        <v>#REF!</v>
      </c>
      <c r="BK138" s="462"/>
      <c r="BL138" s="462"/>
      <c r="BM138" s="462"/>
      <c r="BN138" s="462"/>
    </row>
    <row r="139" spans="2:66" s="112" customFormat="1" ht="37.5" hidden="1" customHeight="1">
      <c r="B139" s="446" t="e">
        <f>#REF!</f>
        <v>#REF!</v>
      </c>
      <c r="C139" s="446"/>
      <c r="D139" s="446"/>
      <c r="E139" s="446"/>
      <c r="F139" s="446"/>
      <c r="G139" s="446"/>
      <c r="H139" s="446"/>
      <c r="I139" s="446"/>
      <c r="J139" s="446"/>
      <c r="K139" s="458" t="e">
        <f>IF(#REF!="","","〒"&amp;#REF!)</f>
        <v>#REF!</v>
      </c>
      <c r="L139" s="458"/>
      <c r="M139" s="458"/>
      <c r="N139" s="458"/>
      <c r="O139" s="458"/>
      <c r="P139" s="459" t="e">
        <f>#REF!&amp;"　"&amp;#REF!</f>
        <v>#REF!</v>
      </c>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c r="AO139" s="459"/>
      <c r="AP139" s="459"/>
      <c r="AQ139" s="459"/>
      <c r="AR139" s="459"/>
      <c r="AS139" s="460" t="e">
        <f>#REF!</f>
        <v>#REF!</v>
      </c>
      <c r="AT139" s="460"/>
      <c r="AU139" s="460"/>
      <c r="AV139" s="460"/>
      <c r="AW139" s="460"/>
      <c r="AX139" s="460"/>
      <c r="AY139" s="460"/>
      <c r="AZ139" s="462" t="e">
        <f>#REF!</f>
        <v>#REF!</v>
      </c>
      <c r="BA139" s="462"/>
      <c r="BB139" s="462"/>
      <c r="BC139" s="462"/>
      <c r="BD139" s="462"/>
      <c r="BE139" s="462" t="e">
        <f>#REF!</f>
        <v>#REF!</v>
      </c>
      <c r="BF139" s="462"/>
      <c r="BG139" s="462"/>
      <c r="BH139" s="462"/>
      <c r="BI139" s="462"/>
      <c r="BJ139" s="462" t="e">
        <f>#REF!</f>
        <v>#REF!</v>
      </c>
      <c r="BK139" s="462"/>
      <c r="BL139" s="462"/>
      <c r="BM139" s="462"/>
      <c r="BN139" s="462"/>
    </row>
    <row r="140" spans="2:66" s="112" customFormat="1" ht="37.5" hidden="1" customHeight="1">
      <c r="B140" s="446" t="e">
        <f>#REF!</f>
        <v>#REF!</v>
      </c>
      <c r="C140" s="446"/>
      <c r="D140" s="446"/>
      <c r="E140" s="446"/>
      <c r="F140" s="446"/>
      <c r="G140" s="446"/>
      <c r="H140" s="446"/>
      <c r="I140" s="446"/>
      <c r="J140" s="446"/>
      <c r="K140" s="458" t="e">
        <f>IF(#REF!="","","〒"&amp;#REF!)</f>
        <v>#REF!</v>
      </c>
      <c r="L140" s="458"/>
      <c r="M140" s="458"/>
      <c r="N140" s="458"/>
      <c r="O140" s="458"/>
      <c r="P140" s="459" t="e">
        <f>#REF!&amp;"　"&amp;#REF!</f>
        <v>#REF!</v>
      </c>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c r="AO140" s="459"/>
      <c r="AP140" s="459"/>
      <c r="AQ140" s="459"/>
      <c r="AR140" s="459"/>
      <c r="AS140" s="460" t="e">
        <f>#REF!</f>
        <v>#REF!</v>
      </c>
      <c r="AT140" s="460"/>
      <c r="AU140" s="460"/>
      <c r="AV140" s="460"/>
      <c r="AW140" s="460"/>
      <c r="AX140" s="460"/>
      <c r="AY140" s="460"/>
      <c r="AZ140" s="462" t="e">
        <f>#REF!</f>
        <v>#REF!</v>
      </c>
      <c r="BA140" s="462"/>
      <c r="BB140" s="462"/>
      <c r="BC140" s="462"/>
      <c r="BD140" s="462"/>
      <c r="BE140" s="462" t="e">
        <f>#REF!</f>
        <v>#REF!</v>
      </c>
      <c r="BF140" s="462"/>
      <c r="BG140" s="462"/>
      <c r="BH140" s="462"/>
      <c r="BI140" s="462"/>
      <c r="BJ140" s="462" t="e">
        <f>#REF!</f>
        <v>#REF!</v>
      </c>
      <c r="BK140" s="462"/>
      <c r="BL140" s="462"/>
      <c r="BM140" s="462"/>
      <c r="BN140" s="462"/>
    </row>
    <row r="141" spans="2:66" s="112" customFormat="1" ht="37.5" hidden="1" customHeight="1">
      <c r="B141" s="446" t="e">
        <f>#REF!</f>
        <v>#REF!</v>
      </c>
      <c r="C141" s="446"/>
      <c r="D141" s="446"/>
      <c r="E141" s="446"/>
      <c r="F141" s="446"/>
      <c r="G141" s="446"/>
      <c r="H141" s="446"/>
      <c r="I141" s="446"/>
      <c r="J141" s="446"/>
      <c r="K141" s="458" t="e">
        <f>IF(#REF!="","","〒"&amp;#REF!)</f>
        <v>#REF!</v>
      </c>
      <c r="L141" s="458"/>
      <c r="M141" s="458"/>
      <c r="N141" s="458"/>
      <c r="O141" s="458"/>
      <c r="P141" s="459" t="e">
        <f>#REF!&amp;"　"&amp;#REF!</f>
        <v>#REF!</v>
      </c>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c r="AO141" s="459"/>
      <c r="AP141" s="459"/>
      <c r="AQ141" s="459"/>
      <c r="AR141" s="459"/>
      <c r="AS141" s="460" t="e">
        <f>#REF!</f>
        <v>#REF!</v>
      </c>
      <c r="AT141" s="460"/>
      <c r="AU141" s="460"/>
      <c r="AV141" s="460"/>
      <c r="AW141" s="460"/>
      <c r="AX141" s="460"/>
      <c r="AY141" s="460"/>
      <c r="AZ141" s="462" t="e">
        <f>#REF!</f>
        <v>#REF!</v>
      </c>
      <c r="BA141" s="462"/>
      <c r="BB141" s="462"/>
      <c r="BC141" s="462"/>
      <c r="BD141" s="462"/>
      <c r="BE141" s="462" t="e">
        <f>#REF!</f>
        <v>#REF!</v>
      </c>
      <c r="BF141" s="462"/>
      <c r="BG141" s="462"/>
      <c r="BH141" s="462"/>
      <c r="BI141" s="462"/>
      <c r="BJ141" s="462" t="e">
        <f>#REF!</f>
        <v>#REF!</v>
      </c>
      <c r="BK141" s="462"/>
      <c r="BL141" s="462"/>
      <c r="BM141" s="462"/>
      <c r="BN141" s="462"/>
    </row>
    <row r="142" spans="2:66" s="112" customFormat="1" ht="37.5" hidden="1" customHeight="1">
      <c r="B142" s="446" t="e">
        <f>#REF!</f>
        <v>#REF!</v>
      </c>
      <c r="C142" s="446"/>
      <c r="D142" s="446"/>
      <c r="E142" s="446"/>
      <c r="F142" s="446"/>
      <c r="G142" s="446"/>
      <c r="H142" s="446"/>
      <c r="I142" s="446"/>
      <c r="J142" s="446"/>
      <c r="K142" s="458" t="e">
        <f>IF(#REF!="","","〒"&amp;#REF!)</f>
        <v>#REF!</v>
      </c>
      <c r="L142" s="458"/>
      <c r="M142" s="458"/>
      <c r="N142" s="458"/>
      <c r="O142" s="458"/>
      <c r="P142" s="459" t="e">
        <f>#REF!&amp;"　"&amp;#REF!</f>
        <v>#REF!</v>
      </c>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c r="AO142" s="459"/>
      <c r="AP142" s="459"/>
      <c r="AQ142" s="459"/>
      <c r="AR142" s="459"/>
      <c r="AS142" s="460" t="e">
        <f>#REF!</f>
        <v>#REF!</v>
      </c>
      <c r="AT142" s="460"/>
      <c r="AU142" s="460"/>
      <c r="AV142" s="460"/>
      <c r="AW142" s="460"/>
      <c r="AX142" s="460"/>
      <c r="AY142" s="460"/>
      <c r="AZ142" s="462" t="e">
        <f>#REF!</f>
        <v>#REF!</v>
      </c>
      <c r="BA142" s="462"/>
      <c r="BB142" s="462"/>
      <c r="BC142" s="462"/>
      <c r="BD142" s="462"/>
      <c r="BE142" s="462" t="e">
        <f>#REF!</f>
        <v>#REF!</v>
      </c>
      <c r="BF142" s="462"/>
      <c r="BG142" s="462"/>
      <c r="BH142" s="462"/>
      <c r="BI142" s="462"/>
      <c r="BJ142" s="462" t="e">
        <f>#REF!</f>
        <v>#REF!</v>
      </c>
      <c r="BK142" s="462"/>
      <c r="BL142" s="462"/>
      <c r="BM142" s="462"/>
      <c r="BN142" s="462"/>
    </row>
    <row r="143" spans="2:66" s="112" customFormat="1" ht="37.5" hidden="1" customHeight="1">
      <c r="B143" s="446" t="e">
        <f>#REF!</f>
        <v>#REF!</v>
      </c>
      <c r="C143" s="446"/>
      <c r="D143" s="446"/>
      <c r="E143" s="446"/>
      <c r="F143" s="446"/>
      <c r="G143" s="446"/>
      <c r="H143" s="446"/>
      <c r="I143" s="446"/>
      <c r="J143" s="446"/>
      <c r="K143" s="458" t="e">
        <f>IF(#REF!="","","〒"&amp;#REF!)</f>
        <v>#REF!</v>
      </c>
      <c r="L143" s="458"/>
      <c r="M143" s="458"/>
      <c r="N143" s="458"/>
      <c r="O143" s="458"/>
      <c r="P143" s="459" t="e">
        <f>#REF!&amp;"　"&amp;#REF!</f>
        <v>#REF!</v>
      </c>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60" t="e">
        <f>#REF!</f>
        <v>#REF!</v>
      </c>
      <c r="AT143" s="460"/>
      <c r="AU143" s="460"/>
      <c r="AV143" s="460"/>
      <c r="AW143" s="460"/>
      <c r="AX143" s="460"/>
      <c r="AY143" s="460"/>
      <c r="AZ143" s="462" t="e">
        <f>#REF!</f>
        <v>#REF!</v>
      </c>
      <c r="BA143" s="462"/>
      <c r="BB143" s="462"/>
      <c r="BC143" s="462"/>
      <c r="BD143" s="462"/>
      <c r="BE143" s="462" t="e">
        <f>#REF!</f>
        <v>#REF!</v>
      </c>
      <c r="BF143" s="462"/>
      <c r="BG143" s="462"/>
      <c r="BH143" s="462"/>
      <c r="BI143" s="462"/>
      <c r="BJ143" s="462" t="e">
        <f>#REF!</f>
        <v>#REF!</v>
      </c>
      <c r="BK143" s="462"/>
      <c r="BL143" s="462"/>
      <c r="BM143" s="462"/>
      <c r="BN143" s="462"/>
    </row>
    <row r="144" spans="2:66" s="112" customFormat="1" ht="37.5" hidden="1" customHeight="1">
      <c r="B144" s="446" t="e">
        <f>#REF!</f>
        <v>#REF!</v>
      </c>
      <c r="C144" s="446"/>
      <c r="D144" s="446"/>
      <c r="E144" s="446"/>
      <c r="F144" s="446"/>
      <c r="G144" s="446"/>
      <c r="H144" s="446"/>
      <c r="I144" s="446"/>
      <c r="J144" s="446"/>
      <c r="K144" s="458" t="e">
        <f>IF(#REF!="","","〒"&amp;#REF!)</f>
        <v>#REF!</v>
      </c>
      <c r="L144" s="458"/>
      <c r="M144" s="458"/>
      <c r="N144" s="458"/>
      <c r="O144" s="458"/>
      <c r="P144" s="459" t="e">
        <f>#REF!&amp;"　"&amp;#REF!</f>
        <v>#REF!</v>
      </c>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c r="AO144" s="459"/>
      <c r="AP144" s="459"/>
      <c r="AQ144" s="459"/>
      <c r="AR144" s="459"/>
      <c r="AS144" s="460" t="e">
        <f>#REF!</f>
        <v>#REF!</v>
      </c>
      <c r="AT144" s="460"/>
      <c r="AU144" s="460"/>
      <c r="AV144" s="460"/>
      <c r="AW144" s="460"/>
      <c r="AX144" s="460"/>
      <c r="AY144" s="460"/>
      <c r="AZ144" s="462" t="e">
        <f>#REF!</f>
        <v>#REF!</v>
      </c>
      <c r="BA144" s="462"/>
      <c r="BB144" s="462"/>
      <c r="BC144" s="462"/>
      <c r="BD144" s="462"/>
      <c r="BE144" s="462" t="e">
        <f>#REF!</f>
        <v>#REF!</v>
      </c>
      <c r="BF144" s="462"/>
      <c r="BG144" s="462"/>
      <c r="BH144" s="462"/>
      <c r="BI144" s="462"/>
      <c r="BJ144" s="462" t="e">
        <f>#REF!</f>
        <v>#REF!</v>
      </c>
      <c r="BK144" s="462"/>
      <c r="BL144" s="462"/>
      <c r="BM144" s="462"/>
      <c r="BN144" s="462"/>
    </row>
    <row r="145" spans="2:66" s="112" customFormat="1" ht="37.5" hidden="1" customHeight="1">
      <c r="B145" s="446" t="e">
        <f>#REF!</f>
        <v>#REF!</v>
      </c>
      <c r="C145" s="446"/>
      <c r="D145" s="446"/>
      <c r="E145" s="446"/>
      <c r="F145" s="446"/>
      <c r="G145" s="446"/>
      <c r="H145" s="446"/>
      <c r="I145" s="446"/>
      <c r="J145" s="446"/>
      <c r="K145" s="458" t="e">
        <f>IF(#REF!="","","〒"&amp;#REF!)</f>
        <v>#REF!</v>
      </c>
      <c r="L145" s="458"/>
      <c r="M145" s="458"/>
      <c r="N145" s="458"/>
      <c r="O145" s="458"/>
      <c r="P145" s="459" t="e">
        <f>#REF!&amp;"　"&amp;#REF!</f>
        <v>#REF!</v>
      </c>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c r="AO145" s="459"/>
      <c r="AP145" s="459"/>
      <c r="AQ145" s="459"/>
      <c r="AR145" s="459"/>
      <c r="AS145" s="460" t="e">
        <f>#REF!</f>
        <v>#REF!</v>
      </c>
      <c r="AT145" s="460"/>
      <c r="AU145" s="460"/>
      <c r="AV145" s="460"/>
      <c r="AW145" s="460"/>
      <c r="AX145" s="460"/>
      <c r="AY145" s="460"/>
      <c r="AZ145" s="462" t="e">
        <f>#REF!</f>
        <v>#REF!</v>
      </c>
      <c r="BA145" s="462"/>
      <c r="BB145" s="462"/>
      <c r="BC145" s="462"/>
      <c r="BD145" s="462"/>
      <c r="BE145" s="462" t="e">
        <f>#REF!</f>
        <v>#REF!</v>
      </c>
      <c r="BF145" s="462"/>
      <c r="BG145" s="462"/>
      <c r="BH145" s="462"/>
      <c r="BI145" s="462"/>
      <c r="BJ145" s="462" t="e">
        <f>#REF!</f>
        <v>#REF!</v>
      </c>
      <c r="BK145" s="462"/>
      <c r="BL145" s="462"/>
      <c r="BM145" s="462"/>
      <c r="BN145" s="462"/>
    </row>
    <row r="146" spans="2:66" s="57" customFormat="1"/>
    <row r="147" spans="2:66" s="57" customFormat="1"/>
    <row r="148" spans="2:66" s="57" customFormat="1"/>
    <row r="149" spans="2:66" s="57" customFormat="1"/>
    <row r="150" spans="2:66" s="57" customFormat="1"/>
    <row r="151" spans="2:66" s="57" customFormat="1"/>
    <row r="152" spans="2:66" s="57" customFormat="1"/>
    <row r="153" spans="2:66" s="57" customFormat="1"/>
    <row r="154" spans="2:66" s="57" customFormat="1"/>
    <row r="155" spans="2:66" s="57" customFormat="1"/>
    <row r="156" spans="2:66" s="57" customFormat="1"/>
    <row r="157" spans="2:66" s="57" customFormat="1"/>
    <row r="158" spans="2:66" s="57" customFormat="1"/>
    <row r="159" spans="2:66" s="57" customFormat="1"/>
    <row r="160" spans="2:66" s="57" customFormat="1"/>
    <row r="161" s="57" customFormat="1"/>
    <row r="162" s="57" customFormat="1"/>
    <row r="163" s="57" customFormat="1"/>
    <row r="164" s="57" customFormat="1"/>
    <row r="165" s="57" customFormat="1"/>
    <row r="166" s="57" customFormat="1"/>
    <row r="167" s="57" customFormat="1"/>
    <row r="168" s="57" customFormat="1"/>
    <row r="169" s="57" customFormat="1"/>
    <row r="170" s="57" customFormat="1"/>
    <row r="171" s="57" customFormat="1"/>
    <row r="172" s="57" customFormat="1"/>
    <row r="173" s="57" customFormat="1"/>
    <row r="174" s="57" customFormat="1"/>
    <row r="175" s="57" customFormat="1"/>
    <row r="176" s="57" customFormat="1"/>
    <row r="177" s="57" customFormat="1"/>
    <row r="178" s="57" customFormat="1"/>
    <row r="179" s="57" customFormat="1"/>
    <row r="180" s="57" customFormat="1"/>
    <row r="181" s="57" customFormat="1"/>
    <row r="182" s="57" customFormat="1"/>
    <row r="183" s="57" customFormat="1"/>
    <row r="184" s="57" customFormat="1"/>
    <row r="185" s="57" customFormat="1"/>
    <row r="186" s="57" customFormat="1"/>
    <row r="187" s="57" customFormat="1"/>
    <row r="188" s="57" customFormat="1"/>
    <row r="189" s="57" customFormat="1"/>
    <row r="190" s="57" customFormat="1"/>
    <row r="191" s="57" customFormat="1"/>
    <row r="192" s="57" customFormat="1"/>
    <row r="193" s="57" customFormat="1"/>
    <row r="194" s="57" customFormat="1"/>
    <row r="195" s="57" customFormat="1"/>
    <row r="196" s="57" customFormat="1"/>
    <row r="197" s="57" customFormat="1"/>
    <row r="198" s="57" customFormat="1"/>
    <row r="199" s="57" customFormat="1"/>
    <row r="200" s="57" customFormat="1"/>
    <row r="201" s="57" customFormat="1"/>
    <row r="202" s="57" customFormat="1"/>
    <row r="203" s="57" customFormat="1"/>
    <row r="204" s="57" customFormat="1"/>
    <row r="205" s="57" customFormat="1"/>
    <row r="206" s="57" customFormat="1"/>
    <row r="207" s="57" customFormat="1"/>
    <row r="208" s="57" customFormat="1"/>
    <row r="209" s="57" customFormat="1"/>
    <row r="210" s="57" customFormat="1"/>
    <row r="211" s="57" customFormat="1"/>
    <row r="212" s="57" customFormat="1"/>
    <row r="213" s="57" customFormat="1"/>
    <row r="214" s="57" customFormat="1"/>
    <row r="215" s="57" customFormat="1"/>
    <row r="216" s="57" customFormat="1"/>
    <row r="217" s="57" customFormat="1"/>
    <row r="218" s="57" customFormat="1"/>
    <row r="219" s="57" customFormat="1"/>
    <row r="220" s="57" customFormat="1"/>
    <row r="221" s="57" customFormat="1"/>
    <row r="222" s="57" customFormat="1"/>
    <row r="223" s="57" customFormat="1"/>
    <row r="224" s="57" customFormat="1"/>
    <row r="225" s="57" customFormat="1"/>
    <row r="226" s="57" customFormat="1"/>
    <row r="227" s="57" customFormat="1"/>
    <row r="228" s="57" customFormat="1"/>
    <row r="229" s="57" customFormat="1"/>
    <row r="230" s="57" customFormat="1"/>
    <row r="231" s="57" customFormat="1"/>
    <row r="232" s="57" customFormat="1"/>
    <row r="233" s="57" customFormat="1"/>
    <row r="234" s="57" customFormat="1"/>
    <row r="235" s="57" customFormat="1"/>
    <row r="236" s="57" customFormat="1"/>
    <row r="237" s="57" customFormat="1"/>
    <row r="238" s="57" customFormat="1"/>
    <row r="239" s="57" customFormat="1"/>
    <row r="240" s="57" customFormat="1"/>
    <row r="241" s="57" customFormat="1"/>
    <row r="242" s="57" customFormat="1"/>
    <row r="243" s="57" customFormat="1"/>
    <row r="244" s="57" customFormat="1"/>
    <row r="245" s="57" customFormat="1"/>
    <row r="246" s="57" customFormat="1"/>
    <row r="247" s="57" customFormat="1"/>
    <row r="248" s="57" customFormat="1"/>
    <row r="249" s="57" customFormat="1"/>
    <row r="250" s="57" customFormat="1"/>
    <row r="251" s="57" customFormat="1"/>
    <row r="252" s="57" customFormat="1"/>
    <row r="253" s="57" customFormat="1"/>
    <row r="254" s="57" customFormat="1"/>
    <row r="255" s="57" customFormat="1"/>
    <row r="256" s="57" customFormat="1"/>
    <row r="257" s="57" customFormat="1"/>
    <row r="258" s="57" customFormat="1"/>
    <row r="259" s="57" customFormat="1"/>
    <row r="260" s="57" customFormat="1"/>
    <row r="261" s="57" customFormat="1"/>
    <row r="262" s="57" customFormat="1"/>
    <row r="263" s="57" customFormat="1"/>
    <row r="264" s="57" customFormat="1"/>
    <row r="265" s="57" customFormat="1"/>
    <row r="266" s="57" customFormat="1"/>
    <row r="267" s="57" customFormat="1"/>
    <row r="268" s="57" customFormat="1"/>
    <row r="269" s="57" customFormat="1"/>
    <row r="270" s="57" customFormat="1"/>
    <row r="271" s="57" customFormat="1"/>
    <row r="272" s="57" customFormat="1"/>
    <row r="273" s="57" customFormat="1"/>
    <row r="274" s="57" customFormat="1"/>
    <row r="275" s="57" customFormat="1"/>
    <row r="276" s="57" customFormat="1"/>
    <row r="277" s="57" customFormat="1"/>
    <row r="278" s="57" customFormat="1"/>
    <row r="279" s="57" customFormat="1"/>
    <row r="280" s="57" customFormat="1"/>
    <row r="281" s="57" customFormat="1"/>
    <row r="282" s="57" customFormat="1"/>
    <row r="283" s="57" customFormat="1"/>
    <row r="284" s="57" customFormat="1"/>
    <row r="285" s="57" customFormat="1"/>
    <row r="286" s="57" customFormat="1"/>
    <row r="287" s="57" customFormat="1"/>
    <row r="288" s="57" customFormat="1"/>
    <row r="289" s="57" customFormat="1"/>
    <row r="290" s="57" customFormat="1"/>
    <row r="291" s="57" customFormat="1"/>
    <row r="292" s="57" customFormat="1"/>
    <row r="293" s="57" customFormat="1"/>
    <row r="294" s="57" customFormat="1"/>
    <row r="295" s="57" customFormat="1"/>
    <row r="296" s="57" customFormat="1"/>
    <row r="297" s="57" customFormat="1"/>
    <row r="298" s="57" customFormat="1"/>
    <row r="299" s="57" customFormat="1"/>
    <row r="300" s="57" customFormat="1"/>
    <row r="301" s="57" customFormat="1"/>
    <row r="302" s="57" customFormat="1"/>
    <row r="303" s="57" customFormat="1"/>
    <row r="304" s="57" customFormat="1"/>
    <row r="305" s="57" customFormat="1"/>
    <row r="306" s="57" customFormat="1"/>
    <row r="307" s="57" customFormat="1"/>
    <row r="308" s="57" customFormat="1"/>
    <row r="309" s="57" customFormat="1"/>
    <row r="310" s="57" customFormat="1"/>
    <row r="311" s="57" customFormat="1"/>
    <row r="312" s="57" customFormat="1"/>
  </sheetData>
  <sheetProtection algorithmName="SHA-512" hashValue="eqLdizrfNRjwYbAVRUPI0KmlNUW+vsAh3lZiwhwDq79jLPVU33fUPViBCBM75XUJcB51AHWZdoT+5wsql1faxQ==" saltValue="h1yJV0kspinmYUsma4wwYg==" spinCount="100000" sheet="1" pivotTables="0"/>
  <mergeCells count="839">
    <mergeCell ref="AZ144:BD144"/>
    <mergeCell ref="BE144:BI144"/>
    <mergeCell ref="BJ144:BN144"/>
    <mergeCell ref="AZ145:BD145"/>
    <mergeCell ref="BE145:BI145"/>
    <mergeCell ref="BJ145:BN145"/>
    <mergeCell ref="C11:BM11"/>
    <mergeCell ref="AZ141:BD141"/>
    <mergeCell ref="BE141:BI141"/>
    <mergeCell ref="BJ141:BN141"/>
    <mergeCell ref="AZ142:BD142"/>
    <mergeCell ref="BE142:BI142"/>
    <mergeCell ref="BJ142:BN142"/>
    <mergeCell ref="AZ143:BD143"/>
    <mergeCell ref="BE143:BI143"/>
    <mergeCell ref="BJ143:BN143"/>
    <mergeCell ref="AZ138:BD138"/>
    <mergeCell ref="BE138:BI138"/>
    <mergeCell ref="BJ138:BN138"/>
    <mergeCell ref="AZ139:BD139"/>
    <mergeCell ref="BE139:BI139"/>
    <mergeCell ref="BJ139:BN139"/>
    <mergeCell ref="AZ140:BD140"/>
    <mergeCell ref="BE140:BI140"/>
    <mergeCell ref="BJ140:BN140"/>
    <mergeCell ref="AZ135:BD135"/>
    <mergeCell ref="BE135:BI135"/>
    <mergeCell ref="BJ135:BN135"/>
    <mergeCell ref="AZ136:BD136"/>
    <mergeCell ref="BE136:BI136"/>
    <mergeCell ref="BJ136:BN136"/>
    <mergeCell ref="AZ137:BD137"/>
    <mergeCell ref="BE137:BI137"/>
    <mergeCell ref="BJ137:BN137"/>
    <mergeCell ref="AZ132:BD132"/>
    <mergeCell ref="BE132:BI132"/>
    <mergeCell ref="BJ132:BN132"/>
    <mergeCell ref="AZ133:BD133"/>
    <mergeCell ref="BE133:BI133"/>
    <mergeCell ref="BJ133:BN133"/>
    <mergeCell ref="AZ134:BD134"/>
    <mergeCell ref="BE134:BI134"/>
    <mergeCell ref="BJ134:BN134"/>
    <mergeCell ref="AZ129:BD129"/>
    <mergeCell ref="BE129:BI129"/>
    <mergeCell ref="BJ129:BN129"/>
    <mergeCell ref="AZ130:BD130"/>
    <mergeCell ref="BE130:BI130"/>
    <mergeCell ref="BJ130:BN130"/>
    <mergeCell ref="AZ131:BD131"/>
    <mergeCell ref="BE131:BI131"/>
    <mergeCell ref="BJ131:BN131"/>
    <mergeCell ref="AZ126:BD126"/>
    <mergeCell ref="BE126:BI126"/>
    <mergeCell ref="BJ126:BN126"/>
    <mergeCell ref="AZ127:BD127"/>
    <mergeCell ref="BE127:BI127"/>
    <mergeCell ref="BJ127:BN127"/>
    <mergeCell ref="AZ128:BD128"/>
    <mergeCell ref="BE128:BI128"/>
    <mergeCell ref="BJ128:BN128"/>
    <mergeCell ref="AZ119:BD119"/>
    <mergeCell ref="BE119:BI119"/>
    <mergeCell ref="BJ119:BN119"/>
    <mergeCell ref="AZ120:BD120"/>
    <mergeCell ref="BE120:BI120"/>
    <mergeCell ref="BJ120:BN120"/>
    <mergeCell ref="K125:AR125"/>
    <mergeCell ref="AS125:AY125"/>
    <mergeCell ref="AZ125:BD125"/>
    <mergeCell ref="BE125:BI125"/>
    <mergeCell ref="BJ125:BN125"/>
    <mergeCell ref="AZ121:BD121"/>
    <mergeCell ref="BE121:BI121"/>
    <mergeCell ref="BJ121:BN121"/>
    <mergeCell ref="AZ122:BD122"/>
    <mergeCell ref="BE122:BI122"/>
    <mergeCell ref="BJ122:BN122"/>
    <mergeCell ref="AZ123:BD123"/>
    <mergeCell ref="BE123:BI123"/>
    <mergeCell ref="BJ123:BN123"/>
    <mergeCell ref="AS123:AY123"/>
    <mergeCell ref="BK124:BN124"/>
    <mergeCell ref="AS119:AY119"/>
    <mergeCell ref="AZ116:BD116"/>
    <mergeCell ref="BE116:BI116"/>
    <mergeCell ref="BJ116:BN116"/>
    <mergeCell ref="AZ117:BD117"/>
    <mergeCell ref="BE117:BI117"/>
    <mergeCell ref="BJ117:BN117"/>
    <mergeCell ref="AZ118:BD118"/>
    <mergeCell ref="BE118:BI118"/>
    <mergeCell ref="BJ118:BN118"/>
    <mergeCell ref="AZ113:BD113"/>
    <mergeCell ref="BE113:BI113"/>
    <mergeCell ref="BJ113:BN113"/>
    <mergeCell ref="AZ114:BD114"/>
    <mergeCell ref="BE114:BI114"/>
    <mergeCell ref="BJ114:BN114"/>
    <mergeCell ref="AZ115:BD115"/>
    <mergeCell ref="BE115:BI115"/>
    <mergeCell ref="BJ115:BN115"/>
    <mergeCell ref="AZ110:BD110"/>
    <mergeCell ref="BE110:BI110"/>
    <mergeCell ref="BJ110:BN110"/>
    <mergeCell ref="AZ111:BD111"/>
    <mergeCell ref="BE111:BI111"/>
    <mergeCell ref="BJ111:BN111"/>
    <mergeCell ref="AZ112:BD112"/>
    <mergeCell ref="BE112:BI112"/>
    <mergeCell ref="BJ112:BN112"/>
    <mergeCell ref="AZ107:BD107"/>
    <mergeCell ref="BE107:BI107"/>
    <mergeCell ref="BJ107:BN107"/>
    <mergeCell ref="AZ108:BD108"/>
    <mergeCell ref="BE108:BI108"/>
    <mergeCell ref="BJ108:BN108"/>
    <mergeCell ref="AZ109:BD109"/>
    <mergeCell ref="BE109:BI109"/>
    <mergeCell ref="BJ109:BN109"/>
    <mergeCell ref="AZ104:BD104"/>
    <mergeCell ref="BE104:BI104"/>
    <mergeCell ref="BJ104:BN104"/>
    <mergeCell ref="AZ105:BD105"/>
    <mergeCell ref="BE105:BI105"/>
    <mergeCell ref="BJ105:BN105"/>
    <mergeCell ref="AZ106:BD106"/>
    <mergeCell ref="BE106:BI106"/>
    <mergeCell ref="BJ106:BN106"/>
    <mergeCell ref="AZ98:BD98"/>
    <mergeCell ref="BE98:BI98"/>
    <mergeCell ref="BJ98:BN98"/>
    <mergeCell ref="AZ99:BD99"/>
    <mergeCell ref="BE99:BI99"/>
    <mergeCell ref="BJ99:BN99"/>
    <mergeCell ref="AZ100:BD100"/>
    <mergeCell ref="BE100:BI100"/>
    <mergeCell ref="BJ100:BN100"/>
    <mergeCell ref="AZ95:BD95"/>
    <mergeCell ref="BE95:BI95"/>
    <mergeCell ref="BJ95:BN95"/>
    <mergeCell ref="AZ96:BD96"/>
    <mergeCell ref="BE96:BI96"/>
    <mergeCell ref="BJ96:BN96"/>
    <mergeCell ref="AZ97:BD97"/>
    <mergeCell ref="BE97:BI97"/>
    <mergeCell ref="BJ97:BN97"/>
    <mergeCell ref="AZ92:BD92"/>
    <mergeCell ref="BE92:BI92"/>
    <mergeCell ref="BJ92:BN92"/>
    <mergeCell ref="AZ93:BD93"/>
    <mergeCell ref="BE93:BI93"/>
    <mergeCell ref="BJ93:BN93"/>
    <mergeCell ref="AZ94:BD94"/>
    <mergeCell ref="BE94:BI94"/>
    <mergeCell ref="BJ94:BN94"/>
    <mergeCell ref="AZ89:BD89"/>
    <mergeCell ref="BE89:BI89"/>
    <mergeCell ref="BJ89:BN89"/>
    <mergeCell ref="AZ90:BD90"/>
    <mergeCell ref="BE90:BI90"/>
    <mergeCell ref="BJ90:BN90"/>
    <mergeCell ref="AZ91:BD91"/>
    <mergeCell ref="BE91:BI91"/>
    <mergeCell ref="BJ91:BN91"/>
    <mergeCell ref="AZ86:BD86"/>
    <mergeCell ref="BE86:BI86"/>
    <mergeCell ref="BJ86:BN86"/>
    <mergeCell ref="AZ87:BD87"/>
    <mergeCell ref="BE87:BI87"/>
    <mergeCell ref="BJ87:BN87"/>
    <mergeCell ref="AZ88:BD88"/>
    <mergeCell ref="BE88:BI88"/>
    <mergeCell ref="BJ88:BN88"/>
    <mergeCell ref="K79:O79"/>
    <mergeCell ref="P79:AR79"/>
    <mergeCell ref="AS79:AY79"/>
    <mergeCell ref="AZ84:BD84"/>
    <mergeCell ref="BE84:BI84"/>
    <mergeCell ref="BJ84:BN84"/>
    <mergeCell ref="AZ85:BD85"/>
    <mergeCell ref="BE85:BI85"/>
    <mergeCell ref="BJ85:BN85"/>
    <mergeCell ref="AZ77:BD77"/>
    <mergeCell ref="BE77:BI77"/>
    <mergeCell ref="BJ77:BN77"/>
    <mergeCell ref="AZ78:BD78"/>
    <mergeCell ref="BE78:BI78"/>
    <mergeCell ref="BJ78:BN78"/>
    <mergeCell ref="AZ79:BD79"/>
    <mergeCell ref="BE79:BI79"/>
    <mergeCell ref="BJ79:BN79"/>
    <mergeCell ref="AZ74:BD74"/>
    <mergeCell ref="BE74:BI74"/>
    <mergeCell ref="BJ74:BN74"/>
    <mergeCell ref="AZ75:BD75"/>
    <mergeCell ref="BE75:BI75"/>
    <mergeCell ref="BJ75:BN75"/>
    <mergeCell ref="AZ76:BD76"/>
    <mergeCell ref="BE76:BI76"/>
    <mergeCell ref="BJ76:BN76"/>
    <mergeCell ref="AZ71:BD71"/>
    <mergeCell ref="BE71:BI71"/>
    <mergeCell ref="BJ71:BN71"/>
    <mergeCell ref="AZ72:BD72"/>
    <mergeCell ref="BE72:BI72"/>
    <mergeCell ref="BJ72:BN72"/>
    <mergeCell ref="AZ73:BD73"/>
    <mergeCell ref="BE73:BI73"/>
    <mergeCell ref="BJ73:BN73"/>
    <mergeCell ref="AZ68:BD68"/>
    <mergeCell ref="BE68:BI68"/>
    <mergeCell ref="BJ68:BN68"/>
    <mergeCell ref="AZ69:BD69"/>
    <mergeCell ref="BE69:BI69"/>
    <mergeCell ref="BJ69:BN69"/>
    <mergeCell ref="AZ70:BD70"/>
    <mergeCell ref="BE70:BI70"/>
    <mergeCell ref="BJ70:BN70"/>
    <mergeCell ref="AZ65:BD65"/>
    <mergeCell ref="BE65:BI65"/>
    <mergeCell ref="BJ65:BN65"/>
    <mergeCell ref="AZ66:BD66"/>
    <mergeCell ref="BE66:BI66"/>
    <mergeCell ref="BJ66:BN66"/>
    <mergeCell ref="AZ67:BD67"/>
    <mergeCell ref="BE67:BI67"/>
    <mergeCell ref="BJ67:BN67"/>
    <mergeCell ref="AZ62:BD62"/>
    <mergeCell ref="BE62:BI62"/>
    <mergeCell ref="BJ62:BN62"/>
    <mergeCell ref="AZ63:BD63"/>
    <mergeCell ref="BE63:BI63"/>
    <mergeCell ref="BJ63:BN63"/>
    <mergeCell ref="AZ64:BD64"/>
    <mergeCell ref="BE64:BI64"/>
    <mergeCell ref="BJ64:BN64"/>
    <mergeCell ref="AZ54:BD54"/>
    <mergeCell ref="BE54:BI54"/>
    <mergeCell ref="BJ54:BN54"/>
    <mergeCell ref="AZ55:BD55"/>
    <mergeCell ref="BE55:BI55"/>
    <mergeCell ref="BJ55:BN55"/>
    <mergeCell ref="AZ56:BD56"/>
    <mergeCell ref="BE56:BI56"/>
    <mergeCell ref="BJ56:BN56"/>
    <mergeCell ref="AZ51:BD51"/>
    <mergeCell ref="BE51:BI51"/>
    <mergeCell ref="BJ51:BN51"/>
    <mergeCell ref="AZ52:BD52"/>
    <mergeCell ref="BE52:BI52"/>
    <mergeCell ref="BJ52:BN52"/>
    <mergeCell ref="AZ53:BD53"/>
    <mergeCell ref="BE53:BI53"/>
    <mergeCell ref="BJ53:BN53"/>
    <mergeCell ref="AZ48:BD48"/>
    <mergeCell ref="BE48:BI48"/>
    <mergeCell ref="BJ48:BN48"/>
    <mergeCell ref="AZ49:BD49"/>
    <mergeCell ref="BE49:BI49"/>
    <mergeCell ref="BJ49:BN49"/>
    <mergeCell ref="AZ50:BD50"/>
    <mergeCell ref="BE50:BI50"/>
    <mergeCell ref="BJ50:BN50"/>
    <mergeCell ref="AZ45:BD45"/>
    <mergeCell ref="BE45:BI45"/>
    <mergeCell ref="BJ45:BN45"/>
    <mergeCell ref="AZ46:BD46"/>
    <mergeCell ref="BE46:BI46"/>
    <mergeCell ref="BJ46:BN46"/>
    <mergeCell ref="AZ47:BD47"/>
    <mergeCell ref="BE47:BI47"/>
    <mergeCell ref="BJ47:BN47"/>
    <mergeCell ref="BE41:BI41"/>
    <mergeCell ref="BJ41:BN41"/>
    <mergeCell ref="AZ42:BD42"/>
    <mergeCell ref="BE42:BI42"/>
    <mergeCell ref="BJ42:BN42"/>
    <mergeCell ref="AZ43:BD43"/>
    <mergeCell ref="BE43:BI43"/>
    <mergeCell ref="BJ43:BN43"/>
    <mergeCell ref="AZ44:BD44"/>
    <mergeCell ref="BE44:BI44"/>
    <mergeCell ref="BJ44:BN44"/>
    <mergeCell ref="AZ23:BD23"/>
    <mergeCell ref="BE23:BI23"/>
    <mergeCell ref="BJ23:BN23"/>
    <mergeCell ref="AZ30:BD30"/>
    <mergeCell ref="BE30:BI30"/>
    <mergeCell ref="BJ30:BN30"/>
    <mergeCell ref="AZ27:BD27"/>
    <mergeCell ref="BE27:BI27"/>
    <mergeCell ref="BJ27:BN27"/>
    <mergeCell ref="AZ28:BD28"/>
    <mergeCell ref="BE28:BI28"/>
    <mergeCell ref="BJ28:BN28"/>
    <mergeCell ref="AZ29:BD29"/>
    <mergeCell ref="BE29:BI29"/>
    <mergeCell ref="BJ29:BN29"/>
    <mergeCell ref="AZ24:BD24"/>
    <mergeCell ref="BE24:BI24"/>
    <mergeCell ref="BJ24:BN24"/>
    <mergeCell ref="AZ25:BD25"/>
    <mergeCell ref="BE25:BI25"/>
    <mergeCell ref="BJ25:BN25"/>
    <mergeCell ref="B79:J79"/>
    <mergeCell ref="B75:J75"/>
    <mergeCell ref="B71:J71"/>
    <mergeCell ref="B67:J67"/>
    <mergeCell ref="B63:J63"/>
    <mergeCell ref="B51:J51"/>
    <mergeCell ref="AZ26:BD26"/>
    <mergeCell ref="BE26:BI26"/>
    <mergeCell ref="BJ26:BN26"/>
    <mergeCell ref="K37:AR37"/>
    <mergeCell ref="AS37:AY37"/>
    <mergeCell ref="AZ37:BD37"/>
    <mergeCell ref="BE37:BI37"/>
    <mergeCell ref="BJ37:BN37"/>
    <mergeCell ref="AZ38:BD38"/>
    <mergeCell ref="BE38:BI38"/>
    <mergeCell ref="BJ38:BN38"/>
    <mergeCell ref="AZ39:BD39"/>
    <mergeCell ref="BE39:BI39"/>
    <mergeCell ref="BJ39:BN39"/>
    <mergeCell ref="AZ40:BD40"/>
    <mergeCell ref="BE40:BI40"/>
    <mergeCell ref="BJ40:BN40"/>
    <mergeCell ref="AZ41:BD41"/>
    <mergeCell ref="AS144:AY144"/>
    <mergeCell ref="B145:J145"/>
    <mergeCell ref="K145:O145"/>
    <mergeCell ref="P145:AR145"/>
    <mergeCell ref="AS145:AY145"/>
    <mergeCell ref="B142:J142"/>
    <mergeCell ref="K142:O142"/>
    <mergeCell ref="P142:AR142"/>
    <mergeCell ref="AS142:AY142"/>
    <mergeCell ref="B143:J143"/>
    <mergeCell ref="K143:O143"/>
    <mergeCell ref="P143:AR143"/>
    <mergeCell ref="AS143:AY143"/>
    <mergeCell ref="B144:J144"/>
    <mergeCell ref="K144:O144"/>
    <mergeCell ref="P144:AR144"/>
    <mergeCell ref="AS140:AY140"/>
    <mergeCell ref="B141:J141"/>
    <mergeCell ref="K141:O141"/>
    <mergeCell ref="P141:AR141"/>
    <mergeCell ref="AS141:AY141"/>
    <mergeCell ref="B138:J138"/>
    <mergeCell ref="K138:O138"/>
    <mergeCell ref="P138:AR138"/>
    <mergeCell ref="AS138:AY138"/>
    <mergeCell ref="B139:J139"/>
    <mergeCell ref="K139:O139"/>
    <mergeCell ref="P139:AR139"/>
    <mergeCell ref="AS139:AY139"/>
    <mergeCell ref="B140:J140"/>
    <mergeCell ref="K140:O140"/>
    <mergeCell ref="P140:AR140"/>
    <mergeCell ref="AS136:AY136"/>
    <mergeCell ref="B137:J137"/>
    <mergeCell ref="K137:O137"/>
    <mergeCell ref="P137:AR137"/>
    <mergeCell ref="AS137:AY137"/>
    <mergeCell ref="B134:J134"/>
    <mergeCell ref="K134:O134"/>
    <mergeCell ref="P134:AR134"/>
    <mergeCell ref="AS134:AY134"/>
    <mergeCell ref="B135:J135"/>
    <mergeCell ref="K135:O135"/>
    <mergeCell ref="P135:AR135"/>
    <mergeCell ref="AS135:AY135"/>
    <mergeCell ref="B136:J136"/>
    <mergeCell ref="K136:O136"/>
    <mergeCell ref="P136:AR136"/>
    <mergeCell ref="AS132:AY132"/>
    <mergeCell ref="B133:J133"/>
    <mergeCell ref="K133:O133"/>
    <mergeCell ref="P133:AR133"/>
    <mergeCell ref="AS133:AY133"/>
    <mergeCell ref="B130:J130"/>
    <mergeCell ref="K130:O130"/>
    <mergeCell ref="P130:AR130"/>
    <mergeCell ref="AS130:AY130"/>
    <mergeCell ref="B131:J131"/>
    <mergeCell ref="K131:O131"/>
    <mergeCell ref="P131:AR131"/>
    <mergeCell ref="AS131:AY131"/>
    <mergeCell ref="B132:J132"/>
    <mergeCell ref="K132:O132"/>
    <mergeCell ref="P132:AR132"/>
    <mergeCell ref="AS128:AY128"/>
    <mergeCell ref="B129:J129"/>
    <mergeCell ref="K129:O129"/>
    <mergeCell ref="P129:AR129"/>
    <mergeCell ref="AS129:AY129"/>
    <mergeCell ref="B126:J126"/>
    <mergeCell ref="K126:O126"/>
    <mergeCell ref="P126:AR126"/>
    <mergeCell ref="AS126:AY126"/>
    <mergeCell ref="B127:J127"/>
    <mergeCell ref="K127:O127"/>
    <mergeCell ref="P127:AR127"/>
    <mergeCell ref="AS127:AY127"/>
    <mergeCell ref="B128:J128"/>
    <mergeCell ref="K128:O128"/>
    <mergeCell ref="P128:AR128"/>
    <mergeCell ref="B125:J125"/>
    <mergeCell ref="B121:J121"/>
    <mergeCell ref="K121:O121"/>
    <mergeCell ref="P121:AR121"/>
    <mergeCell ref="AS121:AY121"/>
    <mergeCell ref="B122:J122"/>
    <mergeCell ref="K122:O122"/>
    <mergeCell ref="P122:AR122"/>
    <mergeCell ref="AS122:AY122"/>
    <mergeCell ref="K123:O123"/>
    <mergeCell ref="P123:AR123"/>
    <mergeCell ref="G124:H124"/>
    <mergeCell ref="D124:F124"/>
    <mergeCell ref="B123:J123"/>
    <mergeCell ref="B120:J120"/>
    <mergeCell ref="K120:O120"/>
    <mergeCell ref="P120:AR120"/>
    <mergeCell ref="AS120:AY120"/>
    <mergeCell ref="B117:J117"/>
    <mergeCell ref="K117:O117"/>
    <mergeCell ref="P117:AR117"/>
    <mergeCell ref="AS117:AY117"/>
    <mergeCell ref="B118:J118"/>
    <mergeCell ref="K118:O118"/>
    <mergeCell ref="P118:AR118"/>
    <mergeCell ref="AS118:AY118"/>
    <mergeCell ref="B119:J119"/>
    <mergeCell ref="K119:O119"/>
    <mergeCell ref="P119:AR119"/>
    <mergeCell ref="AS115:AY115"/>
    <mergeCell ref="B116:J116"/>
    <mergeCell ref="K116:O116"/>
    <mergeCell ref="P116:AR116"/>
    <mergeCell ref="AS116:AY116"/>
    <mergeCell ref="B113:J113"/>
    <mergeCell ref="K113:O113"/>
    <mergeCell ref="P113:AR113"/>
    <mergeCell ref="AS113:AY113"/>
    <mergeCell ref="B114:J114"/>
    <mergeCell ref="K114:O114"/>
    <mergeCell ref="P114:AR114"/>
    <mergeCell ref="AS114:AY114"/>
    <mergeCell ref="B115:J115"/>
    <mergeCell ref="K115:O115"/>
    <mergeCell ref="P115:AR115"/>
    <mergeCell ref="K111:O111"/>
    <mergeCell ref="P111:AR111"/>
    <mergeCell ref="AS111:AY111"/>
    <mergeCell ref="B112:J112"/>
    <mergeCell ref="K112:O112"/>
    <mergeCell ref="P112:AR112"/>
    <mergeCell ref="AS112:AY112"/>
    <mergeCell ref="B109:J109"/>
    <mergeCell ref="K109:O109"/>
    <mergeCell ref="P109:AR109"/>
    <mergeCell ref="AS109:AY109"/>
    <mergeCell ref="B110:J110"/>
    <mergeCell ref="K110:O110"/>
    <mergeCell ref="P110:AR110"/>
    <mergeCell ref="AS110:AY110"/>
    <mergeCell ref="B111:J111"/>
    <mergeCell ref="K107:O107"/>
    <mergeCell ref="P107:AR107"/>
    <mergeCell ref="AS107:AY107"/>
    <mergeCell ref="B108:J108"/>
    <mergeCell ref="K108:O108"/>
    <mergeCell ref="P108:AR108"/>
    <mergeCell ref="AS108:AY108"/>
    <mergeCell ref="B105:J105"/>
    <mergeCell ref="K105:O105"/>
    <mergeCell ref="P105:AR105"/>
    <mergeCell ref="AS105:AY105"/>
    <mergeCell ref="B106:J106"/>
    <mergeCell ref="K106:O106"/>
    <mergeCell ref="P106:AR106"/>
    <mergeCell ref="AS106:AY106"/>
    <mergeCell ref="B107:J107"/>
    <mergeCell ref="BJ102:BM102"/>
    <mergeCell ref="B103:J103"/>
    <mergeCell ref="B104:J104"/>
    <mergeCell ref="K104:O104"/>
    <mergeCell ref="P104:AR104"/>
    <mergeCell ref="AS104:AY104"/>
    <mergeCell ref="B100:J100"/>
    <mergeCell ref="K100:O100"/>
    <mergeCell ref="P100:AR100"/>
    <mergeCell ref="AS100:AY100"/>
    <mergeCell ref="B101:J101"/>
    <mergeCell ref="K101:O101"/>
    <mergeCell ref="P101:AR101"/>
    <mergeCell ref="AS101:AY101"/>
    <mergeCell ref="K103:AR103"/>
    <mergeCell ref="AS103:AY103"/>
    <mergeCell ref="G102:H102"/>
    <mergeCell ref="D102:F102"/>
    <mergeCell ref="AZ101:BD101"/>
    <mergeCell ref="BE101:BI101"/>
    <mergeCell ref="BJ101:BN101"/>
    <mergeCell ref="AZ103:BD103"/>
    <mergeCell ref="BE103:BI103"/>
    <mergeCell ref="BJ103:BN103"/>
    <mergeCell ref="K98:O98"/>
    <mergeCell ref="P98:AR98"/>
    <mergeCell ref="AS98:AY98"/>
    <mergeCell ref="B99:J99"/>
    <mergeCell ref="K99:O99"/>
    <mergeCell ref="P99:AR99"/>
    <mergeCell ref="AS99:AY99"/>
    <mergeCell ref="B96:J96"/>
    <mergeCell ref="K96:O96"/>
    <mergeCell ref="P96:AR96"/>
    <mergeCell ref="AS96:AY96"/>
    <mergeCell ref="B97:J97"/>
    <mergeCell ref="K97:O97"/>
    <mergeCell ref="P97:AR97"/>
    <mergeCell ref="AS97:AY97"/>
    <mergeCell ref="B98:J98"/>
    <mergeCell ref="K94:O94"/>
    <mergeCell ref="P94:AR94"/>
    <mergeCell ref="AS94:AY94"/>
    <mergeCell ref="B95:J95"/>
    <mergeCell ref="K95:O95"/>
    <mergeCell ref="P95:AR95"/>
    <mergeCell ref="AS95:AY95"/>
    <mergeCell ref="B92:J92"/>
    <mergeCell ref="K92:O92"/>
    <mergeCell ref="P92:AR92"/>
    <mergeCell ref="AS92:AY92"/>
    <mergeCell ref="B93:J93"/>
    <mergeCell ref="K93:O93"/>
    <mergeCell ref="P93:AR93"/>
    <mergeCell ref="AS93:AY93"/>
    <mergeCell ref="B94:J94"/>
    <mergeCell ref="K90:O90"/>
    <mergeCell ref="P90:AR90"/>
    <mergeCell ref="AS90:AY90"/>
    <mergeCell ref="B91:J91"/>
    <mergeCell ref="K91:O91"/>
    <mergeCell ref="P91:AR91"/>
    <mergeCell ref="AS91:AY91"/>
    <mergeCell ref="B88:J88"/>
    <mergeCell ref="K88:O88"/>
    <mergeCell ref="P88:AR88"/>
    <mergeCell ref="AS88:AY88"/>
    <mergeCell ref="B89:J89"/>
    <mergeCell ref="K89:O89"/>
    <mergeCell ref="P89:AR89"/>
    <mergeCell ref="AS89:AY89"/>
    <mergeCell ref="B90:J90"/>
    <mergeCell ref="K86:O86"/>
    <mergeCell ref="P86:AR86"/>
    <mergeCell ref="AS86:AY86"/>
    <mergeCell ref="B87:J87"/>
    <mergeCell ref="K87:O87"/>
    <mergeCell ref="P87:AR87"/>
    <mergeCell ref="AS87:AY87"/>
    <mergeCell ref="B84:J84"/>
    <mergeCell ref="K84:O84"/>
    <mergeCell ref="P84:AR84"/>
    <mergeCell ref="AS84:AY84"/>
    <mergeCell ref="B85:J85"/>
    <mergeCell ref="K85:O85"/>
    <mergeCell ref="P85:AR85"/>
    <mergeCell ref="AS85:AY85"/>
    <mergeCell ref="B86:J86"/>
    <mergeCell ref="B83:J83"/>
    <mergeCell ref="K83:O83"/>
    <mergeCell ref="P83:AR83"/>
    <mergeCell ref="AS83:AY83"/>
    <mergeCell ref="BK80:BN80"/>
    <mergeCell ref="B81:J81"/>
    <mergeCell ref="AZ83:BD83"/>
    <mergeCell ref="BE83:BI83"/>
    <mergeCell ref="BJ83:BN83"/>
    <mergeCell ref="G80:H80"/>
    <mergeCell ref="D80:F80"/>
    <mergeCell ref="B82:J82"/>
    <mergeCell ref="K81:AR81"/>
    <mergeCell ref="AS81:AY81"/>
    <mergeCell ref="AZ81:BD81"/>
    <mergeCell ref="BE81:BI81"/>
    <mergeCell ref="BJ81:BN81"/>
    <mergeCell ref="AZ82:BD82"/>
    <mergeCell ref="BE82:BI82"/>
    <mergeCell ref="BJ82:BN82"/>
    <mergeCell ref="K82:O82"/>
    <mergeCell ref="P82:AR82"/>
    <mergeCell ref="AS82:AY82"/>
    <mergeCell ref="B77:J77"/>
    <mergeCell ref="K77:O77"/>
    <mergeCell ref="P77:AR77"/>
    <mergeCell ref="AS77:AY77"/>
    <mergeCell ref="B78:J78"/>
    <mergeCell ref="K78:O78"/>
    <mergeCell ref="P78:AR78"/>
    <mergeCell ref="AS78:AY78"/>
    <mergeCell ref="K75:O75"/>
    <mergeCell ref="P75:AR75"/>
    <mergeCell ref="AS75:AY75"/>
    <mergeCell ref="B76:J76"/>
    <mergeCell ref="K76:O76"/>
    <mergeCell ref="P76:AR76"/>
    <mergeCell ref="AS76:AY76"/>
    <mergeCell ref="B73:J73"/>
    <mergeCell ref="K73:O73"/>
    <mergeCell ref="P73:AR73"/>
    <mergeCell ref="AS73:AY73"/>
    <mergeCell ref="B74:J74"/>
    <mergeCell ref="K74:O74"/>
    <mergeCell ref="P74:AR74"/>
    <mergeCell ref="AS74:AY74"/>
    <mergeCell ref="K71:O71"/>
    <mergeCell ref="P71:AR71"/>
    <mergeCell ref="AS71:AY71"/>
    <mergeCell ref="B72:J72"/>
    <mergeCell ref="K72:O72"/>
    <mergeCell ref="P72:AR72"/>
    <mergeCell ref="AS72:AY72"/>
    <mergeCell ref="B69:J69"/>
    <mergeCell ref="K69:O69"/>
    <mergeCell ref="P69:AR69"/>
    <mergeCell ref="AS69:AY69"/>
    <mergeCell ref="B70:J70"/>
    <mergeCell ref="K70:O70"/>
    <mergeCell ref="P70:AR70"/>
    <mergeCell ref="AS70:AY70"/>
    <mergeCell ref="K67:O67"/>
    <mergeCell ref="P67:AR67"/>
    <mergeCell ref="AS67:AY67"/>
    <mergeCell ref="B68:J68"/>
    <mergeCell ref="K68:O68"/>
    <mergeCell ref="P68:AR68"/>
    <mergeCell ref="AS68:AY68"/>
    <mergeCell ref="B65:J65"/>
    <mergeCell ref="K65:O65"/>
    <mergeCell ref="P65:AR65"/>
    <mergeCell ref="AS65:AY65"/>
    <mergeCell ref="B66:J66"/>
    <mergeCell ref="K66:O66"/>
    <mergeCell ref="P66:AR66"/>
    <mergeCell ref="AS66:AY66"/>
    <mergeCell ref="K63:O63"/>
    <mergeCell ref="P63:AR63"/>
    <mergeCell ref="AS63:AY63"/>
    <mergeCell ref="B64:J64"/>
    <mergeCell ref="K64:O64"/>
    <mergeCell ref="P64:AR64"/>
    <mergeCell ref="AS64:AY64"/>
    <mergeCell ref="B61:J61"/>
    <mergeCell ref="K61:O61"/>
    <mergeCell ref="P61:AR61"/>
    <mergeCell ref="AS61:AY61"/>
    <mergeCell ref="B62:J62"/>
    <mergeCell ref="K62:O62"/>
    <mergeCell ref="P62:AR62"/>
    <mergeCell ref="AS62:AY62"/>
    <mergeCell ref="BK58:BN58"/>
    <mergeCell ref="B59:J59"/>
    <mergeCell ref="B60:J60"/>
    <mergeCell ref="K60:O60"/>
    <mergeCell ref="P60:AR60"/>
    <mergeCell ref="AS60:AY60"/>
    <mergeCell ref="G58:H58"/>
    <mergeCell ref="D58:F58"/>
    <mergeCell ref="K59:AR59"/>
    <mergeCell ref="AS59:AY59"/>
    <mergeCell ref="AZ59:BD59"/>
    <mergeCell ref="BE59:BI59"/>
    <mergeCell ref="BJ59:BN59"/>
    <mergeCell ref="AZ61:BD61"/>
    <mergeCell ref="BE61:BI61"/>
    <mergeCell ref="BJ61:BN61"/>
    <mergeCell ref="B57:J57"/>
    <mergeCell ref="K57:O57"/>
    <mergeCell ref="P57:AR57"/>
    <mergeCell ref="AS57:AY57"/>
    <mergeCell ref="AZ60:BD60"/>
    <mergeCell ref="BE60:BI60"/>
    <mergeCell ref="BJ60:BN60"/>
    <mergeCell ref="AS56:AY56"/>
    <mergeCell ref="P56:AR56"/>
    <mergeCell ref="K56:O56"/>
    <mergeCell ref="B56:J56"/>
    <mergeCell ref="AZ57:BD57"/>
    <mergeCell ref="BE57:BI57"/>
    <mergeCell ref="BJ57:BN57"/>
    <mergeCell ref="B55:J55"/>
    <mergeCell ref="K55:O55"/>
    <mergeCell ref="P55:AR55"/>
    <mergeCell ref="AS55:AY55"/>
    <mergeCell ref="B53:J53"/>
    <mergeCell ref="K53:O53"/>
    <mergeCell ref="P53:AR53"/>
    <mergeCell ref="AS53:AY53"/>
    <mergeCell ref="B54:J54"/>
    <mergeCell ref="K54:O54"/>
    <mergeCell ref="P54:AR54"/>
    <mergeCell ref="AS54:AY54"/>
    <mergeCell ref="K51:O51"/>
    <mergeCell ref="P51:AR51"/>
    <mergeCell ref="AS51:AY51"/>
    <mergeCell ref="B52:J52"/>
    <mergeCell ref="K52:O52"/>
    <mergeCell ref="P52:AR52"/>
    <mergeCell ref="AS52:AY52"/>
    <mergeCell ref="B49:J49"/>
    <mergeCell ref="K49:O49"/>
    <mergeCell ref="P49:AR49"/>
    <mergeCell ref="AS49:AY49"/>
    <mergeCell ref="B50:J50"/>
    <mergeCell ref="K50:O50"/>
    <mergeCell ref="P50:AR50"/>
    <mergeCell ref="AS50:AY50"/>
    <mergeCell ref="B47:J47"/>
    <mergeCell ref="K47:O47"/>
    <mergeCell ref="P47:AR47"/>
    <mergeCell ref="AS47:AY47"/>
    <mergeCell ref="B48:J48"/>
    <mergeCell ref="K48:O48"/>
    <mergeCell ref="P48:AR48"/>
    <mergeCell ref="AS48:AY48"/>
    <mergeCell ref="B45:J45"/>
    <mergeCell ref="K45:O45"/>
    <mergeCell ref="P45:AR45"/>
    <mergeCell ref="AS45:AY45"/>
    <mergeCell ref="B46:J46"/>
    <mergeCell ref="K46:O46"/>
    <mergeCell ref="P46:AR46"/>
    <mergeCell ref="AS46:AY46"/>
    <mergeCell ref="B43:J43"/>
    <mergeCell ref="K43:O43"/>
    <mergeCell ref="P43:AR43"/>
    <mergeCell ref="AS43:AY43"/>
    <mergeCell ref="B44:J44"/>
    <mergeCell ref="K44:O44"/>
    <mergeCell ref="P44:AR44"/>
    <mergeCell ref="AS44:AY44"/>
    <mergeCell ref="B41:J41"/>
    <mergeCell ref="K41:O41"/>
    <mergeCell ref="P41:AR41"/>
    <mergeCell ref="AS41:AY41"/>
    <mergeCell ref="B42:J42"/>
    <mergeCell ref="K42:O42"/>
    <mergeCell ref="P42:AR42"/>
    <mergeCell ref="AS42:AY42"/>
    <mergeCell ref="B39:J39"/>
    <mergeCell ref="K39:O39"/>
    <mergeCell ref="P39:AR39"/>
    <mergeCell ref="AS39:AY39"/>
    <mergeCell ref="B40:J40"/>
    <mergeCell ref="K40:O40"/>
    <mergeCell ref="P40:AR40"/>
    <mergeCell ref="AS40:AY40"/>
    <mergeCell ref="B37:J37"/>
    <mergeCell ref="B38:J38"/>
    <mergeCell ref="K38:O38"/>
    <mergeCell ref="P38:AR38"/>
    <mergeCell ref="AS38:AY38"/>
    <mergeCell ref="BJ36:BM36"/>
    <mergeCell ref="B29:J29"/>
    <mergeCell ref="K29:O29"/>
    <mergeCell ref="P29:AR29"/>
    <mergeCell ref="AS29:AY29"/>
    <mergeCell ref="B30:J30"/>
    <mergeCell ref="K30:O30"/>
    <mergeCell ref="P30:AR30"/>
    <mergeCell ref="AS30:AY30"/>
    <mergeCell ref="B33:F33"/>
    <mergeCell ref="L33:P33"/>
    <mergeCell ref="Q33:U33"/>
    <mergeCell ref="B34:F34"/>
    <mergeCell ref="B35:F35"/>
    <mergeCell ref="L34:P34"/>
    <mergeCell ref="Q34:U34"/>
    <mergeCell ref="L35:P35"/>
    <mergeCell ref="Q35:U35"/>
    <mergeCell ref="G33:K33"/>
    <mergeCell ref="G34:K34"/>
    <mergeCell ref="G35:K35"/>
    <mergeCell ref="B27:J27"/>
    <mergeCell ref="K27:O27"/>
    <mergeCell ref="P27:AR27"/>
    <mergeCell ref="AS27:AY27"/>
    <mergeCell ref="B28:J28"/>
    <mergeCell ref="K28:O28"/>
    <mergeCell ref="P28:AR28"/>
    <mergeCell ref="AS28:AY28"/>
    <mergeCell ref="B25:J25"/>
    <mergeCell ref="K25:O25"/>
    <mergeCell ref="P25:AR25"/>
    <mergeCell ref="AS25:AY25"/>
    <mergeCell ref="B26:J26"/>
    <mergeCell ref="K26:O26"/>
    <mergeCell ref="P26:AR26"/>
    <mergeCell ref="AS26:AY26"/>
    <mergeCell ref="AZ21:BD21"/>
    <mergeCell ref="BE21:BI21"/>
    <mergeCell ref="BJ21:BN21"/>
    <mergeCell ref="B18:BN18"/>
    <mergeCell ref="AS21:AY21"/>
    <mergeCell ref="B22:J22"/>
    <mergeCell ref="K22:O22"/>
    <mergeCell ref="P22:AR22"/>
    <mergeCell ref="AS22:AY22"/>
    <mergeCell ref="B21:J21"/>
    <mergeCell ref="AZ22:BD22"/>
    <mergeCell ref="BE22:BI22"/>
    <mergeCell ref="BJ22:BN22"/>
    <mergeCell ref="AZ2:BM2"/>
    <mergeCell ref="K14:O14"/>
    <mergeCell ref="F15:R15"/>
    <mergeCell ref="E14:J14"/>
    <mergeCell ref="AY6:BM6"/>
    <mergeCell ref="AY8:BJ8"/>
    <mergeCell ref="AZ20:BD20"/>
    <mergeCell ref="BE20:BI20"/>
    <mergeCell ref="BJ20:BN20"/>
    <mergeCell ref="B24:J24"/>
    <mergeCell ref="K24:O24"/>
    <mergeCell ref="P24:AR24"/>
    <mergeCell ref="AS24:AY24"/>
    <mergeCell ref="P21:AR21"/>
    <mergeCell ref="B20:J20"/>
    <mergeCell ref="K21:O21"/>
    <mergeCell ref="AS20:AY20"/>
    <mergeCell ref="K20:AR20"/>
    <mergeCell ref="B23:J23"/>
    <mergeCell ref="K23:O23"/>
    <mergeCell ref="P23:AR23"/>
    <mergeCell ref="AS23:AY23"/>
  </mergeCells>
  <phoneticPr fontId="4"/>
  <conditionalFormatting sqref="AZ2:BM2 F15:R15">
    <cfRule type="cellIs" dxfId="355" priority="2" operator="between">
      <formula>43586</formula>
      <formula>43830</formula>
    </cfRule>
  </conditionalFormatting>
  <printOptions horizontalCentered="1"/>
  <pageMargins left="0.23622047244094491" right="0.23622047244094491" top="0.74803149606299213" bottom="0.74803149606299213" header="0.31496062992125984" footer="0.31496062992125984"/>
  <pageSetup paperSize="9" scale="94" fitToHeight="0" orientation="portrait" r:id="rId1"/>
  <headerFooter>
    <oddFooter>&amp;R&amp;8 20220201</oddFooter>
  </headerFooter>
  <rowBreaks count="1" manualBreakCount="1">
    <brk id="35" max="6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3185"/>
  <sheetViews>
    <sheetView showZeros="0" view="pageBreakPreview" topLeftCell="B1" zoomScaleNormal="80" zoomScaleSheetLayoutView="100" workbookViewId="0">
      <selection activeCell="R161" sqref="R161"/>
    </sheetView>
  </sheetViews>
  <sheetFormatPr defaultRowHeight="13.5"/>
  <cols>
    <col min="1" max="1" width="4.125" hidden="1" customWidth="1"/>
    <col min="2" max="57" width="1.625" customWidth="1"/>
    <col min="58" max="58" width="1.375" customWidth="1"/>
    <col min="59" max="70" width="1.625" customWidth="1"/>
    <col min="71" max="71" width="1.125" customWidth="1"/>
    <col min="72" max="75" width="1.625" customWidth="1"/>
    <col min="76" max="76" width="3.125" customWidth="1"/>
    <col min="77" max="77" width="3.375" customWidth="1"/>
    <col min="78" max="126" width="1.625" style="42" customWidth="1"/>
    <col min="127" max="142" width="1.625" customWidth="1"/>
  </cols>
  <sheetData>
    <row r="1" spans="1:126" s="7" customFormat="1" ht="18.75">
      <c r="A1" s="7">
        <f>IF(MOD(ROW()-1,62)=0,QUOTIENT(ROW()-1,62)+1,"")</f>
        <v>1</v>
      </c>
      <c r="B1" s="473" t="s">
        <v>39</v>
      </c>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52"/>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row>
    <row r="2" spans="1:126" s="7" customFormat="1" ht="19.5" customHeight="1">
      <c r="B2" s="8"/>
      <c r="C2" s="8"/>
      <c r="D2" s="8"/>
      <c r="E2" s="8"/>
      <c r="F2" s="8"/>
      <c r="G2" s="8"/>
      <c r="H2" s="8"/>
      <c r="I2" s="8"/>
      <c r="J2" s="8"/>
      <c r="K2" s="8"/>
      <c r="L2" s="8"/>
      <c r="M2" s="8"/>
      <c r="N2" s="8"/>
      <c r="O2" s="8"/>
      <c r="P2" s="8"/>
      <c r="Q2" s="8"/>
      <c r="R2" s="8"/>
      <c r="S2" s="8"/>
      <c r="T2" s="8"/>
      <c r="U2" s="8"/>
      <c r="V2" s="8"/>
      <c r="W2" s="8"/>
      <c r="X2" s="8"/>
      <c r="Y2" s="8"/>
      <c r="Z2" s="8"/>
      <c r="AA2" s="8"/>
      <c r="AB2" s="8"/>
      <c r="AC2" s="8"/>
      <c r="AQ2" s="8"/>
      <c r="AR2" s="8"/>
      <c r="AS2" s="8"/>
      <c r="AT2" s="8"/>
      <c r="AU2" s="8"/>
      <c r="AV2" s="8"/>
      <c r="AW2" s="8"/>
      <c r="AX2" s="8"/>
      <c r="AY2" s="8"/>
      <c r="AZ2" s="8"/>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row>
    <row r="3" spans="1:126" s="7" customFormat="1" ht="16.5" customHeight="1">
      <c r="B3" s="8" t="s">
        <v>229</v>
      </c>
      <c r="C3" s="8"/>
      <c r="D3" s="8"/>
      <c r="E3" s="8"/>
      <c r="F3" s="8"/>
      <c r="G3" s="8"/>
      <c r="H3" s="8"/>
      <c r="I3" s="8"/>
      <c r="J3" s="8"/>
      <c r="K3" s="8"/>
      <c r="L3" s="8"/>
      <c r="M3" s="8"/>
      <c r="N3" s="8"/>
      <c r="O3" s="8"/>
      <c r="P3" s="8"/>
      <c r="Q3" s="8"/>
      <c r="R3" s="8"/>
      <c r="S3" s="8"/>
      <c r="T3" s="8"/>
      <c r="U3" s="8"/>
      <c r="V3" s="8"/>
      <c r="W3" s="8"/>
      <c r="X3" s="8"/>
      <c r="Y3" s="8"/>
      <c r="Z3" s="8"/>
      <c r="AA3" s="8"/>
      <c r="AB3" s="8"/>
      <c r="AD3" s="474" t="str">
        <f>VLOOKUP(A1,入力フォーム!$A$26:$AA$75,2,FALSE)</f>
        <v>立正　1人</v>
      </c>
      <c r="AE3" s="474"/>
      <c r="AF3" s="474"/>
      <c r="AG3" s="474"/>
      <c r="AH3" s="474"/>
      <c r="AI3" s="474"/>
      <c r="AJ3" s="474"/>
      <c r="AK3" s="474"/>
      <c r="AL3" s="474"/>
      <c r="AM3" s="474"/>
      <c r="AN3" s="474"/>
      <c r="AO3" s="474"/>
      <c r="AP3" s="474"/>
      <c r="AQ3" s="8" t="s">
        <v>230</v>
      </c>
      <c r="AR3" s="8"/>
      <c r="AS3" s="8"/>
      <c r="AT3" s="8"/>
      <c r="AU3" s="8"/>
      <c r="AV3" s="8"/>
      <c r="AW3" s="8"/>
      <c r="AX3" s="8"/>
      <c r="AY3" s="8"/>
      <c r="AZ3" s="8"/>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row>
    <row r="4" spans="1:126" ht="14.25" customHeight="1">
      <c r="B4" s="9"/>
      <c r="C4" s="9"/>
      <c r="D4" s="9"/>
    </row>
    <row r="5" spans="1:126" ht="15.75" customHeight="1">
      <c r="D5" s="475" t="s">
        <v>23</v>
      </c>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75"/>
      <c r="BV5" s="475"/>
      <c r="BW5" s="475"/>
      <c r="BX5" s="475"/>
      <c r="BZ5"/>
    </row>
    <row r="6" spans="1:126" ht="14.25" customHeight="1">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row>
    <row r="7" spans="1:126" ht="19.5" customHeight="1">
      <c r="B7" s="9"/>
      <c r="C7" s="9"/>
      <c r="D7" s="10"/>
      <c r="E7" s="11" t="s">
        <v>40</v>
      </c>
      <c r="F7" s="11"/>
      <c r="G7" s="11"/>
      <c r="H7" s="11"/>
      <c r="I7" s="11"/>
      <c r="J7" s="12"/>
      <c r="K7" s="12"/>
      <c r="L7" s="12"/>
      <c r="M7" s="12"/>
      <c r="N7" s="12"/>
      <c r="O7" s="12"/>
      <c r="P7" s="12"/>
      <c r="Q7" s="10"/>
      <c r="R7" s="476">
        <f>VLOOKUP(A1,入力フォーム!$A$26:$AA$75,11,FALSE)</f>
        <v>45931</v>
      </c>
      <c r="S7" s="476"/>
      <c r="T7" s="476"/>
      <c r="U7" s="476"/>
      <c r="V7" s="476"/>
      <c r="W7" s="476"/>
      <c r="X7" s="476"/>
      <c r="Y7" s="476"/>
      <c r="Z7" s="476"/>
      <c r="AA7" s="476"/>
      <c r="AB7" s="476"/>
      <c r="AC7" s="476"/>
      <c r="AD7" s="476"/>
      <c r="AE7" s="476"/>
      <c r="AF7" s="476"/>
      <c r="AG7" s="476"/>
      <c r="AH7" s="477" t="s">
        <v>235</v>
      </c>
      <c r="AI7" s="478"/>
      <c r="AJ7" s="478"/>
      <c r="AK7" s="478"/>
      <c r="AL7" s="478"/>
      <c r="AM7" s="476">
        <f>VLOOKUP(A1,入力フォーム!$A$26:$AA$75,13,FALSE)</f>
        <v>45931</v>
      </c>
      <c r="AN7" s="476"/>
      <c r="AO7" s="476"/>
      <c r="AP7" s="476"/>
      <c r="AQ7" s="476"/>
      <c r="AR7" s="476"/>
      <c r="AS7" s="476"/>
      <c r="AT7" s="476"/>
      <c r="AU7" s="476"/>
      <c r="AV7" s="476"/>
      <c r="AW7" s="476"/>
      <c r="AX7" s="476"/>
      <c r="AY7" s="476"/>
      <c r="AZ7" s="476"/>
      <c r="BA7" s="476"/>
      <c r="BB7" s="476"/>
      <c r="BC7" s="2"/>
      <c r="BD7" s="2"/>
      <c r="BE7" s="2"/>
      <c r="BF7" s="2"/>
      <c r="BG7" s="2"/>
      <c r="BH7" s="2"/>
      <c r="BI7" s="2"/>
      <c r="BJ7" s="2"/>
      <c r="BK7" s="2"/>
      <c r="BL7" s="2"/>
      <c r="BM7" s="2"/>
      <c r="BN7" s="2"/>
      <c r="BO7" s="2"/>
      <c r="BP7" s="2"/>
      <c r="BQ7" s="2"/>
      <c r="BR7" s="2"/>
      <c r="BS7" s="2"/>
      <c r="BT7" s="2"/>
      <c r="BU7" s="2"/>
      <c r="BV7" s="2"/>
      <c r="BW7" s="2"/>
      <c r="BX7" s="3"/>
    </row>
    <row r="8" spans="1:126" ht="20.100000000000001" customHeight="1">
      <c r="B8" s="9"/>
      <c r="C8" s="9"/>
      <c r="D8" s="10"/>
      <c r="E8" s="11" t="s">
        <v>41</v>
      </c>
      <c r="F8" s="11"/>
      <c r="G8" s="11"/>
      <c r="H8" s="11"/>
      <c r="I8" s="11"/>
      <c r="J8" s="12"/>
      <c r="K8" s="12"/>
      <c r="L8" s="12"/>
      <c r="M8" s="12"/>
      <c r="N8" s="12"/>
      <c r="O8" s="12"/>
      <c r="P8" s="229"/>
      <c r="Q8" s="230"/>
      <c r="R8" s="463" t="str">
        <f>入力フォーム!$C$10</f>
        <v>品川キャンパス</v>
      </c>
      <c r="S8" s="463"/>
      <c r="T8" s="463"/>
      <c r="U8" s="463"/>
      <c r="V8" s="463"/>
      <c r="W8" s="463"/>
      <c r="X8" s="463"/>
      <c r="Y8" s="463"/>
      <c r="Z8" s="231"/>
      <c r="AA8" s="464" t="str">
        <f>入力フォーム!$D$10</f>
        <v>文学部事務室</v>
      </c>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231"/>
      <c r="BS8" s="231"/>
      <c r="BT8" s="231"/>
      <c r="BU8" s="231"/>
      <c r="BV8" s="231"/>
      <c r="BW8" s="231"/>
      <c r="BX8" s="232"/>
    </row>
    <row r="9" spans="1:126" ht="19.5" customHeight="1">
      <c r="B9" s="9"/>
      <c r="C9" s="9"/>
      <c r="D9" s="15"/>
      <c r="E9" s="16" t="s">
        <v>236</v>
      </c>
      <c r="F9" s="16"/>
      <c r="G9" s="16"/>
      <c r="H9" s="16"/>
      <c r="I9" s="16"/>
      <c r="J9" s="17"/>
      <c r="K9" s="17"/>
      <c r="L9" s="17"/>
      <c r="M9" s="17"/>
      <c r="N9" s="17"/>
      <c r="O9" s="17"/>
      <c r="P9" s="17"/>
      <c r="Q9" s="15"/>
      <c r="R9" s="465" t="str">
        <f>入力フォーム!$C$4</f>
        <v>文学部事務室</v>
      </c>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233"/>
      <c r="BT9" s="233"/>
      <c r="BU9" s="233"/>
      <c r="BV9" s="233"/>
      <c r="BW9" s="233"/>
      <c r="BX9" s="19"/>
    </row>
    <row r="10" spans="1:126" ht="38.25" customHeight="1">
      <c r="B10" s="9"/>
      <c r="C10" s="9"/>
      <c r="D10" s="10"/>
      <c r="E10" s="466" t="s">
        <v>42</v>
      </c>
      <c r="F10" s="466"/>
      <c r="G10" s="466"/>
      <c r="H10" s="466"/>
      <c r="I10" s="466"/>
      <c r="J10" s="466"/>
      <c r="K10" s="466"/>
      <c r="L10" s="466"/>
      <c r="M10" s="466"/>
      <c r="N10" s="466"/>
      <c r="O10" s="466"/>
      <c r="P10" s="467"/>
      <c r="Q10" s="10"/>
      <c r="R10" s="468" t="str">
        <f>入力フォーム!$C$8</f>
        <v>OC学生スタッフ</v>
      </c>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234"/>
      <c r="BT10" s="234"/>
      <c r="BU10" s="234"/>
      <c r="BV10" s="234"/>
      <c r="BW10" s="234"/>
      <c r="BX10" s="14"/>
    </row>
    <row r="11" spans="1:126" ht="20.100000000000001" customHeight="1">
      <c r="B11" s="9"/>
      <c r="C11" s="9"/>
      <c r="D11" s="15"/>
      <c r="E11" s="16" t="s">
        <v>43</v>
      </c>
      <c r="F11" s="16"/>
      <c r="G11" s="16"/>
      <c r="H11" s="16"/>
      <c r="I11" s="16"/>
      <c r="J11" s="17"/>
      <c r="K11" s="17"/>
      <c r="L11" s="17"/>
      <c r="M11" s="17"/>
      <c r="N11" s="17"/>
      <c r="O11" s="17"/>
      <c r="P11" s="17"/>
      <c r="Q11" s="15"/>
      <c r="R11" s="17" t="s">
        <v>44</v>
      </c>
      <c r="S11" s="17"/>
      <c r="T11" s="17"/>
      <c r="U11" s="17"/>
      <c r="V11" s="17"/>
      <c r="W11" s="469" t="str">
        <f>VLOOKUP(A1,入力フォーム!$A$26:$AA$75,22,FALSE)</f>
        <v>雇用期間のとおり</v>
      </c>
      <c r="X11" s="469"/>
      <c r="Y11" s="469"/>
      <c r="Z11" s="469"/>
      <c r="AA11" s="469"/>
      <c r="AB11" s="469"/>
      <c r="AC11" s="469"/>
      <c r="AD11" s="469"/>
      <c r="AE11" s="469"/>
      <c r="AF11" s="469"/>
      <c r="AG11" s="469"/>
      <c r="AH11" s="469"/>
      <c r="AI11" s="469"/>
      <c r="AJ11" s="469"/>
      <c r="AK11" s="469"/>
      <c r="AL11" s="469"/>
      <c r="AM11" s="469"/>
      <c r="AN11" s="469"/>
      <c r="AO11" s="469"/>
      <c r="AP11" s="17"/>
      <c r="AQ11" s="17"/>
      <c r="AR11" s="470" t="s">
        <v>237</v>
      </c>
      <c r="AS11" s="470"/>
      <c r="AT11" s="470"/>
      <c r="AU11" s="470"/>
      <c r="AV11" s="470"/>
      <c r="AW11" s="470"/>
      <c r="AX11" s="471">
        <f>入力フォーム!$E$16</f>
        <v>0</v>
      </c>
      <c r="AY11" s="471"/>
      <c r="AZ11" s="471"/>
      <c r="BA11" s="472" t="s">
        <v>65</v>
      </c>
      <c r="BB11" s="472"/>
      <c r="BC11" s="472"/>
      <c r="BD11" s="472"/>
      <c r="BE11" s="472"/>
      <c r="BF11" s="18"/>
      <c r="BG11" s="18"/>
      <c r="BH11" s="18"/>
      <c r="BI11" s="18"/>
      <c r="BJ11" s="18"/>
      <c r="BK11" s="18"/>
      <c r="BL11" s="18"/>
      <c r="BM11" s="18"/>
      <c r="BN11" s="18"/>
      <c r="BO11" s="18"/>
      <c r="BP11" s="18"/>
      <c r="BQ11" s="18"/>
      <c r="BR11" s="18"/>
      <c r="BS11" s="18"/>
      <c r="BT11" s="18"/>
      <c r="BU11" s="18"/>
      <c r="BV11" s="18"/>
      <c r="BW11" s="18"/>
      <c r="BX11" s="19"/>
    </row>
    <row r="12" spans="1:126" s="245" customFormat="1" ht="20.100000000000001" customHeight="1">
      <c r="B12" s="235"/>
      <c r="C12" s="235"/>
      <c r="D12" s="236"/>
      <c r="E12" s="237"/>
      <c r="F12" s="237"/>
      <c r="G12" s="237"/>
      <c r="H12" s="237"/>
      <c r="I12" s="237"/>
      <c r="J12" s="238"/>
      <c r="K12" s="238"/>
      <c r="L12" s="238"/>
      <c r="M12" s="238"/>
      <c r="N12" s="238"/>
      <c r="O12" s="238"/>
      <c r="P12" s="238"/>
      <c r="Q12" s="239"/>
      <c r="R12" s="240"/>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2"/>
      <c r="AS12" s="242"/>
      <c r="AT12" s="243"/>
      <c r="AU12" s="241"/>
      <c r="AV12" s="241"/>
      <c r="AW12" s="241"/>
      <c r="AX12" s="241"/>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4"/>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ht="20.100000000000001" customHeight="1">
      <c r="B13" s="9"/>
      <c r="C13" s="9"/>
      <c r="D13" s="20"/>
      <c r="E13" s="21" t="s">
        <v>45</v>
      </c>
      <c r="F13" s="21"/>
      <c r="G13" s="21"/>
      <c r="H13" s="21"/>
      <c r="I13" s="21"/>
      <c r="J13" s="22"/>
      <c r="K13" s="22"/>
      <c r="L13" s="22"/>
      <c r="M13" s="22"/>
      <c r="N13" s="22"/>
      <c r="O13" s="22"/>
      <c r="P13" s="22"/>
      <c r="Q13" s="15"/>
      <c r="R13" s="490">
        <f>VLOOKUP(A1,入力フォーム!$A$26:$AA$75,14,FALSE)</f>
        <v>0</v>
      </c>
      <c r="S13" s="490"/>
      <c r="T13" s="490"/>
      <c r="U13" s="490"/>
      <c r="V13" s="490"/>
      <c r="W13" s="490"/>
      <c r="X13" s="490"/>
      <c r="Y13" s="490"/>
      <c r="Z13" s="490"/>
      <c r="AA13" s="490"/>
      <c r="AB13" s="491" t="s">
        <v>235</v>
      </c>
      <c r="AC13" s="491"/>
      <c r="AD13" s="491"/>
      <c r="AE13" s="491"/>
      <c r="AF13" s="491"/>
      <c r="AG13" s="492">
        <f>VLOOKUP(A1,入力フォーム!$A$26:$AA$75,16,FALSE)</f>
        <v>0</v>
      </c>
      <c r="AH13" s="492"/>
      <c r="AI13" s="492"/>
      <c r="AJ13" s="492"/>
      <c r="AK13" s="492"/>
      <c r="AL13" s="492"/>
      <c r="AM13" s="492"/>
      <c r="AN13" s="492"/>
      <c r="AO13" s="492"/>
      <c r="AP13" s="492"/>
      <c r="AQ13" s="27"/>
      <c r="AR13" s="36"/>
      <c r="AS13" s="36"/>
      <c r="AT13" s="36"/>
      <c r="AU13" s="36"/>
      <c r="AV13" s="36"/>
      <c r="AW13" s="36"/>
      <c r="AX13" s="36"/>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9"/>
      <c r="CB13" s="246"/>
    </row>
    <row r="14" spans="1:126" s="8" customFormat="1" ht="10.5" customHeight="1">
      <c r="D14" s="15"/>
      <c r="E14" s="16"/>
      <c r="F14" s="16"/>
      <c r="G14" s="16"/>
      <c r="H14" s="16"/>
      <c r="I14" s="16"/>
      <c r="J14" s="16"/>
      <c r="K14" s="16"/>
      <c r="L14" s="16"/>
      <c r="M14" s="16"/>
      <c r="N14" s="16"/>
      <c r="O14" s="16"/>
      <c r="P14" s="17"/>
      <c r="Q14" s="15"/>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9"/>
      <c r="BY14"/>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row>
    <row r="15" spans="1:126" ht="20.100000000000001" customHeight="1">
      <c r="B15" s="9"/>
      <c r="C15" s="9"/>
      <c r="D15" s="15"/>
      <c r="E15" s="16"/>
      <c r="F15" s="16"/>
      <c r="G15" s="16"/>
      <c r="H15" s="16"/>
      <c r="I15" s="16"/>
      <c r="J15" s="17"/>
      <c r="K15" s="17"/>
      <c r="L15" s="17"/>
      <c r="M15" s="17"/>
      <c r="N15" s="17"/>
      <c r="O15" s="17"/>
      <c r="P15" s="17"/>
      <c r="Q15" s="15"/>
      <c r="R15" s="17"/>
      <c r="S15" s="17" t="s">
        <v>46</v>
      </c>
      <c r="T15" s="17"/>
      <c r="U15" s="17"/>
      <c r="V15" s="17"/>
      <c r="W15" s="17"/>
      <c r="X15" s="17"/>
      <c r="Y15" s="17"/>
      <c r="Z15" s="17"/>
      <c r="AA15" s="17"/>
      <c r="AB15" s="17"/>
      <c r="AC15" s="17"/>
      <c r="AD15" s="17"/>
      <c r="AE15" s="17"/>
      <c r="AF15" s="17"/>
      <c r="AG15" s="17"/>
      <c r="AH15" s="17"/>
      <c r="AI15" s="17"/>
      <c r="AJ15" s="17"/>
      <c r="BI15" s="247"/>
      <c r="BJ15" s="247"/>
      <c r="BK15" s="247"/>
      <c r="BL15" s="18"/>
      <c r="BM15" s="18"/>
      <c r="BN15" s="18"/>
      <c r="BO15" s="18"/>
      <c r="BP15" s="18"/>
      <c r="BQ15" s="18"/>
      <c r="BR15" s="18"/>
      <c r="BS15" s="18"/>
      <c r="BT15" s="18"/>
      <c r="BU15" s="18"/>
      <c r="BV15" s="18"/>
      <c r="BW15" s="18"/>
      <c r="BX15" s="19"/>
    </row>
    <row r="16" spans="1:126" ht="20.100000000000001" customHeight="1">
      <c r="B16" s="9"/>
      <c r="C16" s="9"/>
      <c r="D16" s="15"/>
      <c r="E16" s="16"/>
      <c r="F16" s="16"/>
      <c r="G16" s="16"/>
      <c r="H16" s="16"/>
      <c r="I16" s="16"/>
      <c r="J16" s="17"/>
      <c r="K16" s="17"/>
      <c r="L16" s="17"/>
      <c r="M16" s="17"/>
      <c r="N16" s="17"/>
      <c r="O16" s="17"/>
      <c r="P16" s="17"/>
      <c r="Q16" s="15"/>
      <c r="R16" s="492">
        <f>VLOOKUP(A1,入力フォーム!$A$26:$AA$75,17,FALSE)</f>
        <v>0.41666666666666669</v>
      </c>
      <c r="S16" s="492"/>
      <c r="T16" s="492"/>
      <c r="U16" s="492"/>
      <c r="V16" s="492"/>
      <c r="W16" s="492"/>
      <c r="X16" s="492"/>
      <c r="Y16" s="492"/>
      <c r="Z16" s="492"/>
      <c r="AA16" s="492"/>
      <c r="AB16" s="491" t="s">
        <v>235</v>
      </c>
      <c r="AC16" s="491"/>
      <c r="AD16" s="491"/>
      <c r="AE16" s="491"/>
      <c r="AF16" s="491"/>
      <c r="AG16" s="492">
        <f>VLOOKUP(A1,入力フォーム!$A$26:$AA$75,19,FALSE)</f>
        <v>0.70833333333333337</v>
      </c>
      <c r="AH16" s="492"/>
      <c r="AI16" s="492"/>
      <c r="AJ16" s="492"/>
      <c r="AK16" s="492"/>
      <c r="AL16" s="492"/>
      <c r="AM16" s="492"/>
      <c r="AN16" s="492"/>
      <c r="AO16" s="492"/>
      <c r="AP16" s="492"/>
      <c r="AQ16" s="27"/>
      <c r="AR16" s="28" t="s">
        <v>47</v>
      </c>
      <c r="AS16" s="28"/>
      <c r="AT16" s="28"/>
      <c r="AU16" s="28"/>
      <c r="AV16" s="485">
        <f>VLOOKUP(A1,入力フォーム!$A$26:$AA$75,20,FALSE)</f>
        <v>2</v>
      </c>
      <c r="AW16" s="485"/>
      <c r="AX16" s="28" t="s">
        <v>48</v>
      </c>
      <c r="AY16" s="28"/>
      <c r="AZ16" s="28"/>
      <c r="BA16" s="28"/>
      <c r="BB16" s="28"/>
      <c r="BC16" s="28"/>
      <c r="BD16" s="28"/>
      <c r="BE16" s="28"/>
      <c r="BF16" s="28"/>
      <c r="BG16" s="18"/>
      <c r="BH16" s="18"/>
      <c r="BI16" s="18"/>
      <c r="BJ16" s="18"/>
      <c r="BK16" s="18"/>
      <c r="BL16" s="18"/>
      <c r="BM16" s="18"/>
      <c r="BN16" s="18"/>
      <c r="BO16" s="18"/>
      <c r="BP16" s="18"/>
      <c r="BQ16" s="18"/>
      <c r="BR16" s="18"/>
      <c r="BS16" s="18"/>
      <c r="BT16" s="18"/>
      <c r="BU16" s="18"/>
      <c r="BV16" s="18"/>
      <c r="BW16" s="18"/>
      <c r="BX16" s="19"/>
    </row>
    <row r="17" spans="2:126" ht="20.100000000000001" customHeight="1">
      <c r="B17" s="9"/>
      <c r="C17" s="9"/>
      <c r="D17" s="15"/>
      <c r="E17" s="16"/>
      <c r="F17" s="16"/>
      <c r="G17" s="16"/>
      <c r="H17" s="16"/>
      <c r="I17" s="16"/>
      <c r="J17" s="17"/>
      <c r="K17" s="17"/>
      <c r="L17" s="17"/>
      <c r="M17" s="17"/>
      <c r="N17" s="17"/>
      <c r="O17" s="17"/>
      <c r="P17" s="17"/>
      <c r="Q17" s="15"/>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9"/>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ht="20.100000000000001" customHeight="1">
      <c r="B18" s="9"/>
      <c r="C18" s="9"/>
      <c r="D18" s="15"/>
      <c r="E18" s="16"/>
      <c r="F18" s="16"/>
      <c r="G18" s="16"/>
      <c r="H18" s="16"/>
      <c r="I18" s="16"/>
      <c r="J18" s="17"/>
      <c r="K18" s="17"/>
      <c r="L18" s="17"/>
      <c r="M18" s="17"/>
      <c r="N18" s="17"/>
      <c r="O18" s="17"/>
      <c r="P18" s="17"/>
      <c r="Q18" s="15"/>
      <c r="R18" s="248" t="s">
        <v>238</v>
      </c>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30"/>
      <c r="AZ18" s="30"/>
      <c r="BA18" s="30"/>
      <c r="BB18" s="30"/>
      <c r="BC18" s="30"/>
      <c r="BD18" s="30"/>
      <c r="BE18" s="30"/>
      <c r="BF18" s="30"/>
      <c r="BG18" s="30"/>
      <c r="BH18" s="30"/>
      <c r="BI18" s="30"/>
      <c r="BJ18" s="30"/>
      <c r="BK18" s="30"/>
      <c r="BL18" s="18"/>
      <c r="BM18" s="18"/>
      <c r="BN18" s="18"/>
      <c r="BO18" s="18"/>
      <c r="BP18" s="18"/>
      <c r="BQ18" s="18"/>
      <c r="BR18" s="18"/>
      <c r="BS18" s="18"/>
      <c r="BT18" s="18"/>
      <c r="BU18" s="18"/>
      <c r="BV18" s="18"/>
      <c r="BW18" s="18"/>
      <c r="BX18" s="19"/>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ht="20.100000000000001" customHeight="1">
      <c r="B19" s="9"/>
      <c r="C19" s="9"/>
      <c r="D19" s="23"/>
      <c r="E19" s="24"/>
      <c r="F19" s="24"/>
      <c r="G19" s="24"/>
      <c r="H19" s="24"/>
      <c r="I19" s="24"/>
      <c r="J19" s="25"/>
      <c r="K19" s="25"/>
      <c r="L19" s="25"/>
      <c r="M19" s="25"/>
      <c r="N19" s="25"/>
      <c r="O19" s="25"/>
      <c r="P19" s="25"/>
      <c r="Q19" s="15"/>
      <c r="R19" s="249" t="s">
        <v>239</v>
      </c>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30"/>
      <c r="AZ19" s="30"/>
      <c r="BA19" s="30"/>
      <c r="BB19" s="30"/>
      <c r="BC19" s="30"/>
      <c r="BD19" s="30"/>
      <c r="BE19" s="30"/>
      <c r="BF19" s="30"/>
      <c r="BG19" s="30"/>
      <c r="BH19" s="30"/>
      <c r="BI19" s="30"/>
      <c r="BJ19" s="30"/>
      <c r="BK19" s="30"/>
      <c r="BL19" s="18"/>
      <c r="BM19" s="18"/>
      <c r="BN19" s="18"/>
      <c r="BO19" s="18"/>
      <c r="BP19" s="18"/>
      <c r="BQ19" s="18"/>
      <c r="BR19" s="18"/>
      <c r="BS19" s="18"/>
      <c r="BT19" s="18"/>
      <c r="BU19" s="18"/>
      <c r="BV19" s="18"/>
      <c r="BW19" s="18"/>
      <c r="BX19" s="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ht="20.100000000000001" customHeight="1">
      <c r="B20" s="9"/>
      <c r="C20" s="9"/>
      <c r="D20" s="15"/>
      <c r="E20" s="16" t="s">
        <v>49</v>
      </c>
      <c r="F20" s="16"/>
      <c r="G20" s="16"/>
      <c r="H20" s="16"/>
      <c r="I20" s="16"/>
      <c r="J20" s="17"/>
      <c r="K20" s="17"/>
      <c r="L20" s="17"/>
      <c r="M20" s="17"/>
      <c r="N20" s="17"/>
      <c r="O20" s="17"/>
      <c r="P20" s="17"/>
      <c r="Q20" s="20"/>
      <c r="R20" s="21" t="s">
        <v>67</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3"/>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ht="20.100000000000001" customHeight="1">
      <c r="B21" s="9"/>
      <c r="C21" s="9"/>
      <c r="D21" s="15"/>
      <c r="E21" s="16"/>
      <c r="F21" s="16"/>
      <c r="G21" s="16"/>
      <c r="H21" s="16"/>
      <c r="I21" s="16"/>
      <c r="J21" s="17"/>
      <c r="K21" s="17"/>
      <c r="L21" s="17"/>
      <c r="M21" s="17"/>
      <c r="N21" s="17"/>
      <c r="O21" s="17"/>
      <c r="P21" s="17"/>
      <c r="Q21" s="23"/>
      <c r="R21" s="31" t="s">
        <v>126</v>
      </c>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2"/>
      <c r="AZ21" s="32"/>
      <c r="BA21" s="32"/>
      <c r="BB21" s="32"/>
      <c r="BC21" s="32"/>
      <c r="BD21" s="32"/>
      <c r="BE21" s="32"/>
      <c r="BF21" s="32"/>
      <c r="BG21" s="32"/>
      <c r="BH21" s="32"/>
      <c r="BI21" s="32"/>
      <c r="BJ21" s="32"/>
      <c r="BK21" s="33"/>
      <c r="BL21" s="33"/>
      <c r="BM21" s="33"/>
      <c r="BN21" s="33"/>
      <c r="BO21" s="33"/>
      <c r="BP21" s="33"/>
      <c r="BQ21" s="33"/>
      <c r="BR21" s="33"/>
      <c r="BS21" s="33"/>
      <c r="BT21" s="33"/>
      <c r="BU21" s="33"/>
      <c r="BV21" s="33"/>
      <c r="BW21" s="33"/>
      <c r="BX21" s="26"/>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ht="20.100000000000001" customHeight="1">
      <c r="B22" s="9"/>
      <c r="C22" s="9"/>
      <c r="D22" s="10"/>
      <c r="E22" s="11" t="s">
        <v>81</v>
      </c>
      <c r="F22" s="11"/>
      <c r="G22" s="11"/>
      <c r="H22" s="11"/>
      <c r="I22" s="11"/>
      <c r="J22" s="12"/>
      <c r="K22" s="12"/>
      <c r="L22" s="12"/>
      <c r="M22" s="12"/>
      <c r="N22" s="12"/>
      <c r="O22" s="12"/>
      <c r="P22" s="12"/>
      <c r="Q22" s="15"/>
      <c r="R22" s="16" t="s">
        <v>115</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9"/>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ht="20.100000000000001" customHeight="1">
      <c r="B23" s="9"/>
      <c r="C23" s="9"/>
      <c r="D23" s="15"/>
      <c r="E23" s="16" t="s">
        <v>82</v>
      </c>
      <c r="F23" s="16"/>
      <c r="G23" s="16"/>
      <c r="H23" s="16"/>
      <c r="I23" s="16"/>
      <c r="J23" s="17"/>
      <c r="K23" s="17"/>
      <c r="L23" s="17"/>
      <c r="M23" s="17"/>
      <c r="N23" s="17"/>
      <c r="O23" s="17"/>
      <c r="P23" s="17"/>
      <c r="Q23" s="20"/>
      <c r="R23" s="486" t="s">
        <v>113</v>
      </c>
      <c r="S23" s="486"/>
      <c r="T23" s="486"/>
      <c r="U23" s="486"/>
      <c r="V23" s="39" t="s">
        <v>240</v>
      </c>
      <c r="W23" s="487">
        <f>VLOOKUP(A1,入力フォーム!$A$26:$AA$75,10,FALSE)</f>
        <v>1200</v>
      </c>
      <c r="X23" s="487"/>
      <c r="Y23" s="487"/>
      <c r="Z23" s="487"/>
      <c r="AA23" s="487"/>
      <c r="AB23" s="487"/>
      <c r="AC23" s="487"/>
      <c r="AD23" s="39" t="s">
        <v>21</v>
      </c>
      <c r="AE23" s="40"/>
      <c r="AF23" s="22"/>
      <c r="AG23" s="22"/>
      <c r="AH23" s="22"/>
      <c r="AI23" s="22"/>
      <c r="AJ23" s="22"/>
      <c r="AK23" s="22"/>
      <c r="AL23" s="22"/>
      <c r="AM23" s="22"/>
      <c r="AN23" s="22"/>
      <c r="AO23" s="22"/>
      <c r="AP23" s="22"/>
      <c r="AQ23" s="22"/>
      <c r="AR23" s="22"/>
      <c r="AS23" s="22"/>
      <c r="AT23" s="22"/>
      <c r="AU23" s="22"/>
      <c r="AV23" s="22"/>
      <c r="AW23" s="22"/>
      <c r="AX23" s="2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ht="20.100000000000001" customHeight="1">
      <c r="B24" s="9"/>
      <c r="C24" s="9"/>
      <c r="D24" s="15"/>
      <c r="E24" s="16"/>
      <c r="F24" s="16"/>
      <c r="G24" s="16"/>
      <c r="H24" s="16"/>
      <c r="I24" s="16"/>
      <c r="J24" s="17"/>
      <c r="K24" s="17"/>
      <c r="L24" s="17"/>
      <c r="M24" s="17"/>
      <c r="N24" s="17"/>
      <c r="O24" s="17"/>
      <c r="P24" s="17"/>
      <c r="Q24" s="15"/>
      <c r="R24" s="16" t="s">
        <v>104</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9"/>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ht="20.100000000000001" customHeight="1">
      <c r="B25" s="9"/>
      <c r="C25" s="9"/>
      <c r="D25" s="15"/>
      <c r="E25" s="16"/>
      <c r="F25" s="16"/>
      <c r="G25" s="16"/>
      <c r="H25" s="16"/>
      <c r="I25" s="16"/>
      <c r="J25" s="17"/>
      <c r="K25" s="17"/>
      <c r="L25" s="17"/>
      <c r="M25" s="17"/>
      <c r="N25" s="17"/>
      <c r="O25" s="17"/>
      <c r="P25" s="17"/>
      <c r="Q25" s="15"/>
      <c r="R25" s="16" t="s">
        <v>68</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9"/>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ht="20.100000000000001" customHeight="1">
      <c r="B26" s="9"/>
      <c r="C26" s="9"/>
      <c r="D26" s="15"/>
      <c r="E26" s="16"/>
      <c r="F26" s="16"/>
      <c r="G26" s="16"/>
      <c r="H26" s="16"/>
      <c r="I26" s="16"/>
      <c r="J26" s="17"/>
      <c r="K26" s="17"/>
      <c r="L26" s="17"/>
      <c r="M26" s="17"/>
      <c r="N26" s="17"/>
      <c r="O26" s="17"/>
      <c r="P26" s="17"/>
      <c r="Q26" s="15"/>
      <c r="R26" s="16" t="s">
        <v>114</v>
      </c>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9"/>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ht="20.100000000000001" customHeight="1">
      <c r="B27" s="9"/>
      <c r="C27" s="9"/>
      <c r="D27" s="15"/>
      <c r="E27" s="16"/>
      <c r="F27" s="16"/>
      <c r="G27" s="16"/>
      <c r="H27" s="16"/>
      <c r="I27" s="16"/>
      <c r="J27" s="17"/>
      <c r="K27" s="17"/>
      <c r="L27" s="17"/>
      <c r="M27" s="17"/>
      <c r="N27" s="17"/>
      <c r="O27" s="17"/>
      <c r="P27" s="17"/>
      <c r="Q27" s="23"/>
      <c r="R27" s="25"/>
      <c r="S27" s="25"/>
      <c r="T27" s="25"/>
      <c r="U27" s="25"/>
      <c r="V27" s="25"/>
      <c r="W27" s="25"/>
      <c r="X27" s="25"/>
      <c r="Y27" s="24" t="s">
        <v>241</v>
      </c>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26"/>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ht="20.100000000000001" customHeight="1">
      <c r="B28" s="9"/>
      <c r="C28" s="9"/>
      <c r="D28" s="10"/>
      <c r="E28" s="11" t="s">
        <v>50</v>
      </c>
      <c r="F28" s="11"/>
      <c r="G28" s="11"/>
      <c r="H28" s="11"/>
      <c r="I28" s="11"/>
      <c r="J28" s="12"/>
      <c r="K28" s="12"/>
      <c r="L28" s="12"/>
      <c r="M28" s="12"/>
      <c r="N28" s="12"/>
      <c r="O28" s="12"/>
      <c r="P28" s="12"/>
      <c r="Q28" s="15"/>
      <c r="R28" s="16" t="s">
        <v>69</v>
      </c>
      <c r="S28" s="17"/>
      <c r="T28" s="17"/>
      <c r="U28" s="17"/>
      <c r="V28" s="17"/>
      <c r="W28" s="17"/>
      <c r="X28" s="17"/>
      <c r="Y28" s="17"/>
      <c r="Z28" s="17"/>
      <c r="AA28" s="17"/>
      <c r="AB28" s="17"/>
      <c r="AC28" s="16" t="s">
        <v>70</v>
      </c>
      <c r="AD28" s="17"/>
      <c r="AE28" s="17"/>
      <c r="AF28" s="17"/>
      <c r="AG28" s="17"/>
      <c r="AH28" s="17"/>
      <c r="AI28" s="17"/>
      <c r="AJ28" s="17"/>
      <c r="AK28" s="17"/>
      <c r="AL28" s="17"/>
      <c r="AM28" s="17"/>
      <c r="AN28" s="17"/>
      <c r="AO28" s="17"/>
      <c r="AP28" s="17"/>
      <c r="AQ28" s="17"/>
      <c r="AR28" s="17"/>
      <c r="AS28" s="17"/>
      <c r="AT28" s="17"/>
      <c r="AU28" s="17"/>
      <c r="AV28" s="17"/>
      <c r="AW28" s="17"/>
      <c r="AX28" s="17"/>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9"/>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ht="20.100000000000001" customHeight="1">
      <c r="B29" s="9"/>
      <c r="C29" s="9"/>
      <c r="D29" s="10"/>
      <c r="E29" s="11" t="s">
        <v>51</v>
      </c>
      <c r="F29" s="11"/>
      <c r="G29" s="11"/>
      <c r="H29" s="11"/>
      <c r="I29" s="11"/>
      <c r="J29" s="12"/>
      <c r="K29" s="12"/>
      <c r="L29" s="12"/>
      <c r="M29" s="12"/>
      <c r="N29" s="12"/>
      <c r="O29" s="12"/>
      <c r="P29" s="12"/>
      <c r="Q29" s="10"/>
      <c r="R29" s="11" t="s">
        <v>86</v>
      </c>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4"/>
    </row>
    <row r="30" spans="2:126" ht="20.100000000000001" customHeight="1">
      <c r="B30" s="9"/>
      <c r="C30" s="9"/>
      <c r="D30" s="20"/>
      <c r="E30" s="21" t="s">
        <v>52</v>
      </c>
      <c r="F30" s="21"/>
      <c r="G30" s="21"/>
      <c r="H30" s="21"/>
      <c r="I30" s="21"/>
      <c r="J30" s="22"/>
      <c r="K30" s="22"/>
      <c r="L30" s="22"/>
      <c r="M30" s="22"/>
      <c r="N30" s="22"/>
      <c r="O30" s="22"/>
      <c r="P30" s="22"/>
      <c r="Q30" s="15"/>
      <c r="R30" s="16" t="s">
        <v>71</v>
      </c>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30"/>
      <c r="AZ30" s="30"/>
      <c r="BA30" s="30"/>
      <c r="BB30" s="30"/>
      <c r="BC30" s="30"/>
      <c r="BD30" s="30"/>
      <c r="BE30" s="30"/>
      <c r="BF30" s="30"/>
      <c r="BG30" s="30"/>
      <c r="BH30" s="30"/>
      <c r="BI30" s="30"/>
      <c r="BJ30" s="30"/>
      <c r="BK30" s="30"/>
      <c r="BL30" s="18"/>
      <c r="BM30" s="18"/>
      <c r="BN30" s="18"/>
      <c r="BO30" s="18"/>
      <c r="BP30" s="18"/>
      <c r="BQ30" s="18"/>
      <c r="BR30" s="18"/>
      <c r="BS30" s="18"/>
      <c r="BT30" s="18"/>
      <c r="BU30" s="18"/>
      <c r="BV30" s="18"/>
      <c r="BW30" s="18"/>
      <c r="BX30" s="19"/>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ht="20.100000000000001" customHeight="1">
      <c r="B31" s="9"/>
      <c r="C31" s="9"/>
      <c r="D31" s="15"/>
      <c r="E31" s="16"/>
      <c r="F31" s="16"/>
      <c r="G31" s="16"/>
      <c r="H31" s="16"/>
      <c r="I31" s="16"/>
      <c r="J31" s="17"/>
      <c r="K31" s="17"/>
      <c r="L31" s="17"/>
      <c r="M31" s="17"/>
      <c r="N31" s="17"/>
      <c r="O31" s="17"/>
      <c r="P31" s="17"/>
      <c r="Q31" s="15"/>
      <c r="R31" s="28" t="s">
        <v>72</v>
      </c>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30"/>
      <c r="AZ31" s="30"/>
      <c r="BA31" s="30"/>
      <c r="BB31" s="30"/>
      <c r="BC31" s="30"/>
      <c r="BD31" s="30"/>
      <c r="BE31" s="30"/>
      <c r="BF31" s="30"/>
      <c r="BG31" s="30"/>
      <c r="BH31" s="30"/>
      <c r="BI31" s="30"/>
      <c r="BJ31" s="30"/>
      <c r="BK31" s="30"/>
      <c r="BL31" s="18"/>
      <c r="BM31" s="18"/>
      <c r="BN31" s="18"/>
      <c r="BO31" s="18"/>
      <c r="BP31" s="18"/>
      <c r="BQ31" s="18"/>
      <c r="BR31" s="18"/>
      <c r="BS31" s="18"/>
      <c r="BT31" s="18"/>
      <c r="BU31" s="18"/>
      <c r="BV31" s="18"/>
      <c r="BW31" s="18"/>
      <c r="BX31" s="19"/>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ht="20.100000000000001" customHeight="1">
      <c r="B32" s="9"/>
      <c r="C32" s="9"/>
      <c r="D32" s="15"/>
      <c r="E32" s="16"/>
      <c r="F32" s="16"/>
      <c r="G32" s="16"/>
      <c r="H32" s="16"/>
      <c r="I32" s="16"/>
      <c r="J32" s="17"/>
      <c r="K32" s="17"/>
      <c r="L32" s="17"/>
      <c r="M32" s="17"/>
      <c r="N32" s="17"/>
      <c r="O32" s="17"/>
      <c r="P32" s="17"/>
      <c r="Q32" s="15"/>
      <c r="R32" s="29"/>
      <c r="S32" s="29"/>
      <c r="T32" s="29" t="s">
        <v>73</v>
      </c>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30"/>
      <c r="AZ32" s="30"/>
      <c r="BA32" s="30"/>
      <c r="BB32" s="30"/>
      <c r="BC32" s="30"/>
      <c r="BD32" s="30"/>
      <c r="BE32" s="30"/>
      <c r="BF32" s="30"/>
      <c r="BG32" s="30"/>
      <c r="BH32" s="30"/>
      <c r="BI32" s="30"/>
      <c r="BJ32" s="30"/>
      <c r="BK32" s="30"/>
      <c r="BL32" s="18"/>
      <c r="BM32" s="18"/>
      <c r="BN32" s="18"/>
      <c r="BO32" s="18"/>
      <c r="BP32" s="18"/>
      <c r="BQ32" s="18"/>
      <c r="BR32" s="18"/>
      <c r="BS32" s="18"/>
      <c r="BT32" s="18"/>
      <c r="BU32" s="18"/>
      <c r="BV32" s="18"/>
      <c r="BW32" s="18"/>
      <c r="BX32" s="19"/>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ht="20.100000000000001" customHeight="1">
      <c r="B33" s="9"/>
      <c r="C33" s="9"/>
      <c r="D33" s="15"/>
      <c r="E33" s="16"/>
      <c r="F33" s="16"/>
      <c r="G33" s="16"/>
      <c r="H33" s="16"/>
      <c r="I33" s="16"/>
      <c r="J33" s="17"/>
      <c r="K33" s="17"/>
      <c r="L33" s="17"/>
      <c r="M33" s="17"/>
      <c r="N33" s="17"/>
      <c r="O33" s="17"/>
      <c r="P33" s="17"/>
      <c r="Q33" s="15"/>
      <c r="R33" s="29"/>
      <c r="S33" s="29"/>
      <c r="T33" s="29" t="s">
        <v>74</v>
      </c>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30"/>
      <c r="AZ33" s="30"/>
      <c r="BA33" s="30"/>
      <c r="BB33" s="30"/>
      <c r="BC33" s="30"/>
      <c r="BD33" s="30"/>
      <c r="BE33" s="30"/>
      <c r="BF33" s="30"/>
      <c r="BG33" s="30"/>
      <c r="BH33" s="30"/>
      <c r="BI33" s="30"/>
      <c r="BJ33" s="30"/>
      <c r="BK33" s="30"/>
      <c r="BL33" s="18"/>
      <c r="BM33" s="18"/>
      <c r="BN33" s="18"/>
      <c r="BO33" s="18"/>
      <c r="BP33" s="18"/>
      <c r="BQ33" s="18"/>
      <c r="BR33" s="18"/>
      <c r="BS33" s="18"/>
      <c r="BT33" s="18"/>
      <c r="BU33" s="18"/>
      <c r="BV33" s="18"/>
      <c r="BW33" s="18"/>
      <c r="BX33" s="19"/>
    </row>
    <row r="34" spans="2:126" ht="20.100000000000001" customHeight="1">
      <c r="B34" s="9"/>
      <c r="C34" s="9"/>
      <c r="D34" s="15"/>
      <c r="E34" s="16"/>
      <c r="F34" s="16"/>
      <c r="G34" s="16"/>
      <c r="H34" s="16"/>
      <c r="I34" s="16"/>
      <c r="J34" s="17"/>
      <c r="K34" s="17"/>
      <c r="L34" s="17"/>
      <c r="M34" s="17"/>
      <c r="N34" s="17"/>
      <c r="O34" s="17"/>
      <c r="P34" s="17"/>
      <c r="Q34" s="15"/>
      <c r="R34" s="29"/>
      <c r="S34" s="29"/>
      <c r="T34" s="29" t="s">
        <v>75</v>
      </c>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30"/>
      <c r="AZ34" s="30"/>
      <c r="BA34" s="30"/>
      <c r="BB34" s="30"/>
      <c r="BC34" s="30"/>
      <c r="BD34" s="30"/>
      <c r="BE34" s="30"/>
      <c r="BF34" s="30"/>
      <c r="BG34" s="30"/>
      <c r="BH34" s="30"/>
      <c r="BI34" s="30"/>
      <c r="BJ34" s="30"/>
      <c r="BK34" s="30"/>
      <c r="BL34" s="18"/>
      <c r="BM34" s="18"/>
      <c r="BN34" s="18"/>
      <c r="BO34" s="18"/>
      <c r="BP34" s="18"/>
      <c r="BQ34" s="18"/>
      <c r="BR34" s="18"/>
      <c r="BS34" s="18"/>
      <c r="BT34" s="18"/>
      <c r="BU34" s="18"/>
      <c r="BV34" s="18"/>
      <c r="BW34" s="18"/>
      <c r="BX34" s="19"/>
    </row>
    <row r="35" spans="2:126" ht="20.100000000000001" customHeight="1">
      <c r="B35" s="9"/>
      <c r="C35" s="9"/>
      <c r="D35" s="15"/>
      <c r="E35" s="16"/>
      <c r="F35" s="16"/>
      <c r="G35" s="16"/>
      <c r="H35" s="16"/>
      <c r="I35" s="16"/>
      <c r="J35" s="17"/>
      <c r="K35" s="17"/>
      <c r="L35" s="17"/>
      <c r="M35" s="17"/>
      <c r="N35" s="17"/>
      <c r="O35" s="17"/>
      <c r="P35" s="17"/>
      <c r="Q35" s="15"/>
      <c r="R35" s="29"/>
      <c r="S35" s="29"/>
      <c r="T35" s="29" t="s">
        <v>84</v>
      </c>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30"/>
      <c r="AZ35" s="30"/>
      <c r="BA35" s="30"/>
      <c r="BB35" s="30"/>
      <c r="BC35" s="30"/>
      <c r="BD35" s="30"/>
      <c r="BE35" s="30"/>
      <c r="BF35" s="30"/>
      <c r="BG35" s="30"/>
      <c r="BH35" s="30"/>
      <c r="BI35" s="30"/>
      <c r="BJ35" s="30"/>
      <c r="BK35" s="30"/>
      <c r="BL35" s="18"/>
      <c r="BM35" s="18"/>
      <c r="BN35" s="18"/>
      <c r="BO35" s="18"/>
      <c r="BP35" s="18"/>
      <c r="BQ35" s="18"/>
      <c r="BR35" s="18"/>
      <c r="BS35" s="18"/>
      <c r="BT35" s="18"/>
      <c r="BU35" s="18"/>
      <c r="BV35" s="18"/>
      <c r="BW35" s="18"/>
      <c r="BX35" s="19"/>
    </row>
    <row r="36" spans="2:126" ht="20.100000000000001" customHeight="1">
      <c r="B36" s="9"/>
      <c r="C36" s="9"/>
      <c r="D36" s="23"/>
      <c r="E36" s="24"/>
      <c r="F36" s="24"/>
      <c r="G36" s="24"/>
      <c r="H36" s="24"/>
      <c r="I36" s="24"/>
      <c r="J36" s="25"/>
      <c r="K36" s="25"/>
      <c r="L36" s="25"/>
      <c r="M36" s="25"/>
      <c r="N36" s="25"/>
      <c r="O36" s="25"/>
      <c r="P36" s="25"/>
      <c r="Q36" s="15"/>
      <c r="R36" s="29"/>
      <c r="S36" s="29"/>
      <c r="T36" s="29" t="s">
        <v>76</v>
      </c>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30"/>
      <c r="AZ36" s="30"/>
      <c r="BA36" s="30"/>
      <c r="BB36" s="30"/>
      <c r="BC36" s="30"/>
      <c r="BD36" s="30"/>
      <c r="BE36" s="30"/>
      <c r="BF36" s="30"/>
      <c r="BG36" s="30"/>
      <c r="BH36" s="30"/>
      <c r="BI36" s="30"/>
      <c r="BJ36" s="30"/>
      <c r="BK36" s="30"/>
      <c r="BL36" s="18"/>
      <c r="BM36" s="18"/>
      <c r="BN36" s="18"/>
      <c r="BO36" s="18"/>
      <c r="BP36" s="18"/>
      <c r="BQ36" s="18"/>
      <c r="BR36" s="18"/>
      <c r="BS36" s="18"/>
      <c r="BT36" s="18"/>
      <c r="BU36" s="18"/>
      <c r="BV36" s="18"/>
      <c r="BW36" s="18"/>
      <c r="BX36" s="19"/>
    </row>
    <row r="37" spans="2:126" ht="20.100000000000001" customHeight="1">
      <c r="B37" s="9"/>
      <c r="C37" s="9"/>
      <c r="D37" s="15"/>
      <c r="E37" s="16" t="s">
        <v>53</v>
      </c>
      <c r="F37" s="16"/>
      <c r="G37" s="16"/>
      <c r="H37" s="16"/>
      <c r="I37" s="16"/>
      <c r="J37" s="17"/>
      <c r="K37" s="17"/>
      <c r="L37" s="17"/>
      <c r="M37" s="17"/>
      <c r="N37" s="17"/>
      <c r="O37" s="17"/>
      <c r="P37" s="17"/>
      <c r="Q37" s="10"/>
      <c r="R37" s="11" t="s">
        <v>325</v>
      </c>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8"/>
      <c r="AZ37" s="38"/>
      <c r="BA37" s="38"/>
      <c r="BB37" s="38"/>
      <c r="BC37" s="38"/>
      <c r="BD37" s="38"/>
      <c r="BE37" s="38"/>
      <c r="BF37" s="38"/>
      <c r="BG37" s="38"/>
      <c r="BH37" s="38"/>
      <c r="BI37" s="38"/>
      <c r="BJ37" s="38"/>
      <c r="BK37" s="38"/>
      <c r="BL37" s="13"/>
      <c r="BM37" s="13"/>
      <c r="BN37" s="13"/>
      <c r="BO37" s="13"/>
      <c r="BP37" s="13"/>
      <c r="BQ37" s="13"/>
      <c r="BR37" s="13"/>
      <c r="BS37" s="13"/>
      <c r="BT37" s="13"/>
      <c r="BU37" s="13"/>
      <c r="BV37" s="13"/>
      <c r="BW37" s="13"/>
      <c r="BX37" s="14"/>
    </row>
    <row r="38" spans="2:126" ht="20.100000000000001" customHeight="1">
      <c r="B38" s="9"/>
      <c r="C38" s="9"/>
      <c r="D38" s="20"/>
      <c r="E38" s="21" t="s">
        <v>54</v>
      </c>
      <c r="F38" s="21"/>
      <c r="G38" s="21"/>
      <c r="H38" s="21"/>
      <c r="I38" s="21"/>
      <c r="J38" s="22"/>
      <c r="K38" s="22"/>
      <c r="L38" s="22"/>
      <c r="M38" s="22"/>
      <c r="N38" s="22"/>
      <c r="O38" s="22"/>
      <c r="P38" s="22"/>
      <c r="Q38" s="15"/>
      <c r="R38" s="28" t="s">
        <v>77</v>
      </c>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30"/>
      <c r="AZ38" s="30"/>
      <c r="BA38" s="30"/>
      <c r="BB38" s="30"/>
      <c r="BC38" s="30"/>
      <c r="BD38" s="30"/>
      <c r="BE38" s="30"/>
      <c r="BF38" s="30"/>
      <c r="BG38" s="30"/>
      <c r="BH38" s="30"/>
      <c r="BI38" s="30"/>
      <c r="BJ38" s="30"/>
      <c r="BK38" s="30"/>
      <c r="BL38" s="18"/>
      <c r="BM38" s="18"/>
      <c r="BN38" s="18"/>
      <c r="BO38" s="18"/>
      <c r="BP38" s="18"/>
      <c r="BQ38" s="18"/>
      <c r="BR38" s="18"/>
      <c r="BS38" s="18"/>
      <c r="BT38" s="18"/>
      <c r="BU38" s="18"/>
      <c r="BV38" s="18"/>
      <c r="BW38" s="18"/>
      <c r="BX38" s="19"/>
    </row>
    <row r="39" spans="2:126" ht="20.100000000000001" customHeight="1">
      <c r="B39" s="9"/>
      <c r="C39" s="9"/>
      <c r="D39" s="15"/>
      <c r="E39" s="16"/>
      <c r="F39" s="16"/>
      <c r="G39" s="16"/>
      <c r="H39" s="16"/>
      <c r="I39" s="16"/>
      <c r="J39" s="17"/>
      <c r="K39" s="17"/>
      <c r="L39" s="17"/>
      <c r="M39" s="17"/>
      <c r="N39" s="17"/>
      <c r="O39" s="17"/>
      <c r="P39" s="17"/>
      <c r="Q39" s="15"/>
      <c r="R39" s="29"/>
      <c r="S39" s="29"/>
      <c r="T39" s="29" t="s">
        <v>78</v>
      </c>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30"/>
      <c r="AZ39" s="30"/>
      <c r="BA39" s="30"/>
      <c r="BB39" s="30"/>
      <c r="BC39" s="30"/>
      <c r="BD39" s="30"/>
      <c r="BE39" s="30"/>
      <c r="BF39" s="30"/>
      <c r="BG39" s="30"/>
      <c r="BH39" s="30"/>
      <c r="BI39" s="30"/>
      <c r="BJ39" s="30"/>
      <c r="BK39" s="30"/>
      <c r="BL39" s="18"/>
      <c r="BM39" s="18"/>
      <c r="BN39" s="18"/>
      <c r="BO39" s="18"/>
      <c r="BP39" s="18"/>
      <c r="BQ39" s="18"/>
      <c r="BR39" s="18"/>
      <c r="BS39" s="18"/>
      <c r="BT39" s="18"/>
      <c r="BU39" s="18"/>
      <c r="BV39" s="18"/>
      <c r="BW39" s="18"/>
      <c r="BX39" s="19"/>
    </row>
    <row r="40" spans="2:126" ht="20.100000000000001" customHeight="1">
      <c r="B40" s="9"/>
      <c r="C40" s="9"/>
      <c r="D40" s="15"/>
      <c r="E40" s="16"/>
      <c r="F40" s="16"/>
      <c r="G40" s="16"/>
      <c r="H40" s="16"/>
      <c r="I40" s="16"/>
      <c r="J40" s="17"/>
      <c r="K40" s="17"/>
      <c r="L40" s="17"/>
      <c r="M40" s="17"/>
      <c r="N40" s="17"/>
      <c r="O40" s="17"/>
      <c r="P40" s="17"/>
      <c r="Q40" s="15"/>
      <c r="R40" s="29"/>
      <c r="S40" s="29"/>
      <c r="T40" s="29" t="s">
        <v>79</v>
      </c>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30"/>
      <c r="AZ40" s="30"/>
      <c r="BA40" s="30"/>
      <c r="BB40" s="30"/>
      <c r="BC40" s="30"/>
      <c r="BD40" s="30"/>
      <c r="BE40" s="30"/>
      <c r="BF40" s="30"/>
      <c r="BG40" s="30"/>
      <c r="BH40" s="30"/>
      <c r="BI40" s="30"/>
      <c r="BJ40" s="30"/>
      <c r="BK40" s="30"/>
      <c r="BL40" s="18"/>
      <c r="BM40" s="18"/>
      <c r="BN40" s="18"/>
      <c r="BO40" s="18"/>
      <c r="BP40" s="18"/>
      <c r="BQ40" s="18"/>
      <c r="BR40" s="18"/>
      <c r="BS40" s="18"/>
      <c r="BT40" s="18"/>
      <c r="BU40" s="18"/>
      <c r="BV40" s="18"/>
      <c r="BW40" s="18"/>
      <c r="BX40" s="19"/>
    </row>
    <row r="41" spans="2:126" ht="20.100000000000001" customHeight="1">
      <c r="B41" s="9"/>
      <c r="C41" s="9"/>
      <c r="D41" s="23"/>
      <c r="E41" s="24"/>
      <c r="F41" s="24"/>
      <c r="G41" s="24"/>
      <c r="H41" s="24"/>
      <c r="I41" s="24"/>
      <c r="J41" s="25"/>
      <c r="K41" s="25"/>
      <c r="L41" s="25"/>
      <c r="M41" s="25"/>
      <c r="N41" s="25"/>
      <c r="O41" s="25"/>
      <c r="P41" s="25"/>
      <c r="Q41" s="23"/>
      <c r="R41" s="31"/>
      <c r="S41" s="31"/>
      <c r="T41" s="31" t="s">
        <v>80</v>
      </c>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2"/>
      <c r="AZ41" s="32"/>
      <c r="BA41" s="32"/>
      <c r="BB41" s="32"/>
      <c r="BC41" s="32"/>
      <c r="BD41" s="32"/>
      <c r="BE41" s="32"/>
      <c r="BF41" s="32"/>
      <c r="BG41" s="32"/>
      <c r="BH41" s="32"/>
      <c r="BI41" s="32"/>
      <c r="BJ41" s="32"/>
      <c r="BK41" s="32"/>
      <c r="BL41" s="33"/>
      <c r="BM41" s="33"/>
      <c r="BN41" s="33"/>
      <c r="BO41" s="33"/>
      <c r="BP41" s="33"/>
      <c r="BQ41" s="33"/>
      <c r="BR41" s="33"/>
      <c r="BS41" s="33"/>
      <c r="BT41" s="33"/>
      <c r="BU41" s="33"/>
      <c r="BV41" s="33"/>
      <c r="BW41" s="33"/>
      <c r="BX41" s="26"/>
    </row>
    <row r="42" spans="2:126" ht="20.100000000000001" customHeight="1">
      <c r="B42" s="9"/>
      <c r="C42" s="9"/>
      <c r="D42" s="15"/>
      <c r="E42" s="16" t="s">
        <v>55</v>
      </c>
      <c r="F42" s="16"/>
      <c r="G42" s="16"/>
      <c r="H42" s="16"/>
      <c r="I42" s="16"/>
      <c r="J42" s="17"/>
      <c r="K42" s="17"/>
      <c r="L42" s="17"/>
      <c r="M42" s="17"/>
      <c r="N42" s="17"/>
      <c r="O42" s="17"/>
      <c r="P42" s="17"/>
      <c r="Q42" s="15"/>
      <c r="R42" s="250" t="s">
        <v>231</v>
      </c>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34"/>
      <c r="AP42" s="34"/>
      <c r="AQ42" s="34"/>
      <c r="AR42" s="34"/>
      <c r="AS42" s="34"/>
      <c r="AT42" s="34"/>
      <c r="AU42" s="34"/>
      <c r="AV42" s="34"/>
      <c r="AW42" s="34"/>
      <c r="AX42" s="34"/>
      <c r="AY42" s="35"/>
      <c r="AZ42" s="35"/>
      <c r="BA42" s="35"/>
      <c r="BB42" s="35"/>
      <c r="BC42" s="35"/>
      <c r="BD42" s="35"/>
      <c r="BE42" s="35"/>
      <c r="BF42" s="35"/>
      <c r="BG42" s="35"/>
      <c r="BH42" s="35"/>
      <c r="BI42" s="35"/>
      <c r="BJ42" s="35"/>
      <c r="BK42" s="35"/>
      <c r="BL42" s="2"/>
      <c r="BM42" s="2"/>
      <c r="BN42" s="2"/>
      <c r="BO42" s="2"/>
      <c r="BP42" s="2"/>
      <c r="BQ42" s="2"/>
      <c r="BR42" s="2"/>
      <c r="BS42" s="2"/>
      <c r="BT42" s="2"/>
      <c r="BU42" s="2"/>
      <c r="BV42" s="2"/>
      <c r="BW42" s="2"/>
      <c r="BX42" s="3"/>
    </row>
    <row r="43" spans="2:126" ht="20.100000000000001" customHeight="1">
      <c r="B43" s="9"/>
      <c r="C43" s="9"/>
      <c r="D43" s="15"/>
      <c r="E43" s="16"/>
      <c r="F43" s="16"/>
      <c r="G43" s="16"/>
      <c r="H43" s="16"/>
      <c r="I43" s="16"/>
      <c r="J43" s="17"/>
      <c r="K43" s="17"/>
      <c r="L43" s="17"/>
      <c r="M43" s="17"/>
      <c r="N43" s="17"/>
      <c r="O43" s="17"/>
      <c r="P43" s="17"/>
      <c r="Q43" s="15"/>
      <c r="R43" s="251" t="s">
        <v>232</v>
      </c>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2"/>
      <c r="AZ43" s="252"/>
      <c r="BA43" s="252"/>
      <c r="BB43" s="252"/>
      <c r="BC43" s="252"/>
      <c r="BD43" s="252"/>
      <c r="BE43" s="252"/>
      <c r="BF43" s="252"/>
      <c r="BG43" s="252"/>
      <c r="BH43" s="252"/>
      <c r="BI43" s="252"/>
      <c r="BJ43" s="252"/>
      <c r="BK43" s="252"/>
      <c r="BL43" s="18"/>
      <c r="BM43" s="18"/>
      <c r="BN43" s="18"/>
      <c r="BO43" s="18"/>
      <c r="BP43" s="18"/>
      <c r="BQ43" s="18"/>
      <c r="BR43" s="18"/>
      <c r="BS43" s="18"/>
      <c r="BT43" s="18"/>
      <c r="BU43" s="18"/>
      <c r="BV43" s="18"/>
      <c r="BW43" s="18"/>
      <c r="BX43" s="19"/>
    </row>
    <row r="44" spans="2:126" ht="20.100000000000001" customHeight="1">
      <c r="B44" s="9"/>
      <c r="C44" s="9"/>
      <c r="D44" s="15"/>
      <c r="E44" s="16"/>
      <c r="F44" s="16"/>
      <c r="G44" s="16"/>
      <c r="H44" s="16"/>
      <c r="I44" s="16"/>
      <c r="J44" s="17"/>
      <c r="K44" s="17"/>
      <c r="L44" s="17"/>
      <c r="M44" s="17"/>
      <c r="N44" s="17"/>
      <c r="O44" s="17"/>
      <c r="P44" s="17"/>
      <c r="Q44" s="228"/>
      <c r="R44" s="29" t="s">
        <v>233</v>
      </c>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51"/>
      <c r="AV44" s="251"/>
      <c r="AW44" s="251"/>
      <c r="AX44" s="251"/>
      <c r="AY44" s="252"/>
      <c r="AZ44" s="252"/>
      <c r="BA44" s="252"/>
      <c r="BB44" s="252"/>
      <c r="BC44" s="252"/>
      <c r="BD44" s="252"/>
      <c r="BE44" s="252"/>
      <c r="BF44" s="252"/>
      <c r="BG44" s="252"/>
      <c r="BH44" s="252"/>
      <c r="BI44" s="252"/>
      <c r="BJ44" s="252"/>
      <c r="BK44" s="252"/>
      <c r="BL44" s="247"/>
      <c r="BM44" s="18"/>
      <c r="BN44" s="18"/>
      <c r="BO44" s="18"/>
      <c r="BP44" s="18"/>
      <c r="BQ44" s="18"/>
      <c r="BR44" s="18"/>
      <c r="BS44" s="18"/>
      <c r="BT44" s="18"/>
      <c r="BU44" s="18"/>
      <c r="BV44" s="18"/>
      <c r="BW44" s="18"/>
      <c r="BX44" s="19"/>
    </row>
    <row r="45" spans="2:126" ht="20.100000000000001" customHeight="1">
      <c r="B45" s="9"/>
      <c r="C45" s="9"/>
      <c r="D45" s="23"/>
      <c r="E45" s="24"/>
      <c r="F45" s="24"/>
      <c r="G45" s="24"/>
      <c r="H45" s="24"/>
      <c r="I45" s="24"/>
      <c r="J45" s="25"/>
      <c r="K45" s="25"/>
      <c r="L45" s="25"/>
      <c r="M45" s="25"/>
      <c r="N45" s="25"/>
      <c r="O45" s="25"/>
      <c r="P45" s="25"/>
      <c r="Q45" s="253"/>
      <c r="R45" s="32" t="s">
        <v>234</v>
      </c>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3"/>
      <c r="BM45" s="33"/>
      <c r="BN45" s="33"/>
      <c r="BO45" s="33"/>
      <c r="BP45" s="33"/>
      <c r="BQ45" s="33"/>
      <c r="BR45" s="33"/>
      <c r="BS45" s="33"/>
      <c r="BT45" s="33"/>
      <c r="BU45" s="33"/>
      <c r="BV45" s="33"/>
      <c r="BW45" s="33"/>
      <c r="BX45" s="26"/>
    </row>
    <row r="46" spans="2:126" ht="12.75" customHeight="1">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row>
    <row r="47" spans="2:126" s="8" customFormat="1" ht="15.75" customHeight="1">
      <c r="D47" s="488">
        <f>入力フォーム!$C$13</f>
        <v>45931</v>
      </c>
      <c r="E47" s="488"/>
      <c r="F47" s="488"/>
      <c r="G47" s="488"/>
      <c r="H47" s="488"/>
      <c r="I47" s="488"/>
      <c r="J47" s="488"/>
      <c r="K47" s="488"/>
      <c r="L47" s="488"/>
      <c r="M47" s="488"/>
      <c r="N47" s="488"/>
      <c r="O47" s="488"/>
      <c r="P47" s="488"/>
      <c r="Q47" s="488"/>
      <c r="R47" s="47"/>
      <c r="S47" s="47"/>
      <c r="T47" s="47"/>
      <c r="U47" s="47"/>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row>
    <row r="48" spans="2:126" s="8" customFormat="1" ht="10.5" customHeight="1">
      <c r="D48" s="45"/>
      <c r="E48" s="45"/>
      <c r="F48" s="45"/>
      <c r="G48" s="45"/>
      <c r="H48" s="45"/>
      <c r="I48" s="45"/>
      <c r="J48" s="45"/>
      <c r="K48" s="45"/>
      <c r="L48" s="45"/>
      <c r="M48" s="45"/>
      <c r="N48" s="45"/>
      <c r="O48" s="45"/>
      <c r="P48" s="45"/>
      <c r="Q48" s="45"/>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row>
    <row r="49" spans="1:126" s="8" customFormat="1" ht="18" customHeight="1">
      <c r="AM49" s="8" t="s">
        <v>56</v>
      </c>
      <c r="AQ49" s="489" t="s">
        <v>306</v>
      </c>
      <c r="AR49" s="489"/>
      <c r="AS49" s="489"/>
      <c r="AT49" s="489"/>
      <c r="AU49" s="489"/>
      <c r="AV49" s="489"/>
      <c r="AW49" s="489"/>
      <c r="AX49" s="489"/>
      <c r="AY49" s="489"/>
      <c r="AZ49" s="489"/>
      <c r="BA49" s="489"/>
      <c r="BB49" s="489"/>
      <c r="BC49" s="489"/>
      <c r="BD49" s="489"/>
      <c r="BE49" s="489"/>
      <c r="BF49" s="489"/>
      <c r="BG49" s="489"/>
      <c r="BH49" s="489"/>
      <c r="BI49" s="489"/>
      <c r="BJ49" s="489"/>
      <c r="BK49" s="489"/>
      <c r="BL49" s="489"/>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row>
    <row r="50" spans="1:126" s="8" customFormat="1" ht="18" customHeight="1">
      <c r="AQ50" s="489" t="s">
        <v>66</v>
      </c>
      <c r="AR50" s="489"/>
      <c r="AS50" s="489"/>
      <c r="AT50" s="489"/>
      <c r="AU50" s="489"/>
      <c r="AV50" s="489"/>
      <c r="AW50" s="489"/>
      <c r="AX50" s="489"/>
      <c r="AY50" s="489"/>
      <c r="AZ50" s="489"/>
      <c r="BA50" s="489"/>
      <c r="BB50" s="489"/>
      <c r="BC50" s="489"/>
      <c r="BD50" s="489"/>
      <c r="BE50" s="489"/>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row>
    <row r="51" spans="1:126" s="8" customFormat="1" ht="18" customHeight="1">
      <c r="AQ51" s="479" t="s">
        <v>326</v>
      </c>
      <c r="AR51" s="479"/>
      <c r="AS51" s="479"/>
      <c r="AT51" s="479"/>
      <c r="AU51" s="479"/>
      <c r="AV51" s="479"/>
      <c r="AW51" s="479"/>
      <c r="AX51" s="479"/>
      <c r="AY51" s="479"/>
      <c r="AZ51" s="479"/>
      <c r="BA51" s="479"/>
      <c r="BB51" s="479"/>
      <c r="BC51" s="479"/>
      <c r="BD51" s="479"/>
      <c r="BE51" s="479"/>
      <c r="BF51" s="479"/>
      <c r="BG51" s="43"/>
      <c r="BH51" s="480" t="s">
        <v>299</v>
      </c>
      <c r="BI51" s="480"/>
      <c r="BJ51" s="480"/>
      <c r="BK51" s="480"/>
      <c r="BL51" s="480"/>
      <c r="BM51" s="480"/>
      <c r="BN51" s="480"/>
      <c r="BO51" s="480"/>
      <c r="BS51" s="8" t="s">
        <v>57</v>
      </c>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row>
    <row r="52" spans="1:126" s="8" customFormat="1" ht="10.5" customHeight="1">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row>
    <row r="53" spans="1:126" s="8" customFormat="1" ht="18" customHeight="1">
      <c r="AM53" s="8" t="s">
        <v>58</v>
      </c>
      <c r="AQ53" s="8" t="s">
        <v>59</v>
      </c>
      <c r="AU53" s="481" t="str">
        <f>"〒"&amp;VLOOKUP(A1,入力フォーム!$A$26:$AA$75,4,FALSE)</f>
        <v>〒141-8602</v>
      </c>
      <c r="AV53" s="481"/>
      <c r="AW53" s="481"/>
      <c r="AX53" s="481"/>
      <c r="AY53" s="481"/>
      <c r="AZ53" s="481"/>
      <c r="BA53" s="481"/>
      <c r="BB53" s="481"/>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row>
    <row r="54" spans="1:126" s="8" customFormat="1" ht="20.100000000000001" customHeight="1">
      <c r="AU54" s="144"/>
      <c r="AV54" s="482" t="str">
        <f>VLOOKUP(A1,入力フォーム!$A$26:$AA$75,5,FALSE)</f>
        <v>東京都品川区大崎4-2-16</v>
      </c>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row>
    <row r="55" spans="1:126" s="8" customFormat="1" ht="20.100000000000001" customHeight="1">
      <c r="AU55" s="44"/>
      <c r="AV55" s="483">
        <f>VLOOKUP(A1,入力フォーム!$A$26:$AA$75,6,FALSE)</f>
        <v>0</v>
      </c>
      <c r="AW55" s="483"/>
      <c r="AX55" s="483"/>
      <c r="AY55" s="483"/>
      <c r="AZ55" s="483"/>
      <c r="BA55" s="483"/>
      <c r="BB55" s="483"/>
      <c r="BC55" s="483"/>
      <c r="BD55" s="483"/>
      <c r="BE55" s="483"/>
      <c r="BF55" s="483"/>
      <c r="BG55" s="483"/>
      <c r="BH55" s="483"/>
      <c r="BI55" s="483"/>
      <c r="BJ55" s="483"/>
      <c r="BK55" s="483"/>
      <c r="BL55" s="483"/>
      <c r="BM55" s="483"/>
      <c r="BN55" s="483"/>
      <c r="BO55" s="483"/>
      <c r="BP55" s="483"/>
      <c r="BQ55" s="483"/>
      <c r="BR55" s="483"/>
      <c r="BS55" s="48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row>
    <row r="56" spans="1:126" s="8" customFormat="1" ht="12" customHeight="1">
      <c r="AQ56" s="46" t="s">
        <v>191</v>
      </c>
      <c r="AR56" s="46"/>
      <c r="AS56" s="46"/>
      <c r="AT56" s="46"/>
      <c r="AU56" s="46"/>
      <c r="AV56" s="484" t="str">
        <f>VLOOKUP(A1,入力フォーム!$A$26:$AA$75,3,FALSE)</f>
        <v>ﾘｯｼｮｳ ﾋﾄﾘ</v>
      </c>
      <c r="AW56" s="484" ph="1"/>
      <c r="AX56" s="484" ph="1"/>
      <c r="AY56" s="484" ph="1"/>
      <c r="AZ56" s="484" ph="1"/>
      <c r="BA56" s="484" ph="1"/>
      <c r="BB56" s="484" ph="1"/>
      <c r="BC56" s="484" ph="1"/>
      <c r="BD56" s="484" ph="1"/>
      <c r="BE56" s="484" ph="1"/>
      <c r="BF56" s="484" ph="1"/>
      <c r="BG56" s="484" ph="1"/>
      <c r="BH56" s="484" ph="1"/>
      <c r="BI56" s="484" ph="1"/>
      <c r="BJ56" s="484" ph="1"/>
      <c r="BK56" s="484" ph="1"/>
      <c r="BL56" s="484" ph="1"/>
      <c r="BM56" s="484" ph="1"/>
      <c r="BN56" s="484" ph="1"/>
      <c r="BO56" s="48"/>
      <c r="BP56" s="48"/>
      <c r="BQ56" s="48"/>
      <c r="BR56" s="48"/>
      <c r="BS56" s="48"/>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row>
    <row r="57" spans="1:126" s="8" customFormat="1" ht="20.100000000000001" customHeight="1">
      <c r="AQ57" s="8" t="s">
        <v>60</v>
      </c>
      <c r="AV57" s="493" t="str">
        <f>VLOOKUP(A1,入力フォーム!$A$26:$AA$75,2,FALSE)</f>
        <v>立正　1人</v>
      </c>
      <c r="AW57" s="493"/>
      <c r="AX57" s="493"/>
      <c r="AY57" s="493"/>
      <c r="AZ57" s="493"/>
      <c r="BA57" s="493"/>
      <c r="BB57" s="493"/>
      <c r="BC57" s="493"/>
      <c r="BD57" s="493"/>
      <c r="BE57" s="493"/>
      <c r="BF57" s="493"/>
      <c r="BG57" s="493"/>
      <c r="BH57" s="493"/>
      <c r="BI57" s="493"/>
      <c r="BJ57" s="493"/>
      <c r="BK57" s="493"/>
      <c r="BL57" s="493"/>
      <c r="BM57" s="493"/>
      <c r="BN57" s="493"/>
      <c r="BO57" s="48"/>
      <c r="BP57" s="48"/>
      <c r="BQ57" s="48"/>
      <c r="BR57" s="48"/>
      <c r="BS57" s="227" t="s">
        <v>57</v>
      </c>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row>
    <row r="58" spans="1:126" s="8" customFormat="1" ht="20.100000000000001" customHeight="1">
      <c r="AQ58" s="8" t="s">
        <v>61</v>
      </c>
      <c r="AV58" s="48"/>
      <c r="AW58" s="494">
        <f>VLOOKUP(A1,入力フォーム!$A$26:$AA$75,8,FALSE)</f>
        <v>36342</v>
      </c>
      <c r="AX58" s="494"/>
      <c r="AY58" s="494"/>
      <c r="AZ58" s="494"/>
      <c r="BA58" s="494"/>
      <c r="BB58" s="494"/>
      <c r="BC58" s="494"/>
      <c r="BD58" s="494"/>
      <c r="BE58" s="494"/>
      <c r="BF58" s="494"/>
      <c r="BG58" s="494"/>
      <c r="BH58" s="494"/>
      <c r="BI58" s="494"/>
      <c r="BJ58" s="494"/>
      <c r="BK58" s="494"/>
      <c r="BL58" s="494"/>
      <c r="BM58" s="494"/>
      <c r="BN58" s="494"/>
      <c r="BO58" s="494"/>
      <c r="BP58" s="494"/>
      <c r="BQ58" s="494"/>
      <c r="BR58" s="494"/>
      <c r="BS58" s="48"/>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row>
    <row r="59" spans="1:126" s="8" customFormat="1" ht="20.100000000000001" customHeight="1">
      <c r="AQ59" s="8" t="s">
        <v>83</v>
      </c>
      <c r="AV59" s="48"/>
      <c r="AW59" s="48"/>
      <c r="AX59" s="48"/>
      <c r="AY59" s="48"/>
      <c r="AZ59" s="48"/>
      <c r="BA59" s="48"/>
      <c r="BB59" s="48"/>
      <c r="BC59" s="48"/>
      <c r="BD59" s="495" t="str">
        <f>VLOOKUP(A1,入力フォーム!$A$26:$AA$75,9,FALSE)</f>
        <v>181H00001</v>
      </c>
      <c r="BE59" s="495"/>
      <c r="BF59" s="495"/>
      <c r="BG59" s="495"/>
      <c r="BH59" s="495"/>
      <c r="BI59" s="495"/>
      <c r="BJ59" s="495"/>
      <c r="BK59" s="495"/>
      <c r="BL59" s="495"/>
      <c r="BM59" s="495"/>
      <c r="BN59" s="495"/>
      <c r="BO59" s="495"/>
      <c r="BP59" s="495"/>
      <c r="BQ59" s="495"/>
      <c r="BR59" s="495"/>
      <c r="BS59" s="495"/>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row>
    <row r="60" spans="1:126" s="8" customFormat="1" ht="12" customHeight="1">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row>
    <row r="61" spans="1:126" s="8" customFormat="1" ht="22.5" customHeight="1">
      <c r="D61" s="496" t="s">
        <v>85</v>
      </c>
      <c r="E61" s="496"/>
      <c r="F61" s="496"/>
      <c r="G61" s="496"/>
      <c r="H61" s="496"/>
      <c r="I61" s="496"/>
      <c r="J61" s="496"/>
      <c r="K61" s="496"/>
      <c r="L61" s="497" t="str">
        <f>入力フォーム!$C$22</f>
        <v>07-999</v>
      </c>
      <c r="M61" s="497"/>
      <c r="N61" s="497"/>
      <c r="O61" s="497"/>
      <c r="P61" s="497"/>
      <c r="Q61" s="497"/>
      <c r="R61" s="48"/>
      <c r="S61" s="48"/>
      <c r="T61" s="8" t="s">
        <v>242</v>
      </c>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row>
    <row r="62" spans="1:126" s="8" customFormat="1" ht="15.75" customHeight="1">
      <c r="D62" s="45"/>
      <c r="F62" s="45"/>
      <c r="G62" s="45"/>
      <c r="H62" s="45"/>
      <c r="I62" s="45"/>
      <c r="J62" s="45"/>
      <c r="K62" s="45"/>
      <c r="L62" s="45"/>
      <c r="M62" s="45"/>
      <c r="N62" s="45"/>
      <c r="O62" s="45"/>
      <c r="P62" s="45"/>
      <c r="Q62" s="45"/>
      <c r="BX62" s="51"/>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row>
    <row r="63" spans="1:126" s="7" customFormat="1" ht="18.75">
      <c r="A63" s="7">
        <f>IF(MOD(ROW()-1,62)=0,QUOTIENT(ROW()-1,62)+1,"")</f>
        <v>2</v>
      </c>
      <c r="B63" s="473" t="s">
        <v>39</v>
      </c>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3"/>
      <c r="AU63" s="473"/>
      <c r="AV63" s="473"/>
      <c r="AW63" s="473"/>
      <c r="AX63" s="473"/>
      <c r="AY63" s="473"/>
      <c r="AZ63" s="473"/>
      <c r="BA63" s="473"/>
      <c r="BB63" s="473"/>
      <c r="BC63" s="473"/>
      <c r="BD63" s="473"/>
      <c r="BE63" s="473"/>
      <c r="BF63" s="473"/>
      <c r="BG63" s="473"/>
      <c r="BH63" s="473"/>
      <c r="BI63" s="473"/>
      <c r="BJ63" s="473"/>
      <c r="BK63" s="473"/>
      <c r="BL63" s="473"/>
      <c r="BM63" s="473"/>
      <c r="BN63" s="473"/>
      <c r="BO63" s="473"/>
      <c r="BP63" s="473"/>
      <c r="BQ63" s="473"/>
      <c r="BR63" s="473"/>
      <c r="BS63" s="473"/>
      <c r="BT63" s="473"/>
      <c r="BU63" s="473"/>
      <c r="BV63" s="473"/>
      <c r="BW63" s="473"/>
      <c r="BX63" s="473"/>
      <c r="BY63" s="52"/>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row>
    <row r="64" spans="1:126" s="7" customFormat="1" ht="19.5" customHeigh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Q64" s="8"/>
      <c r="AR64" s="8"/>
      <c r="AS64" s="8"/>
      <c r="AT64" s="8"/>
      <c r="AU64" s="8"/>
      <c r="AV64" s="8"/>
      <c r="AW64" s="8"/>
      <c r="AX64" s="8"/>
      <c r="AY64" s="8"/>
      <c r="AZ64" s="8"/>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row>
    <row r="65" spans="1:126" s="7" customFormat="1" ht="16.5" customHeight="1">
      <c r="B65" s="8" t="s">
        <v>229</v>
      </c>
      <c r="C65" s="8"/>
      <c r="D65" s="8"/>
      <c r="E65" s="8"/>
      <c r="F65" s="8"/>
      <c r="G65" s="8"/>
      <c r="H65" s="8"/>
      <c r="I65" s="8"/>
      <c r="J65" s="8"/>
      <c r="K65" s="8"/>
      <c r="L65" s="8"/>
      <c r="M65" s="8"/>
      <c r="N65" s="8"/>
      <c r="O65" s="8"/>
      <c r="P65" s="8"/>
      <c r="Q65" s="8"/>
      <c r="R65" s="8"/>
      <c r="S65" s="8"/>
      <c r="T65" s="8"/>
      <c r="U65" s="8"/>
      <c r="V65" s="8"/>
      <c r="W65" s="8"/>
      <c r="X65" s="8"/>
      <c r="Y65" s="8"/>
      <c r="Z65" s="8"/>
      <c r="AA65" s="8"/>
      <c r="AB65" s="8"/>
      <c r="AD65" s="474" t="str">
        <f>VLOOKUP(A63,入力フォーム!$A$26:$AA$75,2,FALSE)</f>
        <v>立正　2人</v>
      </c>
      <c r="AE65" s="474"/>
      <c r="AF65" s="474"/>
      <c r="AG65" s="474"/>
      <c r="AH65" s="474"/>
      <c r="AI65" s="474"/>
      <c r="AJ65" s="474"/>
      <c r="AK65" s="474"/>
      <c r="AL65" s="474"/>
      <c r="AM65" s="474"/>
      <c r="AN65" s="474"/>
      <c r="AO65" s="474"/>
      <c r="AP65" s="474"/>
      <c r="AQ65" s="8" t="s">
        <v>230</v>
      </c>
      <c r="AR65" s="8"/>
      <c r="AS65" s="8"/>
      <c r="AT65" s="8"/>
      <c r="AU65" s="8"/>
      <c r="AV65" s="8"/>
      <c r="AW65" s="8"/>
      <c r="AX65" s="8"/>
      <c r="AY65" s="8"/>
      <c r="AZ65" s="8"/>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row>
    <row r="66" spans="1:126" ht="14.25" customHeight="1">
      <c r="B66" s="9"/>
      <c r="C66" s="9"/>
      <c r="D66" s="9"/>
    </row>
    <row r="67" spans="1:126" ht="15.75" customHeight="1">
      <c r="D67" s="475" t="s">
        <v>23</v>
      </c>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row>
    <row r="68" spans="1:126" ht="14.25" customHeight="1">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row>
    <row r="69" spans="1:126" ht="20.100000000000001" customHeight="1">
      <c r="B69" s="9"/>
      <c r="C69" s="9"/>
      <c r="D69" s="10"/>
      <c r="E69" s="11" t="s">
        <v>40</v>
      </c>
      <c r="F69" s="11"/>
      <c r="G69" s="11"/>
      <c r="H69" s="11"/>
      <c r="I69" s="11"/>
      <c r="J69" s="12"/>
      <c r="K69" s="12"/>
      <c r="L69" s="12"/>
      <c r="M69" s="12"/>
      <c r="N69" s="12"/>
      <c r="O69" s="12"/>
      <c r="P69" s="12"/>
      <c r="Q69" s="10"/>
      <c r="R69" s="476">
        <f>VLOOKUP(A63,入力フォーム!$A$26:$AA$75,11,FALSE)</f>
        <v>45931</v>
      </c>
      <c r="S69" s="476"/>
      <c r="T69" s="476"/>
      <c r="U69" s="476"/>
      <c r="V69" s="476"/>
      <c r="W69" s="476"/>
      <c r="X69" s="476"/>
      <c r="Y69" s="476"/>
      <c r="Z69" s="476"/>
      <c r="AA69" s="476"/>
      <c r="AB69" s="476"/>
      <c r="AC69" s="476"/>
      <c r="AD69" s="476"/>
      <c r="AE69" s="476"/>
      <c r="AF69" s="476"/>
      <c r="AG69" s="476"/>
      <c r="AH69" s="477" t="s">
        <v>235</v>
      </c>
      <c r="AI69" s="478"/>
      <c r="AJ69" s="478"/>
      <c r="AK69" s="478"/>
      <c r="AL69" s="478"/>
      <c r="AM69" s="476">
        <f>VLOOKUP(A63,入力フォーム!$A$26:$AA$75,13,FALSE)</f>
        <v>45931</v>
      </c>
      <c r="AN69" s="476"/>
      <c r="AO69" s="476"/>
      <c r="AP69" s="476"/>
      <c r="AQ69" s="476"/>
      <c r="AR69" s="476"/>
      <c r="AS69" s="476"/>
      <c r="AT69" s="476"/>
      <c r="AU69" s="476"/>
      <c r="AV69" s="476"/>
      <c r="AW69" s="476"/>
      <c r="AX69" s="476"/>
      <c r="AY69" s="476"/>
      <c r="AZ69" s="476"/>
      <c r="BA69" s="476"/>
      <c r="BB69" s="476"/>
      <c r="BC69" s="2"/>
      <c r="BD69" s="2"/>
      <c r="BE69" s="2"/>
      <c r="BF69" s="2"/>
      <c r="BG69" s="2"/>
      <c r="BH69" s="2"/>
      <c r="BI69" s="2"/>
      <c r="BJ69" s="2"/>
      <c r="BK69" s="2"/>
      <c r="BL69" s="2"/>
      <c r="BM69" s="2"/>
      <c r="BN69" s="2"/>
      <c r="BO69" s="2"/>
      <c r="BP69" s="2"/>
      <c r="BQ69" s="2"/>
      <c r="BR69" s="2"/>
      <c r="BS69" s="2"/>
      <c r="BT69" s="2"/>
      <c r="BU69" s="2"/>
      <c r="BV69" s="2"/>
      <c r="BW69" s="2"/>
      <c r="BX69" s="3"/>
    </row>
    <row r="70" spans="1:126" ht="20.100000000000001" customHeight="1">
      <c r="B70" s="9"/>
      <c r="C70" s="9"/>
      <c r="D70" s="10"/>
      <c r="E70" s="11" t="s">
        <v>41</v>
      </c>
      <c r="F70" s="11"/>
      <c r="G70" s="11"/>
      <c r="H70" s="11"/>
      <c r="I70" s="11"/>
      <c r="J70" s="12"/>
      <c r="K70" s="12"/>
      <c r="L70" s="12"/>
      <c r="M70" s="12"/>
      <c r="N70" s="12"/>
      <c r="O70" s="12"/>
      <c r="P70" s="229"/>
      <c r="Q70" s="230"/>
      <c r="R70" s="463" t="str">
        <f>入力フォーム!$C$10</f>
        <v>品川キャンパス</v>
      </c>
      <c r="S70" s="463"/>
      <c r="T70" s="463"/>
      <c r="U70" s="463"/>
      <c r="V70" s="463"/>
      <c r="W70" s="463"/>
      <c r="X70" s="463"/>
      <c r="Y70" s="463"/>
      <c r="Z70" s="231"/>
      <c r="AA70" s="464" t="str">
        <f>入力フォーム!$D$10</f>
        <v>文学部事務室</v>
      </c>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231"/>
      <c r="BS70" s="231"/>
      <c r="BT70" s="231"/>
      <c r="BU70" s="231"/>
      <c r="BV70" s="231"/>
      <c r="BW70" s="231"/>
      <c r="BX70" s="232"/>
    </row>
    <row r="71" spans="1:126" ht="18.600000000000001" customHeight="1">
      <c r="B71" s="9"/>
      <c r="C71" s="9"/>
      <c r="D71" s="15"/>
      <c r="E71" s="16" t="s">
        <v>236</v>
      </c>
      <c r="F71" s="16"/>
      <c r="G71" s="16"/>
      <c r="H71" s="16"/>
      <c r="I71" s="16"/>
      <c r="J71" s="17"/>
      <c r="K71" s="17"/>
      <c r="L71" s="17"/>
      <c r="M71" s="17"/>
      <c r="N71" s="17"/>
      <c r="O71" s="17"/>
      <c r="P71" s="17"/>
      <c r="Q71" s="15"/>
      <c r="R71" s="465" t="str">
        <f>入力フォーム!$C$4</f>
        <v>文学部事務室</v>
      </c>
      <c r="S71" s="465"/>
      <c r="T71" s="465"/>
      <c r="U71" s="465"/>
      <c r="V71" s="465"/>
      <c r="W71" s="465"/>
      <c r="X71" s="465"/>
      <c r="Y71" s="465"/>
      <c r="Z71" s="465"/>
      <c r="AA71" s="465"/>
      <c r="AB71" s="465"/>
      <c r="AC71" s="465"/>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465"/>
      <c r="AZ71" s="465"/>
      <c r="BA71" s="465"/>
      <c r="BB71" s="465"/>
      <c r="BC71" s="465"/>
      <c r="BD71" s="465"/>
      <c r="BE71" s="465"/>
      <c r="BF71" s="465"/>
      <c r="BG71" s="465"/>
      <c r="BH71" s="465"/>
      <c r="BI71" s="465"/>
      <c r="BJ71" s="465"/>
      <c r="BK71" s="465"/>
      <c r="BL71" s="465"/>
      <c r="BM71" s="465"/>
      <c r="BN71" s="465"/>
      <c r="BO71" s="465"/>
      <c r="BP71" s="465"/>
      <c r="BQ71" s="465"/>
      <c r="BR71" s="465"/>
      <c r="BS71" s="233"/>
      <c r="BT71" s="233"/>
      <c r="BU71" s="233"/>
      <c r="BV71" s="233"/>
      <c r="BW71" s="233"/>
      <c r="BX71" s="19"/>
    </row>
    <row r="72" spans="1:126" ht="38.25" customHeight="1">
      <c r="B72" s="9"/>
      <c r="C72" s="9"/>
      <c r="D72" s="10"/>
      <c r="E72" s="466" t="s">
        <v>42</v>
      </c>
      <c r="F72" s="466"/>
      <c r="G72" s="466"/>
      <c r="H72" s="466"/>
      <c r="I72" s="466"/>
      <c r="J72" s="466"/>
      <c r="K72" s="466"/>
      <c r="L72" s="466"/>
      <c r="M72" s="466"/>
      <c r="N72" s="466"/>
      <c r="O72" s="466"/>
      <c r="P72" s="467"/>
      <c r="Q72" s="10"/>
      <c r="R72" s="468" t="str">
        <f>入力フォーム!$C$8</f>
        <v>OC学生スタッフ</v>
      </c>
      <c r="S72" s="468"/>
      <c r="T72" s="468"/>
      <c r="U72" s="468"/>
      <c r="V72" s="468"/>
      <c r="W72" s="468"/>
      <c r="X72" s="468"/>
      <c r="Y72" s="468"/>
      <c r="Z72" s="468"/>
      <c r="AA72" s="468"/>
      <c r="AB72" s="468"/>
      <c r="AC72" s="468"/>
      <c r="AD72" s="468"/>
      <c r="AE72" s="468"/>
      <c r="AF72" s="468"/>
      <c r="AG72" s="468"/>
      <c r="AH72" s="468"/>
      <c r="AI72" s="468"/>
      <c r="AJ72" s="468"/>
      <c r="AK72" s="468"/>
      <c r="AL72" s="468"/>
      <c r="AM72" s="468"/>
      <c r="AN72" s="468"/>
      <c r="AO72" s="468"/>
      <c r="AP72" s="468"/>
      <c r="AQ72" s="468"/>
      <c r="AR72" s="468"/>
      <c r="AS72" s="468"/>
      <c r="AT72" s="468"/>
      <c r="AU72" s="468"/>
      <c r="AV72" s="468"/>
      <c r="AW72" s="468"/>
      <c r="AX72" s="468"/>
      <c r="AY72" s="468"/>
      <c r="AZ72" s="468"/>
      <c r="BA72" s="468"/>
      <c r="BB72" s="468"/>
      <c r="BC72" s="468"/>
      <c r="BD72" s="468"/>
      <c r="BE72" s="468"/>
      <c r="BF72" s="468"/>
      <c r="BG72" s="468"/>
      <c r="BH72" s="468"/>
      <c r="BI72" s="468"/>
      <c r="BJ72" s="468"/>
      <c r="BK72" s="468"/>
      <c r="BL72" s="468"/>
      <c r="BM72" s="468"/>
      <c r="BN72" s="468"/>
      <c r="BO72" s="468"/>
      <c r="BP72" s="468"/>
      <c r="BQ72" s="468"/>
      <c r="BR72" s="468"/>
      <c r="BS72" s="234"/>
      <c r="BT72" s="234"/>
      <c r="BU72" s="234"/>
      <c r="BV72" s="234"/>
      <c r="BW72" s="234"/>
      <c r="BX72" s="14"/>
    </row>
    <row r="73" spans="1:126" ht="20.100000000000001" customHeight="1">
      <c r="B73" s="9"/>
      <c r="C73" s="9"/>
      <c r="D73" s="15"/>
      <c r="E73" s="16" t="s">
        <v>43</v>
      </c>
      <c r="F73" s="16"/>
      <c r="G73" s="16"/>
      <c r="H73" s="16"/>
      <c r="I73" s="16"/>
      <c r="J73" s="17"/>
      <c r="K73" s="17"/>
      <c r="L73" s="17"/>
      <c r="M73" s="17"/>
      <c r="N73" s="17"/>
      <c r="O73" s="17"/>
      <c r="P73" s="17"/>
      <c r="Q73" s="15"/>
      <c r="R73" s="17" t="s">
        <v>44</v>
      </c>
      <c r="S73" s="17"/>
      <c r="T73" s="17"/>
      <c r="U73" s="17"/>
      <c r="V73" s="17"/>
      <c r="W73" s="469" t="str">
        <f>VLOOKUP(A63,入力フォーム!$A$26:$AA$75,22,FALSE)</f>
        <v>雇用期間のとおり</v>
      </c>
      <c r="X73" s="469"/>
      <c r="Y73" s="469"/>
      <c r="Z73" s="469"/>
      <c r="AA73" s="469"/>
      <c r="AB73" s="469"/>
      <c r="AC73" s="469"/>
      <c r="AD73" s="469"/>
      <c r="AE73" s="469"/>
      <c r="AF73" s="469"/>
      <c r="AG73" s="469"/>
      <c r="AH73" s="469"/>
      <c r="AI73" s="469"/>
      <c r="AJ73" s="469"/>
      <c r="AK73" s="469"/>
      <c r="AL73" s="469"/>
      <c r="AM73" s="469"/>
      <c r="AN73" s="469"/>
      <c r="AO73" s="469"/>
      <c r="AP73" s="17"/>
      <c r="AQ73" s="17"/>
      <c r="AR73" s="470" t="s">
        <v>237</v>
      </c>
      <c r="AS73" s="470"/>
      <c r="AT73" s="470"/>
      <c r="AU73" s="470"/>
      <c r="AV73" s="470"/>
      <c r="AW73" s="470"/>
      <c r="AX73" s="471">
        <f>入力フォーム!$E$16</f>
        <v>0</v>
      </c>
      <c r="AY73" s="471"/>
      <c r="AZ73" s="471"/>
      <c r="BA73" s="472" t="s">
        <v>65</v>
      </c>
      <c r="BB73" s="472"/>
      <c r="BC73" s="472"/>
      <c r="BD73" s="472"/>
      <c r="BE73" s="472"/>
      <c r="BF73" s="18"/>
      <c r="BG73" s="18"/>
      <c r="BH73" s="18"/>
      <c r="BI73" s="18"/>
      <c r="BJ73" s="18"/>
      <c r="BK73" s="18"/>
      <c r="BL73" s="18"/>
      <c r="BM73" s="18"/>
      <c r="BN73" s="18"/>
      <c r="BO73" s="18"/>
      <c r="BP73" s="18"/>
      <c r="BQ73" s="18"/>
      <c r="BR73" s="18"/>
      <c r="BS73" s="18"/>
      <c r="BT73" s="18"/>
      <c r="BU73" s="18"/>
      <c r="BV73" s="18"/>
      <c r="BW73" s="18"/>
      <c r="BX73" s="19"/>
    </row>
    <row r="74" spans="1:126" ht="20.100000000000001" customHeight="1">
      <c r="A74" s="245"/>
      <c r="B74" s="235"/>
      <c r="C74" s="235"/>
      <c r="D74" s="236"/>
      <c r="E74" s="237"/>
      <c r="F74" s="237"/>
      <c r="G74" s="237"/>
      <c r="H74" s="237"/>
      <c r="I74" s="237"/>
      <c r="J74" s="238"/>
      <c r="K74" s="238"/>
      <c r="L74" s="238"/>
      <c r="M74" s="238"/>
      <c r="N74" s="238"/>
      <c r="O74" s="238"/>
      <c r="P74" s="238"/>
      <c r="Q74" s="239"/>
      <c r="R74" s="240"/>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2"/>
      <c r="AS74" s="242"/>
      <c r="AT74" s="243"/>
      <c r="AU74" s="241"/>
      <c r="AV74" s="241"/>
      <c r="AW74" s="241"/>
      <c r="AX74" s="241"/>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4"/>
    </row>
    <row r="75" spans="1:126" ht="20.100000000000001" customHeight="1">
      <c r="B75" s="9"/>
      <c r="C75" s="9"/>
      <c r="D75" s="20"/>
      <c r="E75" s="21" t="s">
        <v>45</v>
      </c>
      <c r="F75" s="21"/>
      <c r="G75" s="21"/>
      <c r="H75" s="21"/>
      <c r="I75" s="21"/>
      <c r="J75" s="22"/>
      <c r="K75" s="22"/>
      <c r="L75" s="22"/>
      <c r="M75" s="22"/>
      <c r="N75" s="22"/>
      <c r="O75" s="22"/>
      <c r="P75" s="22"/>
      <c r="Q75" s="15"/>
      <c r="R75" s="490">
        <f>VLOOKUP(A63,入力フォーム!$A$26:$AA$75,14,FALSE)</f>
        <v>0</v>
      </c>
      <c r="S75" s="490"/>
      <c r="T75" s="490"/>
      <c r="U75" s="490"/>
      <c r="V75" s="490"/>
      <c r="W75" s="490"/>
      <c r="X75" s="490"/>
      <c r="Y75" s="490"/>
      <c r="Z75" s="490"/>
      <c r="AA75" s="490"/>
      <c r="AB75" s="491" t="s">
        <v>235</v>
      </c>
      <c r="AC75" s="491"/>
      <c r="AD75" s="491"/>
      <c r="AE75" s="491"/>
      <c r="AF75" s="491"/>
      <c r="AG75" s="492">
        <f>VLOOKUP(A63,入力フォーム!$A$26:$AA$75,16,FALSE)</f>
        <v>0</v>
      </c>
      <c r="AH75" s="492"/>
      <c r="AI75" s="492"/>
      <c r="AJ75" s="492"/>
      <c r="AK75" s="492"/>
      <c r="AL75" s="492"/>
      <c r="AM75" s="492"/>
      <c r="AN75" s="492"/>
      <c r="AO75" s="492"/>
      <c r="AP75" s="492"/>
      <c r="AQ75" s="27"/>
      <c r="AR75" s="36"/>
      <c r="AS75" s="36"/>
      <c r="AT75" s="36"/>
      <c r="AU75" s="36"/>
      <c r="AV75" s="36"/>
      <c r="AW75" s="36"/>
      <c r="AX75" s="36"/>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9"/>
    </row>
    <row r="76" spans="1:126" s="8" customFormat="1" ht="10.5" customHeight="1">
      <c r="D76" s="15"/>
      <c r="E76" s="16"/>
      <c r="F76" s="16"/>
      <c r="G76" s="16"/>
      <c r="H76" s="16"/>
      <c r="I76" s="16"/>
      <c r="J76" s="16"/>
      <c r="K76" s="16"/>
      <c r="L76" s="16"/>
      <c r="M76" s="16"/>
      <c r="N76" s="16"/>
      <c r="O76" s="16"/>
      <c r="P76" s="17"/>
      <c r="Q76" s="15"/>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9"/>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row>
    <row r="77" spans="1:126" ht="20.100000000000001" customHeight="1">
      <c r="B77" s="9"/>
      <c r="C77" s="9"/>
      <c r="D77" s="15"/>
      <c r="E77" s="16"/>
      <c r="F77" s="16"/>
      <c r="G77" s="16"/>
      <c r="H77" s="16"/>
      <c r="I77" s="16"/>
      <c r="J77" s="17"/>
      <c r="K77" s="17"/>
      <c r="L77" s="17"/>
      <c r="M77" s="17"/>
      <c r="N77" s="17"/>
      <c r="O77" s="17"/>
      <c r="P77" s="17"/>
      <c r="Q77" s="15"/>
      <c r="R77" s="17"/>
      <c r="S77" s="17" t="s">
        <v>46</v>
      </c>
      <c r="T77" s="17"/>
      <c r="U77" s="17"/>
      <c r="V77" s="17"/>
      <c r="W77" s="17"/>
      <c r="X77" s="17"/>
      <c r="Y77" s="17"/>
      <c r="Z77" s="17"/>
      <c r="AA77" s="17"/>
      <c r="AB77" s="17"/>
      <c r="AC77" s="17"/>
      <c r="AD77" s="17"/>
      <c r="AE77" s="17"/>
      <c r="AF77" s="17"/>
      <c r="AG77" s="17"/>
      <c r="AH77" s="17"/>
      <c r="AI77" s="17"/>
      <c r="AJ77" s="17"/>
      <c r="BI77" s="247"/>
      <c r="BJ77" s="247"/>
      <c r="BK77" s="247"/>
      <c r="BL77" s="18"/>
      <c r="BM77" s="18"/>
      <c r="BN77" s="18"/>
      <c r="BO77" s="18"/>
      <c r="BP77" s="18"/>
      <c r="BQ77" s="18"/>
      <c r="BR77" s="18"/>
      <c r="BS77" s="18"/>
      <c r="BT77" s="18"/>
      <c r="BU77" s="18"/>
      <c r="BV77" s="18"/>
      <c r="BW77" s="18"/>
      <c r="BX77" s="19"/>
    </row>
    <row r="78" spans="1:126" ht="20.100000000000001" customHeight="1">
      <c r="B78" s="9"/>
      <c r="C78" s="9"/>
      <c r="D78" s="15"/>
      <c r="E78" s="16"/>
      <c r="F78" s="16"/>
      <c r="G78" s="16"/>
      <c r="H78" s="16"/>
      <c r="I78" s="16"/>
      <c r="J78" s="17"/>
      <c r="K78" s="17"/>
      <c r="L78" s="17"/>
      <c r="M78" s="17"/>
      <c r="N78" s="17"/>
      <c r="O78" s="17"/>
      <c r="P78" s="17"/>
      <c r="Q78" s="15"/>
      <c r="R78" s="492">
        <f>VLOOKUP(A63,入力フォーム!$A$26:$AA$75,17,FALSE)</f>
        <v>0.41666666666666669</v>
      </c>
      <c r="S78" s="492"/>
      <c r="T78" s="492"/>
      <c r="U78" s="492"/>
      <c r="V78" s="492"/>
      <c r="W78" s="492"/>
      <c r="X78" s="492"/>
      <c r="Y78" s="492"/>
      <c r="Z78" s="492"/>
      <c r="AA78" s="492"/>
      <c r="AB78" s="491" t="s">
        <v>235</v>
      </c>
      <c r="AC78" s="491"/>
      <c r="AD78" s="491"/>
      <c r="AE78" s="491"/>
      <c r="AF78" s="491"/>
      <c r="AG78" s="492">
        <f>VLOOKUP(A63,入力フォーム!$A$26:$AA$75,19,FALSE)</f>
        <v>0.70833333333333337</v>
      </c>
      <c r="AH78" s="492"/>
      <c r="AI78" s="492"/>
      <c r="AJ78" s="492"/>
      <c r="AK78" s="492"/>
      <c r="AL78" s="492"/>
      <c r="AM78" s="492"/>
      <c r="AN78" s="492"/>
      <c r="AO78" s="492"/>
      <c r="AP78" s="492"/>
      <c r="AQ78" s="27"/>
      <c r="AR78" s="28" t="s">
        <v>47</v>
      </c>
      <c r="AS78" s="28"/>
      <c r="AT78" s="28"/>
      <c r="AU78" s="28"/>
      <c r="AV78" s="485">
        <f>VLOOKUP(A63,入力フォーム!$A$26:$AA$75,20,FALSE)</f>
        <v>2</v>
      </c>
      <c r="AW78" s="485"/>
      <c r="AX78" s="28" t="s">
        <v>48</v>
      </c>
      <c r="AY78" s="28"/>
      <c r="AZ78" s="28"/>
      <c r="BA78" s="28"/>
      <c r="BB78" s="28"/>
      <c r="BC78" s="28"/>
      <c r="BD78" s="28"/>
      <c r="BE78" s="28"/>
      <c r="BF78" s="28"/>
      <c r="BG78" s="18"/>
      <c r="BH78" s="18"/>
      <c r="BI78" s="18"/>
      <c r="BJ78" s="18"/>
      <c r="BK78" s="18"/>
      <c r="BL78" s="18"/>
      <c r="BM78" s="18"/>
      <c r="BN78" s="18"/>
      <c r="BO78" s="18"/>
      <c r="BP78" s="18"/>
      <c r="BQ78" s="18"/>
      <c r="BR78" s="18"/>
      <c r="BS78" s="18"/>
      <c r="BT78" s="18"/>
      <c r="BU78" s="18"/>
      <c r="BV78" s="18"/>
      <c r="BW78" s="18"/>
      <c r="BX78" s="19"/>
    </row>
    <row r="79" spans="1:126" ht="20.100000000000001" customHeight="1">
      <c r="B79" s="9"/>
      <c r="C79" s="9"/>
      <c r="D79" s="15"/>
      <c r="E79" s="16"/>
      <c r="F79" s="16"/>
      <c r="G79" s="16"/>
      <c r="H79" s="16"/>
      <c r="I79" s="16"/>
      <c r="J79" s="17"/>
      <c r="K79" s="17"/>
      <c r="L79" s="17"/>
      <c r="M79" s="17"/>
      <c r="N79" s="17"/>
      <c r="O79" s="17"/>
      <c r="P79" s="17"/>
      <c r="Q79" s="15"/>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9"/>
    </row>
    <row r="80" spans="1:126" ht="20.100000000000001" customHeight="1">
      <c r="B80" s="9"/>
      <c r="C80" s="9"/>
      <c r="D80" s="15"/>
      <c r="E80" s="16"/>
      <c r="F80" s="16"/>
      <c r="G80" s="16"/>
      <c r="H80" s="16"/>
      <c r="I80" s="16"/>
      <c r="J80" s="17"/>
      <c r="K80" s="17"/>
      <c r="L80" s="17"/>
      <c r="M80" s="17"/>
      <c r="N80" s="17"/>
      <c r="O80" s="17"/>
      <c r="P80" s="17"/>
      <c r="Q80" s="15"/>
      <c r="R80" s="248" t="s">
        <v>238</v>
      </c>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30"/>
      <c r="AZ80" s="30"/>
      <c r="BA80" s="30"/>
      <c r="BB80" s="30"/>
      <c r="BC80" s="30"/>
      <c r="BD80" s="30"/>
      <c r="BE80" s="30"/>
      <c r="BF80" s="30"/>
      <c r="BG80" s="30"/>
      <c r="BH80" s="30"/>
      <c r="BI80" s="30"/>
      <c r="BJ80" s="30"/>
      <c r="BK80" s="30"/>
      <c r="BL80" s="18"/>
      <c r="BM80" s="18"/>
      <c r="BN80" s="18"/>
      <c r="BO80" s="18"/>
      <c r="BP80" s="18"/>
      <c r="BQ80" s="18"/>
      <c r="BR80" s="18"/>
      <c r="BS80" s="18"/>
      <c r="BT80" s="18"/>
      <c r="BU80" s="18"/>
      <c r="BV80" s="18"/>
      <c r="BW80" s="18"/>
      <c r="BX80" s="19"/>
    </row>
    <row r="81" spans="2:76" ht="20.100000000000001" customHeight="1">
      <c r="B81" s="9"/>
      <c r="C81" s="9"/>
      <c r="D81" s="23"/>
      <c r="E81" s="24"/>
      <c r="F81" s="24"/>
      <c r="G81" s="24"/>
      <c r="H81" s="24"/>
      <c r="I81" s="24"/>
      <c r="J81" s="25"/>
      <c r="K81" s="25"/>
      <c r="L81" s="25"/>
      <c r="M81" s="25"/>
      <c r="N81" s="25"/>
      <c r="O81" s="25"/>
      <c r="P81" s="25"/>
      <c r="Q81" s="15"/>
      <c r="R81" s="249" t="s">
        <v>239</v>
      </c>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30"/>
      <c r="AZ81" s="30"/>
      <c r="BA81" s="30"/>
      <c r="BB81" s="30"/>
      <c r="BC81" s="30"/>
      <c r="BD81" s="30"/>
      <c r="BE81" s="30"/>
      <c r="BF81" s="30"/>
      <c r="BG81" s="30"/>
      <c r="BH81" s="30"/>
      <c r="BI81" s="30"/>
      <c r="BJ81" s="30"/>
      <c r="BK81" s="30"/>
      <c r="BL81" s="18"/>
      <c r="BM81" s="18"/>
      <c r="BN81" s="18"/>
      <c r="BO81" s="18"/>
      <c r="BP81" s="18"/>
      <c r="BQ81" s="18"/>
      <c r="BR81" s="18"/>
      <c r="BS81" s="18"/>
      <c r="BT81" s="18"/>
      <c r="BU81" s="18"/>
      <c r="BV81" s="18"/>
      <c r="BW81" s="18"/>
      <c r="BX81" s="19"/>
    </row>
    <row r="82" spans="2:76" ht="20.100000000000001" customHeight="1">
      <c r="B82" s="9"/>
      <c r="C82" s="9"/>
      <c r="D82" s="15"/>
      <c r="E82" s="16" t="s">
        <v>49</v>
      </c>
      <c r="F82" s="16"/>
      <c r="G82" s="16"/>
      <c r="H82" s="16"/>
      <c r="I82" s="16"/>
      <c r="J82" s="17"/>
      <c r="K82" s="17"/>
      <c r="L82" s="17"/>
      <c r="M82" s="17"/>
      <c r="N82" s="17"/>
      <c r="O82" s="17"/>
      <c r="P82" s="17"/>
      <c r="Q82" s="20"/>
      <c r="R82" s="21" t="s">
        <v>67</v>
      </c>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3"/>
    </row>
    <row r="83" spans="2:76" ht="20.100000000000001" customHeight="1">
      <c r="B83" s="9"/>
      <c r="C83" s="9"/>
      <c r="D83" s="15"/>
      <c r="E83" s="16"/>
      <c r="F83" s="16"/>
      <c r="G83" s="16"/>
      <c r="H83" s="16"/>
      <c r="I83" s="16"/>
      <c r="J83" s="17"/>
      <c r="K83" s="17"/>
      <c r="L83" s="17"/>
      <c r="M83" s="17"/>
      <c r="N83" s="17"/>
      <c r="O83" s="17"/>
      <c r="P83" s="17"/>
      <c r="Q83" s="23"/>
      <c r="R83" s="31" t="s">
        <v>126</v>
      </c>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2"/>
      <c r="AZ83" s="32"/>
      <c r="BA83" s="32"/>
      <c r="BB83" s="32"/>
      <c r="BC83" s="32"/>
      <c r="BD83" s="32"/>
      <c r="BE83" s="32"/>
      <c r="BF83" s="32"/>
      <c r="BG83" s="32"/>
      <c r="BH83" s="32"/>
      <c r="BI83" s="32"/>
      <c r="BJ83" s="32"/>
      <c r="BK83" s="33"/>
      <c r="BL83" s="33"/>
      <c r="BM83" s="33"/>
      <c r="BN83" s="33"/>
      <c r="BO83" s="33"/>
      <c r="BP83" s="33"/>
      <c r="BQ83" s="33"/>
      <c r="BR83" s="33"/>
      <c r="BS83" s="33"/>
      <c r="BT83" s="33"/>
      <c r="BU83" s="33"/>
      <c r="BV83" s="33"/>
      <c r="BW83" s="33"/>
      <c r="BX83" s="26"/>
    </row>
    <row r="84" spans="2:76" ht="20.100000000000001" customHeight="1">
      <c r="B84" s="9"/>
      <c r="C84" s="9"/>
      <c r="D84" s="10"/>
      <c r="E84" s="11" t="s">
        <v>81</v>
      </c>
      <c r="F84" s="11"/>
      <c r="G84" s="11"/>
      <c r="H84" s="11"/>
      <c r="I84" s="11"/>
      <c r="J84" s="12"/>
      <c r="K84" s="12"/>
      <c r="L84" s="12"/>
      <c r="M84" s="12"/>
      <c r="N84" s="12"/>
      <c r="O84" s="12"/>
      <c r="P84" s="12"/>
      <c r="Q84" s="15"/>
      <c r="R84" s="16" t="s">
        <v>115</v>
      </c>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9"/>
    </row>
    <row r="85" spans="2:76" ht="20.100000000000001" customHeight="1">
      <c r="B85" s="9"/>
      <c r="C85" s="9"/>
      <c r="D85" s="15"/>
      <c r="E85" s="16" t="s">
        <v>82</v>
      </c>
      <c r="F85" s="16"/>
      <c r="G85" s="16"/>
      <c r="H85" s="16"/>
      <c r="I85" s="16"/>
      <c r="J85" s="17"/>
      <c r="K85" s="17"/>
      <c r="L85" s="17"/>
      <c r="M85" s="17"/>
      <c r="N85" s="17"/>
      <c r="O85" s="17"/>
      <c r="P85" s="17"/>
      <c r="Q85" s="20"/>
      <c r="R85" s="486" t="s">
        <v>113</v>
      </c>
      <c r="S85" s="486"/>
      <c r="T85" s="486"/>
      <c r="U85" s="486"/>
      <c r="V85" s="39" t="s">
        <v>240</v>
      </c>
      <c r="W85" s="487">
        <f>VLOOKUP(A63,入力フォーム!$A$26:$AA$75,10,FALSE)</f>
        <v>1200</v>
      </c>
      <c r="X85" s="487"/>
      <c r="Y85" s="487"/>
      <c r="Z85" s="487"/>
      <c r="AA85" s="487"/>
      <c r="AB85" s="487"/>
      <c r="AC85" s="487"/>
      <c r="AD85" s="39" t="s">
        <v>21</v>
      </c>
      <c r="AE85" s="40"/>
      <c r="AF85" s="22"/>
      <c r="AG85" s="22"/>
      <c r="AH85" s="22"/>
      <c r="AI85" s="22"/>
      <c r="AJ85" s="22"/>
      <c r="AK85" s="22"/>
      <c r="AL85" s="22"/>
      <c r="AM85" s="22"/>
      <c r="AN85" s="22"/>
      <c r="AO85" s="22"/>
      <c r="AP85" s="22"/>
      <c r="AQ85" s="22"/>
      <c r="AR85" s="22"/>
      <c r="AS85" s="22"/>
      <c r="AT85" s="22"/>
      <c r="AU85" s="22"/>
      <c r="AV85" s="22"/>
      <c r="AW85" s="22"/>
      <c r="AX85" s="2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3"/>
    </row>
    <row r="86" spans="2:76" ht="20.100000000000001" customHeight="1">
      <c r="B86" s="9"/>
      <c r="C86" s="9"/>
      <c r="D86" s="15"/>
      <c r="E86" s="16"/>
      <c r="F86" s="16"/>
      <c r="G86" s="16"/>
      <c r="H86" s="16"/>
      <c r="I86" s="16"/>
      <c r="J86" s="17"/>
      <c r="K86" s="17"/>
      <c r="L86" s="17"/>
      <c r="M86" s="17"/>
      <c r="N86" s="17"/>
      <c r="O86" s="17"/>
      <c r="P86" s="17"/>
      <c r="Q86" s="15"/>
      <c r="R86" s="16" t="s">
        <v>104</v>
      </c>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9"/>
    </row>
    <row r="87" spans="2:76" ht="20.100000000000001" customHeight="1">
      <c r="B87" s="9"/>
      <c r="C87" s="9"/>
      <c r="D87" s="15"/>
      <c r="E87" s="16"/>
      <c r="F87" s="16"/>
      <c r="G87" s="16"/>
      <c r="H87" s="16"/>
      <c r="I87" s="16"/>
      <c r="J87" s="17"/>
      <c r="K87" s="17"/>
      <c r="L87" s="17"/>
      <c r="M87" s="17"/>
      <c r="N87" s="17"/>
      <c r="O87" s="17"/>
      <c r="P87" s="17"/>
      <c r="Q87" s="15"/>
      <c r="R87" s="16" t="s">
        <v>68</v>
      </c>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9"/>
    </row>
    <row r="88" spans="2:76" ht="20.100000000000001" customHeight="1">
      <c r="B88" s="9"/>
      <c r="C88" s="9"/>
      <c r="D88" s="15"/>
      <c r="E88" s="16"/>
      <c r="F88" s="16"/>
      <c r="G88" s="16"/>
      <c r="H88" s="16"/>
      <c r="I88" s="16"/>
      <c r="J88" s="17"/>
      <c r="K88" s="17"/>
      <c r="L88" s="17"/>
      <c r="M88" s="17"/>
      <c r="N88" s="17"/>
      <c r="O88" s="17"/>
      <c r="P88" s="17"/>
      <c r="Q88" s="15"/>
      <c r="R88" s="16" t="s">
        <v>114</v>
      </c>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9"/>
    </row>
    <row r="89" spans="2:76" ht="20.100000000000001" customHeight="1">
      <c r="B89" s="9"/>
      <c r="C89" s="9"/>
      <c r="D89" s="15"/>
      <c r="E89" s="16"/>
      <c r="F89" s="16"/>
      <c r="G89" s="16"/>
      <c r="H89" s="16"/>
      <c r="I89" s="16"/>
      <c r="J89" s="17"/>
      <c r="K89" s="17"/>
      <c r="L89" s="17"/>
      <c r="M89" s="17"/>
      <c r="N89" s="17"/>
      <c r="O89" s="17"/>
      <c r="P89" s="17"/>
      <c r="Q89" s="23"/>
      <c r="R89" s="25"/>
      <c r="S89" s="25"/>
      <c r="T89" s="25"/>
      <c r="U89" s="25"/>
      <c r="V89" s="25"/>
      <c r="W89" s="25"/>
      <c r="X89" s="25"/>
      <c r="Y89" s="24" t="s">
        <v>241</v>
      </c>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26"/>
    </row>
    <row r="90" spans="2:76" ht="20.100000000000001" customHeight="1">
      <c r="B90" s="9"/>
      <c r="C90" s="9"/>
      <c r="D90" s="10"/>
      <c r="E90" s="11" t="s">
        <v>50</v>
      </c>
      <c r="F90" s="11"/>
      <c r="G90" s="11"/>
      <c r="H90" s="11"/>
      <c r="I90" s="11"/>
      <c r="J90" s="12"/>
      <c r="K90" s="12"/>
      <c r="L90" s="12"/>
      <c r="M90" s="12"/>
      <c r="N90" s="12"/>
      <c r="O90" s="12"/>
      <c r="P90" s="12"/>
      <c r="Q90" s="15"/>
      <c r="R90" s="16" t="s">
        <v>69</v>
      </c>
      <c r="S90" s="17"/>
      <c r="T90" s="17"/>
      <c r="U90" s="17"/>
      <c r="V90" s="17"/>
      <c r="W90" s="17"/>
      <c r="X90" s="17"/>
      <c r="Y90" s="17"/>
      <c r="Z90" s="17"/>
      <c r="AA90" s="17"/>
      <c r="AB90" s="17"/>
      <c r="AC90" s="16" t="s">
        <v>70</v>
      </c>
      <c r="AD90" s="17"/>
      <c r="AE90" s="17"/>
      <c r="AF90" s="17"/>
      <c r="AG90" s="17"/>
      <c r="AH90" s="17"/>
      <c r="AI90" s="17"/>
      <c r="AJ90" s="17"/>
      <c r="AK90" s="17"/>
      <c r="AL90" s="17"/>
      <c r="AM90" s="17"/>
      <c r="AN90" s="17"/>
      <c r="AO90" s="17"/>
      <c r="AP90" s="17"/>
      <c r="AQ90" s="17"/>
      <c r="AR90" s="17"/>
      <c r="AS90" s="17"/>
      <c r="AT90" s="17"/>
      <c r="AU90" s="17"/>
      <c r="AV90" s="17"/>
      <c r="AW90" s="17"/>
      <c r="AX90" s="17"/>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9"/>
    </row>
    <row r="91" spans="2:76" ht="20.100000000000001" customHeight="1">
      <c r="B91" s="9"/>
      <c r="C91" s="9"/>
      <c r="D91" s="10"/>
      <c r="E91" s="11" t="s">
        <v>51</v>
      </c>
      <c r="F91" s="11"/>
      <c r="G91" s="11"/>
      <c r="H91" s="11"/>
      <c r="I91" s="11"/>
      <c r="J91" s="12"/>
      <c r="K91" s="12"/>
      <c r="L91" s="12"/>
      <c r="M91" s="12"/>
      <c r="N91" s="12"/>
      <c r="O91" s="12"/>
      <c r="P91" s="12"/>
      <c r="Q91" s="10"/>
      <c r="R91" s="11" t="s">
        <v>86</v>
      </c>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4"/>
    </row>
    <row r="92" spans="2:76" ht="20.100000000000001" customHeight="1">
      <c r="B92" s="9"/>
      <c r="C92" s="9"/>
      <c r="D92" s="20"/>
      <c r="E92" s="21" t="s">
        <v>52</v>
      </c>
      <c r="F92" s="21"/>
      <c r="G92" s="21"/>
      <c r="H92" s="21"/>
      <c r="I92" s="21"/>
      <c r="J92" s="22"/>
      <c r="K92" s="22"/>
      <c r="L92" s="22"/>
      <c r="M92" s="22"/>
      <c r="N92" s="22"/>
      <c r="O92" s="22"/>
      <c r="P92" s="22"/>
      <c r="Q92" s="15"/>
      <c r="R92" s="16" t="s">
        <v>71</v>
      </c>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30"/>
      <c r="AZ92" s="30"/>
      <c r="BA92" s="30"/>
      <c r="BB92" s="30"/>
      <c r="BC92" s="30"/>
      <c r="BD92" s="30"/>
      <c r="BE92" s="30"/>
      <c r="BF92" s="30"/>
      <c r="BG92" s="30"/>
      <c r="BH92" s="30"/>
      <c r="BI92" s="30"/>
      <c r="BJ92" s="30"/>
      <c r="BK92" s="30"/>
      <c r="BL92" s="18"/>
      <c r="BM92" s="18"/>
      <c r="BN92" s="18"/>
      <c r="BO92" s="18"/>
      <c r="BP92" s="18"/>
      <c r="BQ92" s="18"/>
      <c r="BR92" s="18"/>
      <c r="BS92" s="18"/>
      <c r="BT92" s="18"/>
      <c r="BU92" s="18"/>
      <c r="BV92" s="18"/>
      <c r="BW92" s="18"/>
      <c r="BX92" s="19"/>
    </row>
    <row r="93" spans="2:76" ht="20.100000000000001" customHeight="1">
      <c r="B93" s="9"/>
      <c r="C93" s="9"/>
      <c r="D93" s="15"/>
      <c r="E93" s="16"/>
      <c r="F93" s="16"/>
      <c r="G93" s="16"/>
      <c r="H93" s="16"/>
      <c r="I93" s="16"/>
      <c r="J93" s="17"/>
      <c r="K93" s="17"/>
      <c r="L93" s="17"/>
      <c r="M93" s="17"/>
      <c r="N93" s="17"/>
      <c r="O93" s="17"/>
      <c r="P93" s="17"/>
      <c r="Q93" s="15"/>
      <c r="R93" s="28" t="s">
        <v>72</v>
      </c>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30"/>
      <c r="AZ93" s="30"/>
      <c r="BA93" s="30"/>
      <c r="BB93" s="30"/>
      <c r="BC93" s="30"/>
      <c r="BD93" s="30"/>
      <c r="BE93" s="30"/>
      <c r="BF93" s="30"/>
      <c r="BG93" s="30"/>
      <c r="BH93" s="30"/>
      <c r="BI93" s="30"/>
      <c r="BJ93" s="30"/>
      <c r="BK93" s="30"/>
      <c r="BL93" s="18"/>
      <c r="BM93" s="18"/>
      <c r="BN93" s="18"/>
      <c r="BO93" s="18"/>
      <c r="BP93" s="18"/>
      <c r="BQ93" s="18"/>
      <c r="BR93" s="18"/>
      <c r="BS93" s="18"/>
      <c r="BT93" s="18"/>
      <c r="BU93" s="18"/>
      <c r="BV93" s="18"/>
      <c r="BW93" s="18"/>
      <c r="BX93" s="19"/>
    </row>
    <row r="94" spans="2:76" ht="20.100000000000001" customHeight="1">
      <c r="B94" s="9"/>
      <c r="C94" s="9"/>
      <c r="D94" s="15"/>
      <c r="E94" s="16"/>
      <c r="F94" s="16"/>
      <c r="G94" s="16"/>
      <c r="H94" s="16"/>
      <c r="I94" s="16"/>
      <c r="J94" s="17"/>
      <c r="K94" s="17"/>
      <c r="L94" s="17"/>
      <c r="M94" s="17"/>
      <c r="N94" s="17"/>
      <c r="O94" s="17"/>
      <c r="P94" s="17"/>
      <c r="Q94" s="15"/>
      <c r="R94" s="29"/>
      <c r="S94" s="29"/>
      <c r="T94" s="29" t="s">
        <v>73</v>
      </c>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30"/>
      <c r="AZ94" s="30"/>
      <c r="BA94" s="30"/>
      <c r="BB94" s="30"/>
      <c r="BC94" s="30"/>
      <c r="BD94" s="30"/>
      <c r="BE94" s="30"/>
      <c r="BF94" s="30"/>
      <c r="BG94" s="30"/>
      <c r="BH94" s="30"/>
      <c r="BI94" s="30"/>
      <c r="BJ94" s="30"/>
      <c r="BK94" s="30"/>
      <c r="BL94" s="18"/>
      <c r="BM94" s="18"/>
      <c r="BN94" s="18"/>
      <c r="BO94" s="18"/>
      <c r="BP94" s="18"/>
      <c r="BQ94" s="18"/>
      <c r="BR94" s="18"/>
      <c r="BS94" s="18"/>
      <c r="BT94" s="18"/>
      <c r="BU94" s="18"/>
      <c r="BV94" s="18"/>
      <c r="BW94" s="18"/>
      <c r="BX94" s="19"/>
    </row>
    <row r="95" spans="2:76" ht="20.100000000000001" customHeight="1">
      <c r="B95" s="9"/>
      <c r="C95" s="9"/>
      <c r="D95" s="15"/>
      <c r="E95" s="16"/>
      <c r="F95" s="16"/>
      <c r="G95" s="16"/>
      <c r="H95" s="16"/>
      <c r="I95" s="16"/>
      <c r="J95" s="17"/>
      <c r="K95" s="17"/>
      <c r="L95" s="17"/>
      <c r="M95" s="17"/>
      <c r="N95" s="17"/>
      <c r="O95" s="17"/>
      <c r="P95" s="17"/>
      <c r="Q95" s="15"/>
      <c r="R95" s="29"/>
      <c r="S95" s="29"/>
      <c r="T95" s="29" t="s">
        <v>74</v>
      </c>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30"/>
      <c r="AZ95" s="30"/>
      <c r="BA95" s="30"/>
      <c r="BB95" s="30"/>
      <c r="BC95" s="30"/>
      <c r="BD95" s="30"/>
      <c r="BE95" s="30"/>
      <c r="BF95" s="30"/>
      <c r="BG95" s="30"/>
      <c r="BH95" s="30"/>
      <c r="BI95" s="30"/>
      <c r="BJ95" s="30"/>
      <c r="BK95" s="30"/>
      <c r="BL95" s="18"/>
      <c r="BM95" s="18"/>
      <c r="BN95" s="18"/>
      <c r="BO95" s="18"/>
      <c r="BP95" s="18"/>
      <c r="BQ95" s="18"/>
      <c r="BR95" s="18"/>
      <c r="BS95" s="18"/>
      <c r="BT95" s="18"/>
      <c r="BU95" s="18"/>
      <c r="BV95" s="18"/>
      <c r="BW95" s="18"/>
      <c r="BX95" s="19"/>
    </row>
    <row r="96" spans="2:76" ht="20.100000000000001" customHeight="1">
      <c r="B96" s="9"/>
      <c r="C96" s="9"/>
      <c r="D96" s="15"/>
      <c r="E96" s="16"/>
      <c r="F96" s="16"/>
      <c r="G96" s="16"/>
      <c r="H96" s="16"/>
      <c r="I96" s="16"/>
      <c r="J96" s="17"/>
      <c r="K96" s="17"/>
      <c r="L96" s="17"/>
      <c r="M96" s="17"/>
      <c r="N96" s="17"/>
      <c r="O96" s="17"/>
      <c r="P96" s="17"/>
      <c r="Q96" s="15"/>
      <c r="R96" s="29"/>
      <c r="S96" s="29"/>
      <c r="T96" s="29" t="s">
        <v>75</v>
      </c>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30"/>
      <c r="AZ96" s="30"/>
      <c r="BA96" s="30"/>
      <c r="BB96" s="30"/>
      <c r="BC96" s="30"/>
      <c r="BD96" s="30"/>
      <c r="BE96" s="30"/>
      <c r="BF96" s="30"/>
      <c r="BG96" s="30"/>
      <c r="BH96" s="30"/>
      <c r="BI96" s="30"/>
      <c r="BJ96" s="30"/>
      <c r="BK96" s="30"/>
      <c r="BL96" s="18"/>
      <c r="BM96" s="18"/>
      <c r="BN96" s="18"/>
      <c r="BO96" s="18"/>
      <c r="BP96" s="18"/>
      <c r="BQ96" s="18"/>
      <c r="BR96" s="18"/>
      <c r="BS96" s="18"/>
      <c r="BT96" s="18"/>
      <c r="BU96" s="18"/>
      <c r="BV96" s="18"/>
      <c r="BW96" s="18"/>
      <c r="BX96" s="19"/>
    </row>
    <row r="97" spans="2:126" ht="20.100000000000001" customHeight="1">
      <c r="B97" s="9"/>
      <c r="C97" s="9"/>
      <c r="D97" s="15"/>
      <c r="E97" s="16"/>
      <c r="F97" s="16"/>
      <c r="G97" s="16"/>
      <c r="H97" s="16"/>
      <c r="I97" s="16"/>
      <c r="J97" s="17"/>
      <c r="K97" s="17"/>
      <c r="L97" s="17"/>
      <c r="M97" s="17"/>
      <c r="N97" s="17"/>
      <c r="O97" s="17"/>
      <c r="P97" s="17"/>
      <c r="Q97" s="15"/>
      <c r="R97" s="29"/>
      <c r="S97" s="29"/>
      <c r="T97" s="29" t="s">
        <v>84</v>
      </c>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30"/>
      <c r="AZ97" s="30"/>
      <c r="BA97" s="30"/>
      <c r="BB97" s="30"/>
      <c r="BC97" s="30"/>
      <c r="BD97" s="30"/>
      <c r="BE97" s="30"/>
      <c r="BF97" s="30"/>
      <c r="BG97" s="30"/>
      <c r="BH97" s="30"/>
      <c r="BI97" s="30"/>
      <c r="BJ97" s="30"/>
      <c r="BK97" s="30"/>
      <c r="BL97" s="18"/>
      <c r="BM97" s="18"/>
      <c r="BN97" s="18"/>
      <c r="BO97" s="18"/>
      <c r="BP97" s="18"/>
      <c r="BQ97" s="18"/>
      <c r="BR97" s="18"/>
      <c r="BS97" s="18"/>
      <c r="BT97" s="18"/>
      <c r="BU97" s="18"/>
      <c r="BV97" s="18"/>
      <c r="BW97" s="18"/>
      <c r="BX97" s="19"/>
    </row>
    <row r="98" spans="2:126" ht="20.100000000000001" customHeight="1">
      <c r="B98" s="9"/>
      <c r="C98" s="9"/>
      <c r="D98" s="23"/>
      <c r="E98" s="24"/>
      <c r="F98" s="24"/>
      <c r="G98" s="24"/>
      <c r="H98" s="24"/>
      <c r="I98" s="24"/>
      <c r="J98" s="25"/>
      <c r="K98" s="25"/>
      <c r="L98" s="25"/>
      <c r="M98" s="25"/>
      <c r="N98" s="25"/>
      <c r="O98" s="25"/>
      <c r="P98" s="25"/>
      <c r="Q98" s="15"/>
      <c r="R98" s="29"/>
      <c r="S98" s="29"/>
      <c r="T98" s="29" t="s">
        <v>76</v>
      </c>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30"/>
      <c r="AZ98" s="30"/>
      <c r="BA98" s="30"/>
      <c r="BB98" s="30"/>
      <c r="BC98" s="30"/>
      <c r="BD98" s="30"/>
      <c r="BE98" s="30"/>
      <c r="BF98" s="30"/>
      <c r="BG98" s="30"/>
      <c r="BH98" s="30"/>
      <c r="BI98" s="30"/>
      <c r="BJ98" s="30"/>
      <c r="BK98" s="30"/>
      <c r="BL98" s="18"/>
      <c r="BM98" s="18"/>
      <c r="BN98" s="18"/>
      <c r="BO98" s="18"/>
      <c r="BP98" s="18"/>
      <c r="BQ98" s="18"/>
      <c r="BR98" s="18"/>
      <c r="BS98" s="18"/>
      <c r="BT98" s="18"/>
      <c r="BU98" s="18"/>
      <c r="BV98" s="18"/>
      <c r="BW98" s="18"/>
      <c r="BX98" s="19"/>
    </row>
    <row r="99" spans="2:126" ht="20.100000000000001" customHeight="1">
      <c r="B99" s="9"/>
      <c r="C99" s="9"/>
      <c r="D99" s="15"/>
      <c r="E99" s="16" t="s">
        <v>53</v>
      </c>
      <c r="F99" s="16"/>
      <c r="G99" s="16"/>
      <c r="H99" s="16"/>
      <c r="I99" s="16"/>
      <c r="J99" s="17"/>
      <c r="K99" s="17"/>
      <c r="L99" s="17"/>
      <c r="M99" s="17"/>
      <c r="N99" s="17"/>
      <c r="O99" s="17"/>
      <c r="P99" s="17"/>
      <c r="Q99" s="10"/>
      <c r="R99" s="11" t="s">
        <v>325</v>
      </c>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8"/>
      <c r="AZ99" s="38"/>
      <c r="BA99" s="38"/>
      <c r="BB99" s="38"/>
      <c r="BC99" s="38"/>
      <c r="BD99" s="38"/>
      <c r="BE99" s="38"/>
      <c r="BF99" s="38"/>
      <c r="BG99" s="38"/>
      <c r="BH99" s="38"/>
      <c r="BI99" s="38"/>
      <c r="BJ99" s="38"/>
      <c r="BK99" s="38"/>
      <c r="BL99" s="13"/>
      <c r="BM99" s="13"/>
      <c r="BN99" s="13"/>
      <c r="BO99" s="13"/>
      <c r="BP99" s="13"/>
      <c r="BQ99" s="13"/>
      <c r="BR99" s="13"/>
      <c r="BS99" s="13"/>
      <c r="BT99" s="13"/>
      <c r="BU99" s="13"/>
      <c r="BV99" s="13"/>
      <c r="BW99" s="13"/>
      <c r="BX99" s="14"/>
    </row>
    <row r="100" spans="2:126" ht="20.100000000000001" customHeight="1">
      <c r="B100" s="9"/>
      <c r="C100" s="9"/>
      <c r="D100" s="20"/>
      <c r="E100" s="21" t="s">
        <v>54</v>
      </c>
      <c r="F100" s="21"/>
      <c r="G100" s="21"/>
      <c r="H100" s="21"/>
      <c r="I100" s="21"/>
      <c r="J100" s="22"/>
      <c r="K100" s="22"/>
      <c r="L100" s="22"/>
      <c r="M100" s="22"/>
      <c r="N100" s="22"/>
      <c r="O100" s="22"/>
      <c r="P100" s="22"/>
      <c r="Q100" s="15"/>
      <c r="R100" s="28" t="s">
        <v>77</v>
      </c>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30"/>
      <c r="AZ100" s="30"/>
      <c r="BA100" s="30"/>
      <c r="BB100" s="30"/>
      <c r="BC100" s="30"/>
      <c r="BD100" s="30"/>
      <c r="BE100" s="30"/>
      <c r="BF100" s="30"/>
      <c r="BG100" s="30"/>
      <c r="BH100" s="30"/>
      <c r="BI100" s="30"/>
      <c r="BJ100" s="30"/>
      <c r="BK100" s="30"/>
      <c r="BL100" s="18"/>
      <c r="BM100" s="18"/>
      <c r="BN100" s="18"/>
      <c r="BO100" s="18"/>
      <c r="BP100" s="18"/>
      <c r="BQ100" s="18"/>
      <c r="BR100" s="18"/>
      <c r="BS100" s="18"/>
      <c r="BT100" s="18"/>
      <c r="BU100" s="18"/>
      <c r="BV100" s="18"/>
      <c r="BW100" s="18"/>
      <c r="BX100" s="19"/>
    </row>
    <row r="101" spans="2:126" ht="20.100000000000001" customHeight="1">
      <c r="B101" s="9"/>
      <c r="C101" s="9"/>
      <c r="D101" s="15"/>
      <c r="E101" s="16"/>
      <c r="F101" s="16"/>
      <c r="G101" s="16"/>
      <c r="H101" s="16"/>
      <c r="I101" s="16"/>
      <c r="J101" s="17"/>
      <c r="K101" s="17"/>
      <c r="L101" s="17"/>
      <c r="M101" s="17"/>
      <c r="N101" s="17"/>
      <c r="O101" s="17"/>
      <c r="P101" s="17"/>
      <c r="Q101" s="15"/>
      <c r="R101" s="29"/>
      <c r="S101" s="29"/>
      <c r="T101" s="29" t="s">
        <v>78</v>
      </c>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30"/>
      <c r="AZ101" s="30"/>
      <c r="BA101" s="30"/>
      <c r="BB101" s="30"/>
      <c r="BC101" s="30"/>
      <c r="BD101" s="30"/>
      <c r="BE101" s="30"/>
      <c r="BF101" s="30"/>
      <c r="BG101" s="30"/>
      <c r="BH101" s="30"/>
      <c r="BI101" s="30"/>
      <c r="BJ101" s="30"/>
      <c r="BK101" s="30"/>
      <c r="BL101" s="18"/>
      <c r="BM101" s="18"/>
      <c r="BN101" s="18"/>
      <c r="BO101" s="18"/>
      <c r="BP101" s="18"/>
      <c r="BQ101" s="18"/>
      <c r="BR101" s="18"/>
      <c r="BS101" s="18"/>
      <c r="BT101" s="18"/>
      <c r="BU101" s="18"/>
      <c r="BV101" s="18"/>
      <c r="BW101" s="18"/>
      <c r="BX101" s="19"/>
    </row>
    <row r="102" spans="2:126" ht="20.100000000000001" customHeight="1">
      <c r="B102" s="9"/>
      <c r="C102" s="9"/>
      <c r="D102" s="15"/>
      <c r="E102" s="16"/>
      <c r="F102" s="16"/>
      <c r="G102" s="16"/>
      <c r="H102" s="16"/>
      <c r="I102" s="16"/>
      <c r="J102" s="17"/>
      <c r="K102" s="17"/>
      <c r="L102" s="17"/>
      <c r="M102" s="17"/>
      <c r="N102" s="17"/>
      <c r="O102" s="17"/>
      <c r="P102" s="17"/>
      <c r="Q102" s="15"/>
      <c r="R102" s="29"/>
      <c r="S102" s="29"/>
      <c r="T102" s="29" t="s">
        <v>79</v>
      </c>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30"/>
      <c r="AZ102" s="30"/>
      <c r="BA102" s="30"/>
      <c r="BB102" s="30"/>
      <c r="BC102" s="30"/>
      <c r="BD102" s="30"/>
      <c r="BE102" s="30"/>
      <c r="BF102" s="30"/>
      <c r="BG102" s="30"/>
      <c r="BH102" s="30"/>
      <c r="BI102" s="30"/>
      <c r="BJ102" s="30"/>
      <c r="BK102" s="30"/>
      <c r="BL102" s="18"/>
      <c r="BM102" s="18"/>
      <c r="BN102" s="18"/>
      <c r="BO102" s="18"/>
      <c r="BP102" s="18"/>
      <c r="BQ102" s="18"/>
      <c r="BR102" s="18"/>
      <c r="BS102" s="18"/>
      <c r="BT102" s="18"/>
      <c r="BU102" s="18"/>
      <c r="BV102" s="18"/>
      <c r="BW102" s="18"/>
      <c r="BX102" s="19"/>
    </row>
    <row r="103" spans="2:126" ht="20.100000000000001" customHeight="1">
      <c r="B103" s="9"/>
      <c r="C103" s="9"/>
      <c r="D103" s="23"/>
      <c r="E103" s="24"/>
      <c r="F103" s="24"/>
      <c r="G103" s="24"/>
      <c r="H103" s="24"/>
      <c r="I103" s="24"/>
      <c r="J103" s="25"/>
      <c r="K103" s="25"/>
      <c r="L103" s="25"/>
      <c r="M103" s="25"/>
      <c r="N103" s="25"/>
      <c r="O103" s="25"/>
      <c r="P103" s="25"/>
      <c r="Q103" s="23"/>
      <c r="R103" s="31"/>
      <c r="S103" s="31"/>
      <c r="T103" s="31" t="s">
        <v>80</v>
      </c>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2"/>
      <c r="AZ103" s="32"/>
      <c r="BA103" s="32"/>
      <c r="BB103" s="32"/>
      <c r="BC103" s="32"/>
      <c r="BD103" s="32"/>
      <c r="BE103" s="32"/>
      <c r="BF103" s="32"/>
      <c r="BG103" s="32"/>
      <c r="BH103" s="32"/>
      <c r="BI103" s="32"/>
      <c r="BJ103" s="32"/>
      <c r="BK103" s="32"/>
      <c r="BL103" s="33"/>
      <c r="BM103" s="33"/>
      <c r="BN103" s="33"/>
      <c r="BO103" s="33"/>
      <c r="BP103" s="33"/>
      <c r="BQ103" s="33"/>
      <c r="BR103" s="33"/>
      <c r="BS103" s="33"/>
      <c r="BT103" s="33"/>
      <c r="BU103" s="33"/>
      <c r="BV103" s="33"/>
      <c r="BW103" s="33"/>
      <c r="BX103" s="26"/>
    </row>
    <row r="104" spans="2:126" ht="20.100000000000001" customHeight="1">
      <c r="B104" s="9"/>
      <c r="C104" s="9"/>
      <c r="D104" s="15"/>
      <c r="E104" s="16" t="s">
        <v>55</v>
      </c>
      <c r="F104" s="16"/>
      <c r="G104" s="16"/>
      <c r="H104" s="16"/>
      <c r="I104" s="16"/>
      <c r="J104" s="17"/>
      <c r="K104" s="17"/>
      <c r="L104" s="17"/>
      <c r="M104" s="17"/>
      <c r="N104" s="17"/>
      <c r="O104" s="17"/>
      <c r="P104" s="17"/>
      <c r="Q104" s="15"/>
      <c r="R104" s="250" t="s">
        <v>231</v>
      </c>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34"/>
      <c r="AP104" s="34"/>
      <c r="AQ104" s="34"/>
      <c r="AR104" s="34"/>
      <c r="AS104" s="34"/>
      <c r="AT104" s="34"/>
      <c r="AU104" s="34"/>
      <c r="AV104" s="34"/>
      <c r="AW104" s="34"/>
      <c r="AX104" s="34"/>
      <c r="AY104" s="35"/>
      <c r="AZ104" s="35"/>
      <c r="BA104" s="35"/>
      <c r="BB104" s="35"/>
      <c r="BC104" s="35"/>
      <c r="BD104" s="35"/>
      <c r="BE104" s="35"/>
      <c r="BF104" s="35"/>
      <c r="BG104" s="35"/>
      <c r="BH104" s="35"/>
      <c r="BI104" s="35"/>
      <c r="BJ104" s="35"/>
      <c r="BK104" s="35"/>
      <c r="BL104" s="2"/>
      <c r="BM104" s="2"/>
      <c r="BN104" s="2"/>
      <c r="BO104" s="2"/>
      <c r="BP104" s="2"/>
      <c r="BQ104" s="2"/>
      <c r="BR104" s="2"/>
      <c r="BS104" s="2"/>
      <c r="BT104" s="2"/>
      <c r="BU104" s="2"/>
      <c r="BV104" s="2"/>
      <c r="BW104" s="2"/>
      <c r="BX104" s="3"/>
    </row>
    <row r="105" spans="2:126" ht="20.100000000000001" customHeight="1">
      <c r="B105" s="9"/>
      <c r="C105" s="9"/>
      <c r="D105" s="15"/>
      <c r="E105" s="16"/>
      <c r="F105" s="16"/>
      <c r="G105" s="16"/>
      <c r="H105" s="16"/>
      <c r="I105" s="16"/>
      <c r="J105" s="17"/>
      <c r="K105" s="17"/>
      <c r="L105" s="17"/>
      <c r="M105" s="17"/>
      <c r="N105" s="17"/>
      <c r="O105" s="17"/>
      <c r="P105" s="17"/>
      <c r="Q105" s="15"/>
      <c r="R105" s="251" t="s">
        <v>232</v>
      </c>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2"/>
      <c r="AZ105" s="252"/>
      <c r="BA105" s="252"/>
      <c r="BB105" s="252"/>
      <c r="BC105" s="252"/>
      <c r="BD105" s="252"/>
      <c r="BE105" s="252"/>
      <c r="BF105" s="252"/>
      <c r="BG105" s="252"/>
      <c r="BH105" s="252"/>
      <c r="BI105" s="252"/>
      <c r="BJ105" s="252"/>
      <c r="BK105" s="252"/>
      <c r="BL105" s="18"/>
      <c r="BM105" s="18"/>
      <c r="BN105" s="18"/>
      <c r="BO105" s="18"/>
      <c r="BP105" s="18"/>
      <c r="BQ105" s="18"/>
      <c r="BR105" s="18"/>
      <c r="BS105" s="18"/>
      <c r="BT105" s="18"/>
      <c r="BU105" s="18"/>
      <c r="BV105" s="18"/>
      <c r="BW105" s="18"/>
      <c r="BX105" s="19"/>
    </row>
    <row r="106" spans="2:126" ht="20.100000000000001" customHeight="1">
      <c r="B106" s="9"/>
      <c r="C106" s="9"/>
      <c r="D106" s="15"/>
      <c r="E106" s="16"/>
      <c r="F106" s="16"/>
      <c r="G106" s="16"/>
      <c r="H106" s="16"/>
      <c r="I106" s="16"/>
      <c r="J106" s="17"/>
      <c r="K106" s="17"/>
      <c r="L106" s="17"/>
      <c r="M106" s="17"/>
      <c r="N106" s="17"/>
      <c r="O106" s="17"/>
      <c r="P106" s="17"/>
      <c r="Q106" s="228"/>
      <c r="R106" s="29" t="s">
        <v>233</v>
      </c>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51"/>
      <c r="AV106" s="251"/>
      <c r="AW106" s="251"/>
      <c r="AX106" s="251"/>
      <c r="AY106" s="252"/>
      <c r="AZ106" s="252"/>
      <c r="BA106" s="252"/>
      <c r="BB106" s="252"/>
      <c r="BC106" s="252"/>
      <c r="BD106" s="252"/>
      <c r="BE106" s="252"/>
      <c r="BF106" s="252"/>
      <c r="BG106" s="252"/>
      <c r="BH106" s="252"/>
      <c r="BI106" s="252"/>
      <c r="BJ106" s="252"/>
      <c r="BK106" s="252"/>
      <c r="BL106" s="247"/>
      <c r="BM106" s="18"/>
      <c r="BN106" s="18"/>
      <c r="BO106" s="18"/>
      <c r="BP106" s="18"/>
      <c r="BQ106" s="18"/>
      <c r="BR106" s="18"/>
      <c r="BS106" s="18"/>
      <c r="BT106" s="18"/>
      <c r="BU106" s="18"/>
      <c r="BV106" s="18"/>
      <c r="BW106" s="18"/>
      <c r="BX106" s="19"/>
    </row>
    <row r="107" spans="2:126" ht="20.100000000000001" customHeight="1">
      <c r="B107" s="9"/>
      <c r="C107" s="9"/>
      <c r="D107" s="23"/>
      <c r="E107" s="24"/>
      <c r="F107" s="24"/>
      <c r="G107" s="24"/>
      <c r="H107" s="24"/>
      <c r="I107" s="24"/>
      <c r="J107" s="25"/>
      <c r="K107" s="25"/>
      <c r="L107" s="25"/>
      <c r="M107" s="25"/>
      <c r="N107" s="25"/>
      <c r="O107" s="25"/>
      <c r="P107" s="25"/>
      <c r="Q107" s="253"/>
      <c r="R107" s="32" t="s">
        <v>234</v>
      </c>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3"/>
      <c r="BM107" s="33"/>
      <c r="BN107" s="33"/>
      <c r="BO107" s="33"/>
      <c r="BP107" s="33"/>
      <c r="BQ107" s="33"/>
      <c r="BR107" s="33"/>
      <c r="BS107" s="33"/>
      <c r="BT107" s="33"/>
      <c r="BU107" s="33"/>
      <c r="BV107" s="33"/>
      <c r="BW107" s="33"/>
      <c r="BX107" s="26"/>
    </row>
    <row r="108" spans="2:126" ht="12.75" customHeight="1">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row>
    <row r="109" spans="2:126" s="8" customFormat="1" ht="15.75" customHeight="1">
      <c r="D109" s="488">
        <f>入力フォーム!$C$13</f>
        <v>45931</v>
      </c>
      <c r="E109" s="488"/>
      <c r="F109" s="488"/>
      <c r="G109" s="488"/>
      <c r="H109" s="488"/>
      <c r="I109" s="488"/>
      <c r="J109" s="488"/>
      <c r="K109" s="488"/>
      <c r="L109" s="488"/>
      <c r="M109" s="488"/>
      <c r="N109" s="488"/>
      <c r="O109" s="488"/>
      <c r="P109" s="488"/>
      <c r="Q109" s="488"/>
      <c r="R109" s="47"/>
      <c r="S109" s="47"/>
      <c r="T109" s="47"/>
      <c r="U109" s="47"/>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row>
    <row r="110" spans="2:126" s="8" customFormat="1" ht="10.5" customHeight="1">
      <c r="D110" s="45"/>
      <c r="E110" s="45"/>
      <c r="F110" s="45"/>
      <c r="G110" s="45"/>
      <c r="H110" s="45"/>
      <c r="I110" s="45"/>
      <c r="J110" s="45"/>
      <c r="K110" s="45"/>
      <c r="L110" s="45"/>
      <c r="M110" s="45"/>
      <c r="N110" s="45"/>
      <c r="O110" s="45"/>
      <c r="P110" s="45"/>
      <c r="Q110" s="45"/>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row>
    <row r="111" spans="2:126" s="8" customFormat="1" ht="18" customHeight="1">
      <c r="AM111" s="8" t="s">
        <v>56</v>
      </c>
      <c r="AQ111" s="489" t="s">
        <v>307</v>
      </c>
      <c r="AR111" s="489"/>
      <c r="AS111" s="489"/>
      <c r="AT111" s="489"/>
      <c r="AU111" s="489"/>
      <c r="AV111" s="489"/>
      <c r="AW111" s="489"/>
      <c r="AX111" s="489"/>
      <c r="AY111" s="489"/>
      <c r="AZ111" s="489"/>
      <c r="BA111" s="489"/>
      <c r="BB111" s="489"/>
      <c r="BC111" s="489"/>
      <c r="BD111" s="489"/>
      <c r="BE111" s="489"/>
      <c r="BF111" s="489"/>
      <c r="BG111" s="489"/>
      <c r="BH111" s="489"/>
      <c r="BI111" s="489"/>
      <c r="BJ111" s="489"/>
      <c r="BK111" s="489"/>
      <c r="BL111" s="489"/>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row>
    <row r="112" spans="2:126" s="8" customFormat="1" ht="18" customHeight="1">
      <c r="AQ112" s="489" t="s">
        <v>66</v>
      </c>
      <c r="AR112" s="489"/>
      <c r="AS112" s="489"/>
      <c r="AT112" s="489"/>
      <c r="AU112" s="489"/>
      <c r="AV112" s="489"/>
      <c r="AW112" s="489"/>
      <c r="AX112" s="489"/>
      <c r="AY112" s="489"/>
      <c r="AZ112" s="489"/>
      <c r="BA112" s="489"/>
      <c r="BB112" s="489"/>
      <c r="BC112" s="489"/>
      <c r="BD112" s="489"/>
      <c r="BE112" s="489"/>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row>
    <row r="113" spans="1:126" s="8" customFormat="1" ht="18" customHeight="1">
      <c r="AQ113" s="479" t="s">
        <v>327</v>
      </c>
      <c r="AR113" s="479"/>
      <c r="AS113" s="479"/>
      <c r="AT113" s="479"/>
      <c r="AU113" s="479"/>
      <c r="AV113" s="479"/>
      <c r="AW113" s="479"/>
      <c r="AX113" s="479"/>
      <c r="AY113" s="479"/>
      <c r="AZ113" s="479"/>
      <c r="BA113" s="479"/>
      <c r="BB113" s="479"/>
      <c r="BC113" s="479"/>
      <c r="BD113" s="479"/>
      <c r="BE113" s="479"/>
      <c r="BF113" s="479"/>
      <c r="BG113" s="43"/>
      <c r="BH113" s="480" t="s">
        <v>300</v>
      </c>
      <c r="BI113" s="480"/>
      <c r="BJ113" s="480"/>
      <c r="BK113" s="480"/>
      <c r="BL113" s="480"/>
      <c r="BM113" s="480"/>
      <c r="BN113" s="480"/>
      <c r="BO113" s="480"/>
      <c r="BS113" s="8" t="s">
        <v>57</v>
      </c>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row>
    <row r="114" spans="1:126" s="8" customFormat="1" ht="10.5" customHeight="1">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row>
    <row r="115" spans="1:126" s="8" customFormat="1" ht="18" customHeight="1">
      <c r="AM115" s="8" t="s">
        <v>58</v>
      </c>
      <c r="AQ115" s="8" t="s">
        <v>59</v>
      </c>
      <c r="AU115" s="481" t="str">
        <f>"〒"&amp;VLOOKUP(A63,入力フォーム!$A$26:$AA$75,4,FALSE)</f>
        <v>〒141-8602</v>
      </c>
      <c r="AV115" s="481"/>
      <c r="AW115" s="481"/>
      <c r="AX115" s="481"/>
      <c r="AY115" s="481"/>
      <c r="AZ115" s="481"/>
      <c r="BA115" s="481"/>
      <c r="BB115" s="481"/>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row>
    <row r="116" spans="1:126" s="8" customFormat="1" ht="20.100000000000001" customHeight="1">
      <c r="AU116" s="144"/>
      <c r="AV116" s="482" t="str">
        <f>VLOOKUP(A63,入力フォーム!$A$26:$AA$75,5,FALSE)</f>
        <v>東京都品川区大崎4-2-16</v>
      </c>
      <c r="AW116" s="482"/>
      <c r="AX116" s="482"/>
      <c r="AY116" s="482"/>
      <c r="AZ116" s="482"/>
      <c r="BA116" s="482"/>
      <c r="BB116" s="482"/>
      <c r="BC116" s="482"/>
      <c r="BD116" s="482"/>
      <c r="BE116" s="482"/>
      <c r="BF116" s="482"/>
      <c r="BG116" s="482"/>
      <c r="BH116" s="482"/>
      <c r="BI116" s="482"/>
      <c r="BJ116" s="482"/>
      <c r="BK116" s="482"/>
      <c r="BL116" s="482"/>
      <c r="BM116" s="482"/>
      <c r="BN116" s="482"/>
      <c r="BO116" s="482"/>
      <c r="BP116" s="482"/>
      <c r="BQ116" s="482"/>
      <c r="BR116" s="482"/>
      <c r="BS116" s="482"/>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row>
    <row r="117" spans="1:126" s="8" customFormat="1" ht="20.100000000000001" customHeight="1">
      <c r="AU117" s="44"/>
      <c r="AV117" s="483">
        <f>VLOOKUP(A63,入力フォーム!$A$26:$AA$75,6,FALSE)</f>
        <v>0</v>
      </c>
      <c r="AW117" s="483"/>
      <c r="AX117" s="483"/>
      <c r="AY117" s="483"/>
      <c r="AZ117" s="483"/>
      <c r="BA117" s="483"/>
      <c r="BB117" s="483"/>
      <c r="BC117" s="483"/>
      <c r="BD117" s="483"/>
      <c r="BE117" s="483"/>
      <c r="BF117" s="483"/>
      <c r="BG117" s="483"/>
      <c r="BH117" s="483"/>
      <c r="BI117" s="483"/>
      <c r="BJ117" s="483"/>
      <c r="BK117" s="483"/>
      <c r="BL117" s="483"/>
      <c r="BM117" s="483"/>
      <c r="BN117" s="483"/>
      <c r="BO117" s="483"/>
      <c r="BP117" s="483"/>
      <c r="BQ117" s="483"/>
      <c r="BR117" s="483"/>
      <c r="BS117" s="48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row>
    <row r="118" spans="1:126" s="8" customFormat="1" ht="12" customHeight="1">
      <c r="AQ118" s="46" t="s">
        <v>191</v>
      </c>
      <c r="AR118" s="46"/>
      <c r="AS118" s="46"/>
      <c r="AT118" s="46"/>
      <c r="AU118" s="46"/>
      <c r="AV118" s="484" t="str">
        <f>VLOOKUP(A63,入力フォーム!$A$26:$AA$75,3,FALSE)</f>
        <v>ﾘｯｼｮｳ ﾌﾀﾘ</v>
      </c>
      <c r="AW118" s="484" ph="1"/>
      <c r="AX118" s="484" ph="1"/>
      <c r="AY118" s="484" ph="1"/>
      <c r="AZ118" s="484" ph="1"/>
      <c r="BA118" s="484" ph="1"/>
      <c r="BB118" s="484" ph="1"/>
      <c r="BC118" s="484" ph="1"/>
      <c r="BD118" s="484" ph="1"/>
      <c r="BE118" s="484" ph="1"/>
      <c r="BF118" s="484" ph="1"/>
      <c r="BG118" s="484" ph="1"/>
      <c r="BH118" s="484" ph="1"/>
      <c r="BI118" s="484" ph="1"/>
      <c r="BJ118" s="484" ph="1"/>
      <c r="BK118" s="484" ph="1"/>
      <c r="BL118" s="484" ph="1"/>
      <c r="BM118" s="484" ph="1"/>
      <c r="BN118" s="484" ph="1"/>
      <c r="BO118" s="48"/>
      <c r="BP118" s="48"/>
      <c r="BQ118" s="48"/>
      <c r="BR118" s="48"/>
      <c r="BS118" s="48"/>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row>
    <row r="119" spans="1:126" s="8" customFormat="1" ht="20.100000000000001" customHeight="1">
      <c r="AQ119" s="8" t="s">
        <v>60</v>
      </c>
      <c r="AV119" s="493" t="str">
        <f>VLOOKUP(A63,入力フォーム!$A$26:$AA$75,2,FALSE)</f>
        <v>立正　2人</v>
      </c>
      <c r="AW119" s="493"/>
      <c r="AX119" s="493"/>
      <c r="AY119" s="493"/>
      <c r="AZ119" s="493"/>
      <c r="BA119" s="493"/>
      <c r="BB119" s="493"/>
      <c r="BC119" s="493"/>
      <c r="BD119" s="493"/>
      <c r="BE119" s="493"/>
      <c r="BF119" s="493"/>
      <c r="BG119" s="493"/>
      <c r="BH119" s="493"/>
      <c r="BI119" s="493"/>
      <c r="BJ119" s="493"/>
      <c r="BK119" s="493"/>
      <c r="BL119" s="493"/>
      <c r="BM119" s="493"/>
      <c r="BN119" s="493"/>
      <c r="BO119" s="48"/>
      <c r="BP119" s="48"/>
      <c r="BQ119" s="48"/>
      <c r="BR119" s="48"/>
      <c r="BS119" s="286" t="s">
        <v>57</v>
      </c>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row>
    <row r="120" spans="1:126" s="8" customFormat="1" ht="20.100000000000001" customHeight="1">
      <c r="AQ120" s="8" t="s">
        <v>61</v>
      </c>
      <c r="AV120" s="48"/>
      <c r="AW120" s="494">
        <f>VLOOKUP(A63,入力フォーム!$A$26:$AA$75,8,FALSE)</f>
        <v>32863</v>
      </c>
      <c r="AX120" s="494"/>
      <c r="AY120" s="494"/>
      <c r="AZ120" s="494"/>
      <c r="BA120" s="494"/>
      <c r="BB120" s="494"/>
      <c r="BC120" s="494"/>
      <c r="BD120" s="494"/>
      <c r="BE120" s="494"/>
      <c r="BF120" s="494"/>
      <c r="BG120" s="494"/>
      <c r="BH120" s="494"/>
      <c r="BI120" s="494"/>
      <c r="BJ120" s="494"/>
      <c r="BK120" s="494"/>
      <c r="BL120" s="494"/>
      <c r="BM120" s="494"/>
      <c r="BN120" s="494"/>
      <c r="BO120" s="494"/>
      <c r="BP120" s="494"/>
      <c r="BQ120" s="494"/>
      <c r="BR120" s="494"/>
      <c r="BS120" s="48"/>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row>
    <row r="121" spans="1:126" s="8" customFormat="1" ht="20.100000000000001" customHeight="1">
      <c r="AQ121" s="8" t="s">
        <v>83</v>
      </c>
      <c r="AV121" s="48"/>
      <c r="AW121" s="48"/>
      <c r="AX121" s="48"/>
      <c r="AY121" s="48"/>
      <c r="AZ121" s="48"/>
      <c r="BA121" s="48"/>
      <c r="BB121" s="48"/>
      <c r="BC121" s="48"/>
      <c r="BD121" s="495" t="str">
        <f>VLOOKUP(A63,入力フォーム!$A$26:$AA$75,9,FALSE)</f>
        <v>181H00002</v>
      </c>
      <c r="BE121" s="495"/>
      <c r="BF121" s="495"/>
      <c r="BG121" s="495"/>
      <c r="BH121" s="495"/>
      <c r="BI121" s="495"/>
      <c r="BJ121" s="495"/>
      <c r="BK121" s="495"/>
      <c r="BL121" s="495"/>
      <c r="BM121" s="495"/>
      <c r="BN121" s="495"/>
      <c r="BO121" s="495"/>
      <c r="BP121" s="495"/>
      <c r="BQ121" s="495"/>
      <c r="BR121" s="495"/>
      <c r="BS121" s="495"/>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row>
    <row r="122" spans="1:126" s="8" customFormat="1" ht="12" customHeight="1">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row>
    <row r="123" spans="1:126" s="8" customFormat="1" ht="22.5" customHeight="1">
      <c r="D123" s="496" t="s">
        <v>85</v>
      </c>
      <c r="E123" s="496"/>
      <c r="F123" s="496"/>
      <c r="G123" s="496"/>
      <c r="H123" s="496"/>
      <c r="I123" s="496"/>
      <c r="J123" s="496"/>
      <c r="K123" s="496"/>
      <c r="L123" s="497" t="str">
        <f>入力フォーム!$C$22</f>
        <v>07-999</v>
      </c>
      <c r="M123" s="497"/>
      <c r="N123" s="497"/>
      <c r="O123" s="497"/>
      <c r="P123" s="497"/>
      <c r="Q123" s="497"/>
      <c r="R123" s="48"/>
      <c r="S123" s="48"/>
      <c r="T123" s="8" t="s">
        <v>242</v>
      </c>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row>
    <row r="124" spans="1:126" s="8" customFormat="1" ht="15.75" customHeight="1">
      <c r="D124" s="45"/>
      <c r="F124" s="45"/>
      <c r="G124" s="45"/>
      <c r="H124" s="45"/>
      <c r="I124" s="45"/>
      <c r="J124" s="45"/>
      <c r="K124" s="45"/>
      <c r="L124" s="45"/>
      <c r="M124" s="45"/>
      <c r="N124" s="45"/>
      <c r="O124" s="45"/>
      <c r="P124" s="45"/>
      <c r="Q124" s="45"/>
      <c r="BX124" s="51"/>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row>
    <row r="125" spans="1:126" s="7" customFormat="1" ht="18.75">
      <c r="A125" s="7">
        <f>IF(MOD(ROW()-1,62)=0,QUOTIENT(ROW()-1,62)+1,"")</f>
        <v>3</v>
      </c>
      <c r="B125" s="473" t="s">
        <v>39</v>
      </c>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3"/>
      <c r="AN125" s="473"/>
      <c r="AO125" s="473"/>
      <c r="AP125" s="473"/>
      <c r="AQ125" s="473"/>
      <c r="AR125" s="473"/>
      <c r="AS125" s="473"/>
      <c r="AT125" s="473"/>
      <c r="AU125" s="473"/>
      <c r="AV125" s="473"/>
      <c r="AW125" s="473"/>
      <c r="AX125" s="473"/>
      <c r="AY125" s="473"/>
      <c r="AZ125" s="473"/>
      <c r="BA125" s="473"/>
      <c r="BB125" s="473"/>
      <c r="BC125" s="473"/>
      <c r="BD125" s="473"/>
      <c r="BE125" s="473"/>
      <c r="BF125" s="473"/>
      <c r="BG125" s="473"/>
      <c r="BH125" s="473"/>
      <c r="BI125" s="473"/>
      <c r="BJ125" s="473"/>
      <c r="BK125" s="473"/>
      <c r="BL125" s="473"/>
      <c r="BM125" s="473"/>
      <c r="BN125" s="473"/>
      <c r="BO125" s="473"/>
      <c r="BP125" s="473"/>
      <c r="BQ125" s="473"/>
      <c r="BR125" s="473"/>
      <c r="BS125" s="473"/>
      <c r="BT125" s="473"/>
      <c r="BU125" s="473"/>
      <c r="BV125" s="473"/>
      <c r="BW125" s="473"/>
      <c r="BX125" s="473"/>
      <c r="BY125" s="52"/>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row>
    <row r="126" spans="1:126" s="7" customFormat="1" ht="19.5" customHeight="1">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Q126" s="8"/>
      <c r="AR126" s="8"/>
      <c r="AS126" s="8"/>
      <c r="AT126" s="8"/>
      <c r="AU126" s="8"/>
      <c r="AV126" s="8"/>
      <c r="AW126" s="8"/>
      <c r="AX126" s="8"/>
      <c r="AY126" s="8"/>
      <c r="AZ126" s="8"/>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row>
    <row r="127" spans="1:126" s="7" customFormat="1" ht="16.5" customHeight="1">
      <c r="B127" s="8" t="s">
        <v>229</v>
      </c>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D127" s="474" t="str">
        <f>VLOOKUP(A125,入力フォーム!$A$26:$AA$75,2,FALSE)</f>
        <v>立正　3人</v>
      </c>
      <c r="AE127" s="474"/>
      <c r="AF127" s="474"/>
      <c r="AG127" s="474"/>
      <c r="AH127" s="474"/>
      <c r="AI127" s="474"/>
      <c r="AJ127" s="474"/>
      <c r="AK127" s="474"/>
      <c r="AL127" s="474"/>
      <c r="AM127" s="474"/>
      <c r="AN127" s="474"/>
      <c r="AO127" s="474"/>
      <c r="AP127" s="474"/>
      <c r="AQ127" s="8" t="s">
        <v>230</v>
      </c>
      <c r="AR127" s="8"/>
      <c r="AS127" s="8"/>
      <c r="AT127" s="8"/>
      <c r="AU127" s="8"/>
      <c r="AV127" s="8"/>
      <c r="AW127" s="8"/>
      <c r="AX127" s="8"/>
      <c r="AY127" s="8"/>
      <c r="AZ127" s="8"/>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row>
    <row r="128" spans="1:126" ht="14.25" customHeight="1">
      <c r="B128" s="9"/>
      <c r="C128" s="9"/>
      <c r="D128" s="9"/>
    </row>
    <row r="129" spans="1:126" ht="15.75" customHeight="1">
      <c r="D129" s="475" t="s">
        <v>23</v>
      </c>
      <c r="E129" s="475"/>
      <c r="F129" s="475"/>
      <c r="G129" s="475"/>
      <c r="H129" s="475"/>
      <c r="I129" s="475"/>
      <c r="J129" s="475"/>
      <c r="K129" s="475"/>
      <c r="L129" s="475"/>
      <c r="M129" s="475"/>
      <c r="N129" s="475"/>
      <c r="O129" s="475"/>
      <c r="P129" s="475"/>
      <c r="Q129" s="475"/>
      <c r="R129" s="475"/>
      <c r="S129" s="475"/>
      <c r="T129" s="475"/>
      <c r="U129" s="475"/>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c r="BL129" s="475"/>
      <c r="BM129" s="475"/>
      <c r="BN129" s="475"/>
      <c r="BO129" s="475"/>
      <c r="BP129" s="475"/>
      <c r="BQ129" s="475"/>
      <c r="BR129" s="475"/>
      <c r="BS129" s="475"/>
      <c r="BT129" s="475"/>
      <c r="BU129" s="475"/>
      <c r="BV129" s="475"/>
      <c r="BW129" s="475"/>
      <c r="BX129" s="475"/>
    </row>
    <row r="130" spans="1:126" ht="14.25" customHeight="1">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row>
    <row r="131" spans="1:126" ht="20.100000000000001" customHeight="1">
      <c r="B131" s="9"/>
      <c r="C131" s="9"/>
      <c r="D131" s="10"/>
      <c r="E131" s="11" t="s">
        <v>40</v>
      </c>
      <c r="F131" s="11"/>
      <c r="G131" s="11"/>
      <c r="H131" s="11"/>
      <c r="I131" s="11"/>
      <c r="J131" s="12"/>
      <c r="K131" s="12"/>
      <c r="L131" s="12"/>
      <c r="M131" s="12"/>
      <c r="N131" s="12"/>
      <c r="O131" s="12"/>
      <c r="P131" s="12"/>
      <c r="Q131" s="10"/>
      <c r="R131" s="476">
        <f>VLOOKUP(A125,入力フォーム!$A$26:$AA$75,11,FALSE)</f>
        <v>45931</v>
      </c>
      <c r="S131" s="476"/>
      <c r="T131" s="476"/>
      <c r="U131" s="476"/>
      <c r="V131" s="476"/>
      <c r="W131" s="476"/>
      <c r="X131" s="476"/>
      <c r="Y131" s="476"/>
      <c r="Z131" s="476"/>
      <c r="AA131" s="476"/>
      <c r="AB131" s="476"/>
      <c r="AC131" s="476"/>
      <c r="AD131" s="476"/>
      <c r="AE131" s="476"/>
      <c r="AF131" s="476"/>
      <c r="AG131" s="476"/>
      <c r="AH131" s="477" t="s">
        <v>235</v>
      </c>
      <c r="AI131" s="478"/>
      <c r="AJ131" s="478"/>
      <c r="AK131" s="478"/>
      <c r="AL131" s="478"/>
      <c r="AM131" s="476">
        <f>VLOOKUP(A125,入力フォーム!$A$26:$AA$75,13,FALSE)</f>
        <v>45931</v>
      </c>
      <c r="AN131" s="476"/>
      <c r="AO131" s="476"/>
      <c r="AP131" s="476"/>
      <c r="AQ131" s="476"/>
      <c r="AR131" s="476"/>
      <c r="AS131" s="476"/>
      <c r="AT131" s="476"/>
      <c r="AU131" s="476"/>
      <c r="AV131" s="476"/>
      <c r="AW131" s="476"/>
      <c r="AX131" s="476"/>
      <c r="AY131" s="476"/>
      <c r="AZ131" s="476"/>
      <c r="BA131" s="476"/>
      <c r="BB131" s="476"/>
      <c r="BC131" s="2"/>
      <c r="BD131" s="2"/>
      <c r="BE131" s="2"/>
      <c r="BF131" s="2"/>
      <c r="BG131" s="2"/>
      <c r="BH131" s="2"/>
      <c r="BI131" s="2"/>
      <c r="BJ131" s="2"/>
      <c r="BK131" s="2"/>
      <c r="BL131" s="2"/>
      <c r="BM131" s="2"/>
      <c r="BN131" s="2"/>
      <c r="BO131" s="2"/>
      <c r="BP131" s="2"/>
      <c r="BQ131" s="2"/>
      <c r="BR131" s="2"/>
      <c r="BS131" s="2"/>
      <c r="BT131" s="2"/>
      <c r="BU131" s="2"/>
      <c r="BV131" s="2"/>
      <c r="BW131" s="2"/>
      <c r="BX131" s="3"/>
    </row>
    <row r="132" spans="1:126" ht="20.100000000000001" customHeight="1">
      <c r="B132" s="9"/>
      <c r="C132" s="9"/>
      <c r="D132" s="10"/>
      <c r="E132" s="11" t="s">
        <v>41</v>
      </c>
      <c r="F132" s="11"/>
      <c r="G132" s="11"/>
      <c r="H132" s="11"/>
      <c r="I132" s="11"/>
      <c r="J132" s="12"/>
      <c r="K132" s="12"/>
      <c r="L132" s="12"/>
      <c r="M132" s="12"/>
      <c r="N132" s="12"/>
      <c r="O132" s="12"/>
      <c r="P132" s="229"/>
      <c r="Q132" s="230"/>
      <c r="R132" s="463" t="str">
        <f>入力フォーム!$C$10</f>
        <v>品川キャンパス</v>
      </c>
      <c r="S132" s="463"/>
      <c r="T132" s="463"/>
      <c r="U132" s="463"/>
      <c r="V132" s="463"/>
      <c r="W132" s="463"/>
      <c r="X132" s="463"/>
      <c r="Y132" s="463"/>
      <c r="Z132" s="231"/>
      <c r="AA132" s="464" t="str">
        <f>入力フォーム!$D$10</f>
        <v>文学部事務室</v>
      </c>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c r="AW132" s="464"/>
      <c r="AX132" s="464"/>
      <c r="AY132" s="464"/>
      <c r="AZ132" s="464"/>
      <c r="BA132" s="464"/>
      <c r="BB132" s="464"/>
      <c r="BC132" s="464"/>
      <c r="BD132" s="464"/>
      <c r="BE132" s="464"/>
      <c r="BF132" s="464"/>
      <c r="BG132" s="464"/>
      <c r="BH132" s="464"/>
      <c r="BI132" s="464"/>
      <c r="BJ132" s="464"/>
      <c r="BK132" s="464"/>
      <c r="BL132" s="464"/>
      <c r="BM132" s="464"/>
      <c r="BN132" s="464"/>
      <c r="BO132" s="464"/>
      <c r="BP132" s="464"/>
      <c r="BQ132" s="464"/>
      <c r="BR132" s="231"/>
      <c r="BS132" s="231"/>
      <c r="BT132" s="231"/>
      <c r="BU132" s="231"/>
      <c r="BV132" s="231"/>
      <c r="BW132" s="231"/>
      <c r="BX132" s="232"/>
    </row>
    <row r="133" spans="1:126" ht="18.600000000000001" customHeight="1">
      <c r="B133" s="9"/>
      <c r="C133" s="9"/>
      <c r="D133" s="15"/>
      <c r="E133" s="16" t="s">
        <v>236</v>
      </c>
      <c r="F133" s="16"/>
      <c r="G133" s="16"/>
      <c r="H133" s="16"/>
      <c r="I133" s="16"/>
      <c r="J133" s="17"/>
      <c r="K133" s="17"/>
      <c r="L133" s="17"/>
      <c r="M133" s="17"/>
      <c r="N133" s="17"/>
      <c r="O133" s="17"/>
      <c r="P133" s="17"/>
      <c r="Q133" s="15"/>
      <c r="R133" s="465" t="str">
        <f>入力フォーム!$C$4</f>
        <v>文学部事務室</v>
      </c>
      <c r="S133" s="465"/>
      <c r="T133" s="465"/>
      <c r="U133" s="465"/>
      <c r="V133" s="465"/>
      <c r="W133" s="465"/>
      <c r="X133" s="465"/>
      <c r="Y133" s="465"/>
      <c r="Z133" s="465"/>
      <c r="AA133" s="465"/>
      <c r="AB133" s="465"/>
      <c r="AC133" s="465"/>
      <c r="AD133" s="465"/>
      <c r="AE133" s="465"/>
      <c r="AF133" s="465"/>
      <c r="AG133" s="465"/>
      <c r="AH133" s="465"/>
      <c r="AI133" s="465"/>
      <c r="AJ133" s="465"/>
      <c r="AK133" s="465"/>
      <c r="AL133" s="465"/>
      <c r="AM133" s="465"/>
      <c r="AN133" s="465"/>
      <c r="AO133" s="465"/>
      <c r="AP133" s="465"/>
      <c r="AQ133" s="465"/>
      <c r="AR133" s="465"/>
      <c r="AS133" s="465"/>
      <c r="AT133" s="465"/>
      <c r="AU133" s="465"/>
      <c r="AV133" s="465"/>
      <c r="AW133" s="465"/>
      <c r="AX133" s="465"/>
      <c r="AY133" s="465"/>
      <c r="AZ133" s="465"/>
      <c r="BA133" s="465"/>
      <c r="BB133" s="465"/>
      <c r="BC133" s="465"/>
      <c r="BD133" s="465"/>
      <c r="BE133" s="465"/>
      <c r="BF133" s="465"/>
      <c r="BG133" s="465"/>
      <c r="BH133" s="465"/>
      <c r="BI133" s="465"/>
      <c r="BJ133" s="465"/>
      <c r="BK133" s="465"/>
      <c r="BL133" s="465"/>
      <c r="BM133" s="465"/>
      <c r="BN133" s="465"/>
      <c r="BO133" s="465"/>
      <c r="BP133" s="465"/>
      <c r="BQ133" s="465"/>
      <c r="BR133" s="465"/>
      <c r="BS133" s="233"/>
      <c r="BT133" s="233"/>
      <c r="BU133" s="233"/>
      <c r="BV133" s="233"/>
      <c r="BW133" s="233"/>
      <c r="BX133" s="19"/>
    </row>
    <row r="134" spans="1:126" ht="38.25" customHeight="1">
      <c r="B134" s="9"/>
      <c r="C134" s="9"/>
      <c r="D134" s="10"/>
      <c r="E134" s="466" t="s">
        <v>42</v>
      </c>
      <c r="F134" s="466"/>
      <c r="G134" s="466"/>
      <c r="H134" s="466"/>
      <c r="I134" s="466"/>
      <c r="J134" s="466"/>
      <c r="K134" s="466"/>
      <c r="L134" s="466"/>
      <c r="M134" s="466"/>
      <c r="N134" s="466"/>
      <c r="O134" s="466"/>
      <c r="P134" s="467"/>
      <c r="Q134" s="10"/>
      <c r="R134" s="468" t="str">
        <f>入力フォーム!$C$8</f>
        <v>OC学生スタッフ</v>
      </c>
      <c r="S134" s="468"/>
      <c r="T134" s="468"/>
      <c r="U134" s="468"/>
      <c r="V134" s="468"/>
      <c r="W134" s="468"/>
      <c r="X134" s="468"/>
      <c r="Y134" s="468"/>
      <c r="Z134" s="468"/>
      <c r="AA134" s="468"/>
      <c r="AB134" s="468"/>
      <c r="AC134" s="468"/>
      <c r="AD134" s="468"/>
      <c r="AE134" s="468"/>
      <c r="AF134" s="468"/>
      <c r="AG134" s="468"/>
      <c r="AH134" s="468"/>
      <c r="AI134" s="468"/>
      <c r="AJ134" s="468"/>
      <c r="AK134" s="468"/>
      <c r="AL134" s="468"/>
      <c r="AM134" s="468"/>
      <c r="AN134" s="468"/>
      <c r="AO134" s="468"/>
      <c r="AP134" s="468"/>
      <c r="AQ134" s="468"/>
      <c r="AR134" s="468"/>
      <c r="AS134" s="468"/>
      <c r="AT134" s="468"/>
      <c r="AU134" s="468"/>
      <c r="AV134" s="468"/>
      <c r="AW134" s="468"/>
      <c r="AX134" s="468"/>
      <c r="AY134" s="468"/>
      <c r="AZ134" s="468"/>
      <c r="BA134" s="468"/>
      <c r="BB134" s="468"/>
      <c r="BC134" s="468"/>
      <c r="BD134" s="468"/>
      <c r="BE134" s="468"/>
      <c r="BF134" s="468"/>
      <c r="BG134" s="468"/>
      <c r="BH134" s="468"/>
      <c r="BI134" s="468"/>
      <c r="BJ134" s="468"/>
      <c r="BK134" s="468"/>
      <c r="BL134" s="468"/>
      <c r="BM134" s="468"/>
      <c r="BN134" s="468"/>
      <c r="BO134" s="468"/>
      <c r="BP134" s="468"/>
      <c r="BQ134" s="468"/>
      <c r="BR134" s="468"/>
      <c r="BS134" s="234"/>
      <c r="BT134" s="234"/>
      <c r="BU134" s="234"/>
      <c r="BV134" s="234"/>
      <c r="BW134" s="234"/>
      <c r="BX134" s="14"/>
    </row>
    <row r="135" spans="1:126" ht="20.100000000000001" customHeight="1">
      <c r="B135" s="9"/>
      <c r="C135" s="9"/>
      <c r="D135" s="15"/>
      <c r="E135" s="16" t="s">
        <v>43</v>
      </c>
      <c r="F135" s="16"/>
      <c r="G135" s="16"/>
      <c r="H135" s="16"/>
      <c r="I135" s="16"/>
      <c r="J135" s="17"/>
      <c r="K135" s="17"/>
      <c r="L135" s="17"/>
      <c r="M135" s="17"/>
      <c r="N135" s="17"/>
      <c r="O135" s="17"/>
      <c r="P135" s="17"/>
      <c r="Q135" s="15"/>
      <c r="R135" s="17" t="s">
        <v>44</v>
      </c>
      <c r="S135" s="17"/>
      <c r="T135" s="17"/>
      <c r="U135" s="17"/>
      <c r="V135" s="17"/>
      <c r="W135" s="469" t="str">
        <f>VLOOKUP(A125,入力フォーム!$A$26:$AA$75,22,FALSE)</f>
        <v>雇用期間のとおり</v>
      </c>
      <c r="X135" s="469"/>
      <c r="Y135" s="469"/>
      <c r="Z135" s="469"/>
      <c r="AA135" s="469"/>
      <c r="AB135" s="469"/>
      <c r="AC135" s="469"/>
      <c r="AD135" s="469"/>
      <c r="AE135" s="469"/>
      <c r="AF135" s="469"/>
      <c r="AG135" s="469"/>
      <c r="AH135" s="469"/>
      <c r="AI135" s="469"/>
      <c r="AJ135" s="469"/>
      <c r="AK135" s="469"/>
      <c r="AL135" s="469"/>
      <c r="AM135" s="469"/>
      <c r="AN135" s="469"/>
      <c r="AO135" s="469"/>
      <c r="AP135" s="17"/>
      <c r="AQ135" s="17"/>
      <c r="AR135" s="470" t="s">
        <v>237</v>
      </c>
      <c r="AS135" s="470"/>
      <c r="AT135" s="470"/>
      <c r="AU135" s="470"/>
      <c r="AV135" s="470"/>
      <c r="AW135" s="470"/>
      <c r="AX135" s="471">
        <f>入力フォーム!$E$16</f>
        <v>0</v>
      </c>
      <c r="AY135" s="471"/>
      <c r="AZ135" s="471"/>
      <c r="BA135" s="472" t="s">
        <v>65</v>
      </c>
      <c r="BB135" s="472"/>
      <c r="BC135" s="472"/>
      <c r="BD135" s="472"/>
      <c r="BE135" s="472"/>
      <c r="BF135" s="18"/>
      <c r="BG135" s="18"/>
      <c r="BH135" s="18"/>
      <c r="BI135" s="18"/>
      <c r="BJ135" s="18"/>
      <c r="BK135" s="18"/>
      <c r="BL135" s="18"/>
      <c r="BM135" s="18"/>
      <c r="BN135" s="18"/>
      <c r="BO135" s="18"/>
      <c r="BP135" s="18"/>
      <c r="BQ135" s="18"/>
      <c r="BR135" s="18"/>
      <c r="BS135" s="18"/>
      <c r="BT135" s="18"/>
      <c r="BU135" s="18"/>
      <c r="BV135" s="18"/>
      <c r="BW135" s="18"/>
      <c r="BX135" s="19"/>
    </row>
    <row r="136" spans="1:126" ht="20.100000000000001" customHeight="1">
      <c r="A136" s="245"/>
      <c r="B136" s="235"/>
      <c r="C136" s="235"/>
      <c r="D136" s="236"/>
      <c r="E136" s="237"/>
      <c r="F136" s="237"/>
      <c r="G136" s="237"/>
      <c r="H136" s="237"/>
      <c r="I136" s="237"/>
      <c r="J136" s="238"/>
      <c r="K136" s="238"/>
      <c r="L136" s="238"/>
      <c r="M136" s="238"/>
      <c r="N136" s="238"/>
      <c r="O136" s="238"/>
      <c r="P136" s="238"/>
      <c r="Q136" s="239"/>
      <c r="R136" s="240"/>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2"/>
      <c r="AS136" s="242"/>
      <c r="AT136" s="243"/>
      <c r="AU136" s="241"/>
      <c r="AV136" s="241"/>
      <c r="AW136" s="241"/>
      <c r="AX136" s="241"/>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4"/>
    </row>
    <row r="137" spans="1:126" ht="20.100000000000001" customHeight="1">
      <c r="B137" s="9"/>
      <c r="C137" s="9"/>
      <c r="D137" s="20"/>
      <c r="E137" s="21" t="s">
        <v>45</v>
      </c>
      <c r="F137" s="21"/>
      <c r="G137" s="21"/>
      <c r="H137" s="21"/>
      <c r="I137" s="21"/>
      <c r="J137" s="22"/>
      <c r="K137" s="22"/>
      <c r="L137" s="22"/>
      <c r="M137" s="22"/>
      <c r="N137" s="22"/>
      <c r="O137" s="22"/>
      <c r="P137" s="22"/>
      <c r="Q137" s="15"/>
      <c r="R137" s="490">
        <f>VLOOKUP(A125,入力フォーム!$A$26:$AA$75,14,FALSE)</f>
        <v>0</v>
      </c>
      <c r="S137" s="490"/>
      <c r="T137" s="490"/>
      <c r="U137" s="490"/>
      <c r="V137" s="490"/>
      <c r="W137" s="490"/>
      <c r="X137" s="490"/>
      <c r="Y137" s="490"/>
      <c r="Z137" s="490"/>
      <c r="AA137" s="490"/>
      <c r="AB137" s="491" t="s">
        <v>235</v>
      </c>
      <c r="AC137" s="491"/>
      <c r="AD137" s="491"/>
      <c r="AE137" s="491"/>
      <c r="AF137" s="491"/>
      <c r="AG137" s="492">
        <f>VLOOKUP(A125,入力フォーム!$A$26:$AA$75,16,FALSE)</f>
        <v>0</v>
      </c>
      <c r="AH137" s="492"/>
      <c r="AI137" s="492"/>
      <c r="AJ137" s="492"/>
      <c r="AK137" s="492"/>
      <c r="AL137" s="492"/>
      <c r="AM137" s="492"/>
      <c r="AN137" s="492"/>
      <c r="AO137" s="492"/>
      <c r="AP137" s="492"/>
      <c r="AQ137" s="27"/>
      <c r="AR137" s="36"/>
      <c r="AS137" s="36"/>
      <c r="AT137" s="36"/>
      <c r="AU137" s="36"/>
      <c r="AV137" s="36"/>
      <c r="AW137" s="36"/>
      <c r="AX137" s="36"/>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9"/>
    </row>
    <row r="138" spans="1:126" s="8" customFormat="1" ht="10.5" customHeight="1">
      <c r="D138" s="15"/>
      <c r="E138" s="16"/>
      <c r="F138" s="16"/>
      <c r="G138" s="16"/>
      <c r="H138" s="16"/>
      <c r="I138" s="16"/>
      <c r="J138" s="16"/>
      <c r="K138" s="16"/>
      <c r="L138" s="16"/>
      <c r="M138" s="16"/>
      <c r="N138" s="16"/>
      <c r="O138" s="16"/>
      <c r="P138" s="17"/>
      <c r="Q138" s="15"/>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9"/>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row>
    <row r="139" spans="1:126" ht="20.100000000000001" customHeight="1">
      <c r="B139" s="9"/>
      <c r="C139" s="9"/>
      <c r="D139" s="15"/>
      <c r="E139" s="16"/>
      <c r="F139" s="16"/>
      <c r="G139" s="16"/>
      <c r="H139" s="16"/>
      <c r="I139" s="16"/>
      <c r="J139" s="17"/>
      <c r="K139" s="17"/>
      <c r="L139" s="17"/>
      <c r="M139" s="17"/>
      <c r="N139" s="17"/>
      <c r="O139" s="17"/>
      <c r="P139" s="17"/>
      <c r="Q139" s="15"/>
      <c r="R139" s="17"/>
      <c r="S139" s="17" t="s">
        <v>46</v>
      </c>
      <c r="T139" s="17"/>
      <c r="U139" s="17"/>
      <c r="V139" s="17"/>
      <c r="W139" s="17"/>
      <c r="X139" s="17"/>
      <c r="Y139" s="17"/>
      <c r="Z139" s="17"/>
      <c r="AA139" s="17"/>
      <c r="AB139" s="17"/>
      <c r="AC139" s="17"/>
      <c r="AD139" s="17"/>
      <c r="AE139" s="17"/>
      <c r="AF139" s="17"/>
      <c r="AG139" s="17"/>
      <c r="AH139" s="17"/>
      <c r="AI139" s="17"/>
      <c r="AJ139" s="17"/>
      <c r="BI139" s="247"/>
      <c r="BJ139" s="247"/>
      <c r="BK139" s="247"/>
      <c r="BL139" s="18"/>
      <c r="BM139" s="18"/>
      <c r="BN139" s="18"/>
      <c r="BO139" s="18"/>
      <c r="BP139" s="18"/>
      <c r="BQ139" s="18"/>
      <c r="BR139" s="18"/>
      <c r="BS139" s="18"/>
      <c r="BT139" s="18"/>
      <c r="BU139" s="18"/>
      <c r="BV139" s="18"/>
      <c r="BW139" s="18"/>
      <c r="BX139" s="19"/>
    </row>
    <row r="140" spans="1:126" ht="20.100000000000001" customHeight="1">
      <c r="B140" s="9"/>
      <c r="C140" s="9"/>
      <c r="D140" s="15"/>
      <c r="E140" s="16"/>
      <c r="F140" s="16"/>
      <c r="G140" s="16"/>
      <c r="H140" s="16"/>
      <c r="I140" s="16"/>
      <c r="J140" s="17"/>
      <c r="K140" s="17"/>
      <c r="L140" s="17"/>
      <c r="M140" s="17"/>
      <c r="N140" s="17"/>
      <c r="O140" s="17"/>
      <c r="P140" s="17"/>
      <c r="Q140" s="15"/>
      <c r="R140" s="492">
        <f>VLOOKUP(A125,入力フォーム!$A$26:$AA$75,17,FALSE)</f>
        <v>0.41666666666666669</v>
      </c>
      <c r="S140" s="492"/>
      <c r="T140" s="492"/>
      <c r="U140" s="492"/>
      <c r="V140" s="492"/>
      <c r="W140" s="492"/>
      <c r="X140" s="492"/>
      <c r="Y140" s="492"/>
      <c r="Z140" s="492"/>
      <c r="AA140" s="492"/>
      <c r="AB140" s="491" t="s">
        <v>235</v>
      </c>
      <c r="AC140" s="491"/>
      <c r="AD140" s="491"/>
      <c r="AE140" s="491"/>
      <c r="AF140" s="491"/>
      <c r="AG140" s="492">
        <f>VLOOKUP(A125,入力フォーム!$A$26:$AA$75,19,FALSE)</f>
        <v>0.70833333333333337</v>
      </c>
      <c r="AH140" s="492"/>
      <c r="AI140" s="492"/>
      <c r="AJ140" s="492"/>
      <c r="AK140" s="492"/>
      <c r="AL140" s="492"/>
      <c r="AM140" s="492"/>
      <c r="AN140" s="492"/>
      <c r="AO140" s="492"/>
      <c r="AP140" s="492"/>
      <c r="AQ140" s="27"/>
      <c r="AR140" s="28" t="s">
        <v>47</v>
      </c>
      <c r="AS140" s="28"/>
      <c r="AT140" s="28"/>
      <c r="AU140" s="28"/>
      <c r="AV140" s="485">
        <f>VLOOKUP(A125,入力フォーム!$A$26:$AA$75,20,FALSE)</f>
        <v>2</v>
      </c>
      <c r="AW140" s="485"/>
      <c r="AX140" s="28" t="s">
        <v>48</v>
      </c>
      <c r="AY140" s="28"/>
      <c r="AZ140" s="28"/>
      <c r="BA140" s="28"/>
      <c r="BB140" s="28"/>
      <c r="BC140" s="28"/>
      <c r="BD140" s="28"/>
      <c r="BE140" s="28"/>
      <c r="BF140" s="28"/>
      <c r="BG140" s="18"/>
      <c r="BH140" s="18"/>
      <c r="BI140" s="18"/>
      <c r="BJ140" s="18"/>
      <c r="BK140" s="18"/>
      <c r="BL140" s="18"/>
      <c r="BM140" s="18"/>
      <c r="BN140" s="18"/>
      <c r="BO140" s="18"/>
      <c r="BP140" s="18"/>
      <c r="BQ140" s="18"/>
      <c r="BR140" s="18"/>
      <c r="BS140" s="18"/>
      <c r="BT140" s="18"/>
      <c r="BU140" s="18"/>
      <c r="BV140" s="18"/>
      <c r="BW140" s="18"/>
      <c r="BX140" s="19"/>
    </row>
    <row r="141" spans="1:126" ht="20.100000000000001" customHeight="1">
      <c r="B141" s="9"/>
      <c r="C141" s="9"/>
      <c r="D141" s="15"/>
      <c r="E141" s="16"/>
      <c r="F141" s="16"/>
      <c r="G141" s="16"/>
      <c r="H141" s="16"/>
      <c r="I141" s="16"/>
      <c r="J141" s="17"/>
      <c r="K141" s="17"/>
      <c r="L141" s="17"/>
      <c r="M141" s="17"/>
      <c r="N141" s="17"/>
      <c r="O141" s="17"/>
      <c r="P141" s="17"/>
      <c r="Q141" s="15"/>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9"/>
    </row>
    <row r="142" spans="1:126" ht="20.100000000000001" customHeight="1">
      <c r="B142" s="9"/>
      <c r="C142" s="9"/>
      <c r="D142" s="15"/>
      <c r="E142" s="16"/>
      <c r="F142" s="16"/>
      <c r="G142" s="16"/>
      <c r="H142" s="16"/>
      <c r="I142" s="16"/>
      <c r="J142" s="17"/>
      <c r="K142" s="17"/>
      <c r="L142" s="17"/>
      <c r="M142" s="17"/>
      <c r="N142" s="17"/>
      <c r="O142" s="17"/>
      <c r="P142" s="17"/>
      <c r="Q142" s="15"/>
      <c r="R142" s="248" t="s">
        <v>238</v>
      </c>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30"/>
      <c r="AZ142" s="30"/>
      <c r="BA142" s="30"/>
      <c r="BB142" s="30"/>
      <c r="BC142" s="30"/>
      <c r="BD142" s="30"/>
      <c r="BE142" s="30"/>
      <c r="BF142" s="30"/>
      <c r="BG142" s="30"/>
      <c r="BH142" s="30"/>
      <c r="BI142" s="30"/>
      <c r="BJ142" s="30"/>
      <c r="BK142" s="30"/>
      <c r="BL142" s="18"/>
      <c r="BM142" s="18"/>
      <c r="BN142" s="18"/>
      <c r="BO142" s="18"/>
      <c r="BP142" s="18"/>
      <c r="BQ142" s="18"/>
      <c r="BR142" s="18"/>
      <c r="BS142" s="18"/>
      <c r="BT142" s="18"/>
      <c r="BU142" s="18"/>
      <c r="BV142" s="18"/>
      <c r="BW142" s="18"/>
      <c r="BX142" s="19"/>
    </row>
    <row r="143" spans="1:126" ht="20.100000000000001" customHeight="1">
      <c r="B143" s="9"/>
      <c r="C143" s="9"/>
      <c r="D143" s="23"/>
      <c r="E143" s="24"/>
      <c r="F143" s="24"/>
      <c r="G143" s="24"/>
      <c r="H143" s="24"/>
      <c r="I143" s="24"/>
      <c r="J143" s="25"/>
      <c r="K143" s="25"/>
      <c r="L143" s="25"/>
      <c r="M143" s="25"/>
      <c r="N143" s="25"/>
      <c r="O143" s="25"/>
      <c r="P143" s="25"/>
      <c r="Q143" s="15"/>
      <c r="R143" s="249" t="s">
        <v>239</v>
      </c>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30"/>
      <c r="AZ143" s="30"/>
      <c r="BA143" s="30"/>
      <c r="BB143" s="30"/>
      <c r="BC143" s="30"/>
      <c r="BD143" s="30"/>
      <c r="BE143" s="30"/>
      <c r="BF143" s="30"/>
      <c r="BG143" s="30"/>
      <c r="BH143" s="30"/>
      <c r="BI143" s="30"/>
      <c r="BJ143" s="30"/>
      <c r="BK143" s="30"/>
      <c r="BL143" s="18"/>
      <c r="BM143" s="18"/>
      <c r="BN143" s="18"/>
      <c r="BO143" s="18"/>
      <c r="BP143" s="18"/>
      <c r="BQ143" s="18"/>
      <c r="BR143" s="18"/>
      <c r="BS143" s="18"/>
      <c r="BT143" s="18"/>
      <c r="BU143" s="18"/>
      <c r="BV143" s="18"/>
      <c r="BW143" s="18"/>
      <c r="BX143" s="19"/>
    </row>
    <row r="144" spans="1:126" ht="20.100000000000001" customHeight="1">
      <c r="B144" s="9"/>
      <c r="C144" s="9"/>
      <c r="D144" s="15"/>
      <c r="E144" s="16" t="s">
        <v>49</v>
      </c>
      <c r="F144" s="16"/>
      <c r="G144" s="16"/>
      <c r="H144" s="16"/>
      <c r="I144" s="16"/>
      <c r="J144" s="17"/>
      <c r="K144" s="17"/>
      <c r="L144" s="17"/>
      <c r="M144" s="17"/>
      <c r="N144" s="17"/>
      <c r="O144" s="17"/>
      <c r="P144" s="17"/>
      <c r="Q144" s="20"/>
      <c r="R144" s="21" t="s">
        <v>67</v>
      </c>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3"/>
    </row>
    <row r="145" spans="2:76" ht="20.100000000000001" customHeight="1">
      <c r="B145" s="9"/>
      <c r="C145" s="9"/>
      <c r="D145" s="15"/>
      <c r="E145" s="16"/>
      <c r="F145" s="16"/>
      <c r="G145" s="16"/>
      <c r="H145" s="16"/>
      <c r="I145" s="16"/>
      <c r="J145" s="17"/>
      <c r="K145" s="17"/>
      <c r="L145" s="17"/>
      <c r="M145" s="17"/>
      <c r="N145" s="17"/>
      <c r="O145" s="17"/>
      <c r="P145" s="17"/>
      <c r="Q145" s="23"/>
      <c r="R145" s="31" t="s">
        <v>126</v>
      </c>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2"/>
      <c r="AZ145" s="32"/>
      <c r="BA145" s="32"/>
      <c r="BB145" s="32"/>
      <c r="BC145" s="32"/>
      <c r="BD145" s="32"/>
      <c r="BE145" s="32"/>
      <c r="BF145" s="32"/>
      <c r="BG145" s="32"/>
      <c r="BH145" s="32"/>
      <c r="BI145" s="32"/>
      <c r="BJ145" s="32"/>
      <c r="BK145" s="33"/>
      <c r="BL145" s="33"/>
      <c r="BM145" s="33"/>
      <c r="BN145" s="33"/>
      <c r="BO145" s="33"/>
      <c r="BP145" s="33"/>
      <c r="BQ145" s="33"/>
      <c r="BR145" s="33"/>
      <c r="BS145" s="33"/>
      <c r="BT145" s="33"/>
      <c r="BU145" s="33"/>
      <c r="BV145" s="33"/>
      <c r="BW145" s="33"/>
      <c r="BX145" s="26"/>
    </row>
    <row r="146" spans="2:76" ht="20.100000000000001" customHeight="1">
      <c r="B146" s="9"/>
      <c r="C146" s="9"/>
      <c r="D146" s="10"/>
      <c r="E146" s="11" t="s">
        <v>81</v>
      </c>
      <c r="F146" s="11"/>
      <c r="G146" s="11"/>
      <c r="H146" s="11"/>
      <c r="I146" s="11"/>
      <c r="J146" s="12"/>
      <c r="K146" s="12"/>
      <c r="L146" s="12"/>
      <c r="M146" s="12"/>
      <c r="N146" s="12"/>
      <c r="O146" s="12"/>
      <c r="P146" s="12"/>
      <c r="Q146" s="15"/>
      <c r="R146" s="16" t="s">
        <v>115</v>
      </c>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9"/>
    </row>
    <row r="147" spans="2:76" ht="20.100000000000001" customHeight="1">
      <c r="B147" s="9"/>
      <c r="C147" s="9"/>
      <c r="D147" s="15"/>
      <c r="E147" s="16" t="s">
        <v>82</v>
      </c>
      <c r="F147" s="16"/>
      <c r="G147" s="16"/>
      <c r="H147" s="16"/>
      <c r="I147" s="16"/>
      <c r="J147" s="17"/>
      <c r="K147" s="17"/>
      <c r="L147" s="17"/>
      <c r="M147" s="17"/>
      <c r="N147" s="17"/>
      <c r="O147" s="17"/>
      <c r="P147" s="17"/>
      <c r="Q147" s="20"/>
      <c r="R147" s="486" t="s">
        <v>113</v>
      </c>
      <c r="S147" s="486"/>
      <c r="T147" s="486"/>
      <c r="U147" s="486"/>
      <c r="V147" s="39" t="s">
        <v>240</v>
      </c>
      <c r="W147" s="487">
        <f>VLOOKUP(A125,入力フォーム!$A$26:$AA$75,10,FALSE)</f>
        <v>1200</v>
      </c>
      <c r="X147" s="487"/>
      <c r="Y147" s="487"/>
      <c r="Z147" s="487"/>
      <c r="AA147" s="487"/>
      <c r="AB147" s="487"/>
      <c r="AC147" s="487"/>
      <c r="AD147" s="39" t="s">
        <v>21</v>
      </c>
      <c r="AE147" s="40"/>
      <c r="AF147" s="22"/>
      <c r="AG147" s="22"/>
      <c r="AH147" s="22"/>
      <c r="AI147" s="22"/>
      <c r="AJ147" s="22"/>
      <c r="AK147" s="22"/>
      <c r="AL147" s="22"/>
      <c r="AM147" s="22"/>
      <c r="AN147" s="22"/>
      <c r="AO147" s="22"/>
      <c r="AP147" s="22"/>
      <c r="AQ147" s="22"/>
      <c r="AR147" s="22"/>
      <c r="AS147" s="22"/>
      <c r="AT147" s="22"/>
      <c r="AU147" s="22"/>
      <c r="AV147" s="22"/>
      <c r="AW147" s="22"/>
      <c r="AX147" s="2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3"/>
    </row>
    <row r="148" spans="2:76" ht="20.100000000000001" customHeight="1">
      <c r="B148" s="9"/>
      <c r="C148" s="9"/>
      <c r="D148" s="15"/>
      <c r="E148" s="16"/>
      <c r="F148" s="16"/>
      <c r="G148" s="16"/>
      <c r="H148" s="16"/>
      <c r="I148" s="16"/>
      <c r="J148" s="17"/>
      <c r="K148" s="17"/>
      <c r="L148" s="17"/>
      <c r="M148" s="17"/>
      <c r="N148" s="17"/>
      <c r="O148" s="17"/>
      <c r="P148" s="17"/>
      <c r="Q148" s="15"/>
      <c r="R148" s="16" t="s">
        <v>104</v>
      </c>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9"/>
    </row>
    <row r="149" spans="2:76" ht="20.100000000000001" customHeight="1">
      <c r="B149" s="9"/>
      <c r="C149" s="9"/>
      <c r="D149" s="15"/>
      <c r="E149" s="16"/>
      <c r="F149" s="16"/>
      <c r="G149" s="16"/>
      <c r="H149" s="16"/>
      <c r="I149" s="16"/>
      <c r="J149" s="17"/>
      <c r="K149" s="17"/>
      <c r="L149" s="17"/>
      <c r="M149" s="17"/>
      <c r="N149" s="17"/>
      <c r="O149" s="17"/>
      <c r="P149" s="17"/>
      <c r="Q149" s="15"/>
      <c r="R149" s="16" t="s">
        <v>68</v>
      </c>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9"/>
    </row>
    <row r="150" spans="2:76" ht="20.100000000000001" customHeight="1">
      <c r="B150" s="9"/>
      <c r="C150" s="9"/>
      <c r="D150" s="15"/>
      <c r="E150" s="16"/>
      <c r="F150" s="16"/>
      <c r="G150" s="16"/>
      <c r="H150" s="16"/>
      <c r="I150" s="16"/>
      <c r="J150" s="17"/>
      <c r="K150" s="17"/>
      <c r="L150" s="17"/>
      <c r="M150" s="17"/>
      <c r="N150" s="17"/>
      <c r="O150" s="17"/>
      <c r="P150" s="17"/>
      <c r="Q150" s="15"/>
      <c r="R150" s="16" t="s">
        <v>114</v>
      </c>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9"/>
    </row>
    <row r="151" spans="2:76" ht="20.100000000000001" customHeight="1">
      <c r="B151" s="9"/>
      <c r="C151" s="9"/>
      <c r="D151" s="15"/>
      <c r="E151" s="16"/>
      <c r="F151" s="16"/>
      <c r="G151" s="16"/>
      <c r="H151" s="16"/>
      <c r="I151" s="16"/>
      <c r="J151" s="17"/>
      <c r="K151" s="17"/>
      <c r="L151" s="17"/>
      <c r="M151" s="17"/>
      <c r="N151" s="17"/>
      <c r="O151" s="17"/>
      <c r="P151" s="17"/>
      <c r="Q151" s="23"/>
      <c r="R151" s="25"/>
      <c r="S151" s="25"/>
      <c r="T151" s="25"/>
      <c r="U151" s="25"/>
      <c r="V151" s="25"/>
      <c r="W151" s="25"/>
      <c r="X151" s="25"/>
      <c r="Y151" s="24" t="s">
        <v>241</v>
      </c>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26"/>
    </row>
    <row r="152" spans="2:76" ht="20.100000000000001" customHeight="1">
      <c r="B152" s="9"/>
      <c r="C152" s="9"/>
      <c r="D152" s="10"/>
      <c r="E152" s="11" t="s">
        <v>50</v>
      </c>
      <c r="F152" s="11"/>
      <c r="G152" s="11"/>
      <c r="H152" s="11"/>
      <c r="I152" s="11"/>
      <c r="J152" s="12"/>
      <c r="K152" s="12"/>
      <c r="L152" s="12"/>
      <c r="M152" s="12"/>
      <c r="N152" s="12"/>
      <c r="O152" s="12"/>
      <c r="P152" s="12"/>
      <c r="Q152" s="15"/>
      <c r="R152" s="16" t="s">
        <v>69</v>
      </c>
      <c r="S152" s="17"/>
      <c r="T152" s="17"/>
      <c r="U152" s="17"/>
      <c r="V152" s="17"/>
      <c r="W152" s="17"/>
      <c r="X152" s="17"/>
      <c r="Y152" s="17"/>
      <c r="Z152" s="17"/>
      <c r="AA152" s="17"/>
      <c r="AB152" s="17"/>
      <c r="AC152" s="16" t="s">
        <v>70</v>
      </c>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9"/>
    </row>
    <row r="153" spans="2:76" ht="20.100000000000001" customHeight="1">
      <c r="B153" s="9"/>
      <c r="C153" s="9"/>
      <c r="D153" s="10"/>
      <c r="E153" s="11" t="s">
        <v>51</v>
      </c>
      <c r="F153" s="11"/>
      <c r="G153" s="11"/>
      <c r="H153" s="11"/>
      <c r="I153" s="11"/>
      <c r="J153" s="12"/>
      <c r="K153" s="12"/>
      <c r="L153" s="12"/>
      <c r="M153" s="12"/>
      <c r="N153" s="12"/>
      <c r="O153" s="12"/>
      <c r="P153" s="12"/>
      <c r="Q153" s="10"/>
      <c r="R153" s="11" t="s">
        <v>86</v>
      </c>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4"/>
    </row>
    <row r="154" spans="2:76" ht="20.100000000000001" customHeight="1">
      <c r="B154" s="9"/>
      <c r="C154" s="9"/>
      <c r="D154" s="20"/>
      <c r="E154" s="21" t="s">
        <v>52</v>
      </c>
      <c r="F154" s="21"/>
      <c r="G154" s="21"/>
      <c r="H154" s="21"/>
      <c r="I154" s="21"/>
      <c r="J154" s="22"/>
      <c r="K154" s="22"/>
      <c r="L154" s="22"/>
      <c r="M154" s="22"/>
      <c r="N154" s="22"/>
      <c r="O154" s="22"/>
      <c r="P154" s="22"/>
      <c r="Q154" s="15"/>
      <c r="R154" s="16" t="s">
        <v>71</v>
      </c>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30"/>
      <c r="AZ154" s="30"/>
      <c r="BA154" s="30"/>
      <c r="BB154" s="30"/>
      <c r="BC154" s="30"/>
      <c r="BD154" s="30"/>
      <c r="BE154" s="30"/>
      <c r="BF154" s="30"/>
      <c r="BG154" s="30"/>
      <c r="BH154" s="30"/>
      <c r="BI154" s="30"/>
      <c r="BJ154" s="30"/>
      <c r="BK154" s="30"/>
      <c r="BL154" s="18"/>
      <c r="BM154" s="18"/>
      <c r="BN154" s="18"/>
      <c r="BO154" s="18"/>
      <c r="BP154" s="18"/>
      <c r="BQ154" s="18"/>
      <c r="BR154" s="18"/>
      <c r="BS154" s="18"/>
      <c r="BT154" s="18"/>
      <c r="BU154" s="18"/>
      <c r="BV154" s="18"/>
      <c r="BW154" s="18"/>
      <c r="BX154" s="19"/>
    </row>
    <row r="155" spans="2:76" ht="20.100000000000001" customHeight="1">
      <c r="B155" s="9"/>
      <c r="C155" s="9"/>
      <c r="D155" s="15"/>
      <c r="E155" s="16"/>
      <c r="F155" s="16"/>
      <c r="G155" s="16"/>
      <c r="H155" s="16"/>
      <c r="I155" s="16"/>
      <c r="J155" s="17"/>
      <c r="K155" s="17"/>
      <c r="L155" s="17"/>
      <c r="M155" s="17"/>
      <c r="N155" s="17"/>
      <c r="O155" s="17"/>
      <c r="P155" s="17"/>
      <c r="Q155" s="15"/>
      <c r="R155" s="28" t="s">
        <v>72</v>
      </c>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30"/>
      <c r="AZ155" s="30"/>
      <c r="BA155" s="30"/>
      <c r="BB155" s="30"/>
      <c r="BC155" s="30"/>
      <c r="BD155" s="30"/>
      <c r="BE155" s="30"/>
      <c r="BF155" s="30"/>
      <c r="BG155" s="30"/>
      <c r="BH155" s="30"/>
      <c r="BI155" s="30"/>
      <c r="BJ155" s="30"/>
      <c r="BK155" s="30"/>
      <c r="BL155" s="18"/>
      <c r="BM155" s="18"/>
      <c r="BN155" s="18"/>
      <c r="BO155" s="18"/>
      <c r="BP155" s="18"/>
      <c r="BQ155" s="18"/>
      <c r="BR155" s="18"/>
      <c r="BS155" s="18"/>
      <c r="BT155" s="18"/>
      <c r="BU155" s="18"/>
      <c r="BV155" s="18"/>
      <c r="BW155" s="18"/>
      <c r="BX155" s="19"/>
    </row>
    <row r="156" spans="2:76" ht="20.100000000000001" customHeight="1">
      <c r="B156" s="9"/>
      <c r="C156" s="9"/>
      <c r="D156" s="15"/>
      <c r="E156" s="16"/>
      <c r="F156" s="16"/>
      <c r="G156" s="16"/>
      <c r="H156" s="16"/>
      <c r="I156" s="16"/>
      <c r="J156" s="17"/>
      <c r="K156" s="17"/>
      <c r="L156" s="17"/>
      <c r="M156" s="17"/>
      <c r="N156" s="17"/>
      <c r="O156" s="17"/>
      <c r="P156" s="17"/>
      <c r="Q156" s="15"/>
      <c r="R156" s="29"/>
      <c r="S156" s="29"/>
      <c r="T156" s="29" t="s">
        <v>73</v>
      </c>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30"/>
      <c r="AZ156" s="30"/>
      <c r="BA156" s="30"/>
      <c r="BB156" s="30"/>
      <c r="BC156" s="30"/>
      <c r="BD156" s="30"/>
      <c r="BE156" s="30"/>
      <c r="BF156" s="30"/>
      <c r="BG156" s="30"/>
      <c r="BH156" s="30"/>
      <c r="BI156" s="30"/>
      <c r="BJ156" s="30"/>
      <c r="BK156" s="30"/>
      <c r="BL156" s="18"/>
      <c r="BM156" s="18"/>
      <c r="BN156" s="18"/>
      <c r="BO156" s="18"/>
      <c r="BP156" s="18"/>
      <c r="BQ156" s="18"/>
      <c r="BR156" s="18"/>
      <c r="BS156" s="18"/>
      <c r="BT156" s="18"/>
      <c r="BU156" s="18"/>
      <c r="BV156" s="18"/>
      <c r="BW156" s="18"/>
      <c r="BX156" s="19"/>
    </row>
    <row r="157" spans="2:76" ht="20.100000000000001" customHeight="1">
      <c r="B157" s="9"/>
      <c r="C157" s="9"/>
      <c r="D157" s="15"/>
      <c r="E157" s="16"/>
      <c r="F157" s="16"/>
      <c r="G157" s="16"/>
      <c r="H157" s="16"/>
      <c r="I157" s="16"/>
      <c r="J157" s="17"/>
      <c r="K157" s="17"/>
      <c r="L157" s="17"/>
      <c r="M157" s="17"/>
      <c r="N157" s="17"/>
      <c r="O157" s="17"/>
      <c r="P157" s="17"/>
      <c r="Q157" s="15"/>
      <c r="R157" s="29"/>
      <c r="S157" s="29"/>
      <c r="T157" s="29" t="s">
        <v>74</v>
      </c>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30"/>
      <c r="AZ157" s="30"/>
      <c r="BA157" s="30"/>
      <c r="BB157" s="30"/>
      <c r="BC157" s="30"/>
      <c r="BD157" s="30"/>
      <c r="BE157" s="30"/>
      <c r="BF157" s="30"/>
      <c r="BG157" s="30"/>
      <c r="BH157" s="30"/>
      <c r="BI157" s="30"/>
      <c r="BJ157" s="30"/>
      <c r="BK157" s="30"/>
      <c r="BL157" s="18"/>
      <c r="BM157" s="18"/>
      <c r="BN157" s="18"/>
      <c r="BO157" s="18"/>
      <c r="BP157" s="18"/>
      <c r="BQ157" s="18"/>
      <c r="BR157" s="18"/>
      <c r="BS157" s="18"/>
      <c r="BT157" s="18"/>
      <c r="BU157" s="18"/>
      <c r="BV157" s="18"/>
      <c r="BW157" s="18"/>
      <c r="BX157" s="19"/>
    </row>
    <row r="158" spans="2:76" ht="20.100000000000001" customHeight="1">
      <c r="B158" s="9"/>
      <c r="C158" s="9"/>
      <c r="D158" s="15"/>
      <c r="E158" s="16"/>
      <c r="F158" s="16"/>
      <c r="G158" s="16"/>
      <c r="H158" s="16"/>
      <c r="I158" s="16"/>
      <c r="J158" s="17"/>
      <c r="K158" s="17"/>
      <c r="L158" s="17"/>
      <c r="M158" s="17"/>
      <c r="N158" s="17"/>
      <c r="O158" s="17"/>
      <c r="P158" s="17"/>
      <c r="Q158" s="15"/>
      <c r="R158" s="29"/>
      <c r="S158" s="29"/>
      <c r="T158" s="29" t="s">
        <v>75</v>
      </c>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30"/>
      <c r="AZ158" s="30"/>
      <c r="BA158" s="30"/>
      <c r="BB158" s="30"/>
      <c r="BC158" s="30"/>
      <c r="BD158" s="30"/>
      <c r="BE158" s="30"/>
      <c r="BF158" s="30"/>
      <c r="BG158" s="30"/>
      <c r="BH158" s="30"/>
      <c r="BI158" s="30"/>
      <c r="BJ158" s="30"/>
      <c r="BK158" s="30"/>
      <c r="BL158" s="18"/>
      <c r="BM158" s="18"/>
      <c r="BN158" s="18"/>
      <c r="BO158" s="18"/>
      <c r="BP158" s="18"/>
      <c r="BQ158" s="18"/>
      <c r="BR158" s="18"/>
      <c r="BS158" s="18"/>
      <c r="BT158" s="18"/>
      <c r="BU158" s="18"/>
      <c r="BV158" s="18"/>
      <c r="BW158" s="18"/>
      <c r="BX158" s="19"/>
    </row>
    <row r="159" spans="2:76" ht="20.100000000000001" customHeight="1">
      <c r="B159" s="9"/>
      <c r="C159" s="9"/>
      <c r="D159" s="15"/>
      <c r="E159" s="16"/>
      <c r="F159" s="16"/>
      <c r="G159" s="16"/>
      <c r="H159" s="16"/>
      <c r="I159" s="16"/>
      <c r="J159" s="17"/>
      <c r="K159" s="17"/>
      <c r="L159" s="17"/>
      <c r="M159" s="17"/>
      <c r="N159" s="17"/>
      <c r="O159" s="17"/>
      <c r="P159" s="17"/>
      <c r="Q159" s="15"/>
      <c r="R159" s="29"/>
      <c r="S159" s="29"/>
      <c r="T159" s="29" t="s">
        <v>84</v>
      </c>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30"/>
      <c r="AZ159" s="30"/>
      <c r="BA159" s="30"/>
      <c r="BB159" s="30"/>
      <c r="BC159" s="30"/>
      <c r="BD159" s="30"/>
      <c r="BE159" s="30"/>
      <c r="BF159" s="30"/>
      <c r="BG159" s="30"/>
      <c r="BH159" s="30"/>
      <c r="BI159" s="30"/>
      <c r="BJ159" s="30"/>
      <c r="BK159" s="30"/>
      <c r="BL159" s="18"/>
      <c r="BM159" s="18"/>
      <c r="BN159" s="18"/>
      <c r="BO159" s="18"/>
      <c r="BP159" s="18"/>
      <c r="BQ159" s="18"/>
      <c r="BR159" s="18"/>
      <c r="BS159" s="18"/>
      <c r="BT159" s="18"/>
      <c r="BU159" s="18"/>
      <c r="BV159" s="18"/>
      <c r="BW159" s="18"/>
      <c r="BX159" s="19"/>
    </row>
    <row r="160" spans="2:76" ht="20.100000000000001" customHeight="1">
      <c r="B160" s="9"/>
      <c r="C160" s="9"/>
      <c r="D160" s="23"/>
      <c r="E160" s="24"/>
      <c r="F160" s="24"/>
      <c r="G160" s="24"/>
      <c r="H160" s="24"/>
      <c r="I160" s="24"/>
      <c r="J160" s="25"/>
      <c r="K160" s="25"/>
      <c r="L160" s="25"/>
      <c r="M160" s="25"/>
      <c r="N160" s="25"/>
      <c r="O160" s="25"/>
      <c r="P160" s="25"/>
      <c r="Q160" s="15"/>
      <c r="R160" s="29"/>
      <c r="S160" s="29"/>
      <c r="T160" s="29" t="s">
        <v>76</v>
      </c>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30"/>
      <c r="AZ160" s="30"/>
      <c r="BA160" s="30"/>
      <c r="BB160" s="30"/>
      <c r="BC160" s="30"/>
      <c r="BD160" s="30"/>
      <c r="BE160" s="30"/>
      <c r="BF160" s="30"/>
      <c r="BG160" s="30"/>
      <c r="BH160" s="30"/>
      <c r="BI160" s="30"/>
      <c r="BJ160" s="30"/>
      <c r="BK160" s="30"/>
      <c r="BL160" s="18"/>
      <c r="BM160" s="18"/>
      <c r="BN160" s="18"/>
      <c r="BO160" s="18"/>
      <c r="BP160" s="18"/>
      <c r="BQ160" s="18"/>
      <c r="BR160" s="18"/>
      <c r="BS160" s="18"/>
      <c r="BT160" s="18"/>
      <c r="BU160" s="18"/>
      <c r="BV160" s="18"/>
      <c r="BW160" s="18"/>
      <c r="BX160" s="19"/>
    </row>
    <row r="161" spans="2:126" ht="20.100000000000001" customHeight="1">
      <c r="B161" s="9"/>
      <c r="C161" s="9"/>
      <c r="D161" s="15"/>
      <c r="E161" s="16" t="s">
        <v>53</v>
      </c>
      <c r="F161" s="16"/>
      <c r="G161" s="16"/>
      <c r="H161" s="16"/>
      <c r="I161" s="16"/>
      <c r="J161" s="17"/>
      <c r="K161" s="17"/>
      <c r="L161" s="17"/>
      <c r="M161" s="17"/>
      <c r="N161" s="17"/>
      <c r="O161" s="17"/>
      <c r="P161" s="17"/>
      <c r="Q161" s="10"/>
      <c r="R161" s="11" t="s">
        <v>325</v>
      </c>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8"/>
      <c r="AZ161" s="38"/>
      <c r="BA161" s="38"/>
      <c r="BB161" s="38"/>
      <c r="BC161" s="38"/>
      <c r="BD161" s="38"/>
      <c r="BE161" s="38"/>
      <c r="BF161" s="38"/>
      <c r="BG161" s="38"/>
      <c r="BH161" s="38"/>
      <c r="BI161" s="38"/>
      <c r="BJ161" s="38"/>
      <c r="BK161" s="38"/>
      <c r="BL161" s="13"/>
      <c r="BM161" s="13"/>
      <c r="BN161" s="13"/>
      <c r="BO161" s="13"/>
      <c r="BP161" s="13"/>
      <c r="BQ161" s="13"/>
      <c r="BR161" s="13"/>
      <c r="BS161" s="13"/>
      <c r="BT161" s="13"/>
      <c r="BU161" s="13"/>
      <c r="BV161" s="13"/>
      <c r="BW161" s="13"/>
      <c r="BX161" s="14"/>
    </row>
    <row r="162" spans="2:126" ht="20.100000000000001" customHeight="1">
      <c r="B162" s="9"/>
      <c r="C162" s="9"/>
      <c r="D162" s="20"/>
      <c r="E162" s="21" t="s">
        <v>54</v>
      </c>
      <c r="F162" s="21"/>
      <c r="G162" s="21"/>
      <c r="H162" s="21"/>
      <c r="I162" s="21"/>
      <c r="J162" s="22"/>
      <c r="K162" s="22"/>
      <c r="L162" s="22"/>
      <c r="M162" s="22"/>
      <c r="N162" s="22"/>
      <c r="O162" s="22"/>
      <c r="P162" s="22"/>
      <c r="Q162" s="15"/>
      <c r="R162" s="28" t="s">
        <v>77</v>
      </c>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30"/>
      <c r="AZ162" s="30"/>
      <c r="BA162" s="30"/>
      <c r="BB162" s="30"/>
      <c r="BC162" s="30"/>
      <c r="BD162" s="30"/>
      <c r="BE162" s="30"/>
      <c r="BF162" s="30"/>
      <c r="BG162" s="30"/>
      <c r="BH162" s="30"/>
      <c r="BI162" s="30"/>
      <c r="BJ162" s="30"/>
      <c r="BK162" s="30"/>
      <c r="BL162" s="18"/>
      <c r="BM162" s="18"/>
      <c r="BN162" s="18"/>
      <c r="BO162" s="18"/>
      <c r="BP162" s="18"/>
      <c r="BQ162" s="18"/>
      <c r="BR162" s="18"/>
      <c r="BS162" s="18"/>
      <c r="BT162" s="18"/>
      <c r="BU162" s="18"/>
      <c r="BV162" s="18"/>
      <c r="BW162" s="18"/>
      <c r="BX162" s="19"/>
    </row>
    <row r="163" spans="2:126" ht="20.100000000000001" customHeight="1">
      <c r="B163" s="9"/>
      <c r="C163" s="9"/>
      <c r="D163" s="15"/>
      <c r="E163" s="16"/>
      <c r="F163" s="16"/>
      <c r="G163" s="16"/>
      <c r="H163" s="16"/>
      <c r="I163" s="16"/>
      <c r="J163" s="17"/>
      <c r="K163" s="17"/>
      <c r="L163" s="17"/>
      <c r="M163" s="17"/>
      <c r="N163" s="17"/>
      <c r="O163" s="17"/>
      <c r="P163" s="17"/>
      <c r="Q163" s="15"/>
      <c r="R163" s="29"/>
      <c r="S163" s="29"/>
      <c r="T163" s="29" t="s">
        <v>78</v>
      </c>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30"/>
      <c r="AZ163" s="30"/>
      <c r="BA163" s="30"/>
      <c r="BB163" s="30"/>
      <c r="BC163" s="30"/>
      <c r="BD163" s="30"/>
      <c r="BE163" s="30"/>
      <c r="BF163" s="30"/>
      <c r="BG163" s="30"/>
      <c r="BH163" s="30"/>
      <c r="BI163" s="30"/>
      <c r="BJ163" s="30"/>
      <c r="BK163" s="30"/>
      <c r="BL163" s="18"/>
      <c r="BM163" s="18"/>
      <c r="BN163" s="18"/>
      <c r="BO163" s="18"/>
      <c r="BP163" s="18"/>
      <c r="BQ163" s="18"/>
      <c r="BR163" s="18"/>
      <c r="BS163" s="18"/>
      <c r="BT163" s="18"/>
      <c r="BU163" s="18"/>
      <c r="BV163" s="18"/>
      <c r="BW163" s="18"/>
      <c r="BX163" s="19"/>
    </row>
    <row r="164" spans="2:126" ht="20.100000000000001" customHeight="1">
      <c r="B164" s="9"/>
      <c r="C164" s="9"/>
      <c r="D164" s="15"/>
      <c r="E164" s="16"/>
      <c r="F164" s="16"/>
      <c r="G164" s="16"/>
      <c r="H164" s="16"/>
      <c r="I164" s="16"/>
      <c r="J164" s="17"/>
      <c r="K164" s="17"/>
      <c r="L164" s="17"/>
      <c r="M164" s="17"/>
      <c r="N164" s="17"/>
      <c r="O164" s="17"/>
      <c r="P164" s="17"/>
      <c r="Q164" s="15"/>
      <c r="R164" s="29"/>
      <c r="S164" s="29"/>
      <c r="T164" s="29" t="s">
        <v>79</v>
      </c>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30"/>
      <c r="AZ164" s="30"/>
      <c r="BA164" s="30"/>
      <c r="BB164" s="30"/>
      <c r="BC164" s="30"/>
      <c r="BD164" s="30"/>
      <c r="BE164" s="30"/>
      <c r="BF164" s="30"/>
      <c r="BG164" s="30"/>
      <c r="BH164" s="30"/>
      <c r="BI164" s="30"/>
      <c r="BJ164" s="30"/>
      <c r="BK164" s="30"/>
      <c r="BL164" s="18"/>
      <c r="BM164" s="18"/>
      <c r="BN164" s="18"/>
      <c r="BO164" s="18"/>
      <c r="BP164" s="18"/>
      <c r="BQ164" s="18"/>
      <c r="BR164" s="18"/>
      <c r="BS164" s="18"/>
      <c r="BT164" s="18"/>
      <c r="BU164" s="18"/>
      <c r="BV164" s="18"/>
      <c r="BW164" s="18"/>
      <c r="BX164" s="19"/>
    </row>
    <row r="165" spans="2:126" ht="20.100000000000001" customHeight="1">
      <c r="B165" s="9"/>
      <c r="C165" s="9"/>
      <c r="D165" s="23"/>
      <c r="E165" s="24"/>
      <c r="F165" s="24"/>
      <c r="G165" s="24"/>
      <c r="H165" s="24"/>
      <c r="I165" s="24"/>
      <c r="J165" s="25"/>
      <c r="K165" s="25"/>
      <c r="L165" s="25"/>
      <c r="M165" s="25"/>
      <c r="N165" s="25"/>
      <c r="O165" s="25"/>
      <c r="P165" s="25"/>
      <c r="Q165" s="23"/>
      <c r="R165" s="31"/>
      <c r="S165" s="31"/>
      <c r="T165" s="31" t="s">
        <v>80</v>
      </c>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2"/>
      <c r="AZ165" s="32"/>
      <c r="BA165" s="32"/>
      <c r="BB165" s="32"/>
      <c r="BC165" s="32"/>
      <c r="BD165" s="32"/>
      <c r="BE165" s="32"/>
      <c r="BF165" s="32"/>
      <c r="BG165" s="32"/>
      <c r="BH165" s="32"/>
      <c r="BI165" s="32"/>
      <c r="BJ165" s="32"/>
      <c r="BK165" s="32"/>
      <c r="BL165" s="33"/>
      <c r="BM165" s="33"/>
      <c r="BN165" s="33"/>
      <c r="BO165" s="33"/>
      <c r="BP165" s="33"/>
      <c r="BQ165" s="33"/>
      <c r="BR165" s="33"/>
      <c r="BS165" s="33"/>
      <c r="BT165" s="33"/>
      <c r="BU165" s="33"/>
      <c r="BV165" s="33"/>
      <c r="BW165" s="33"/>
      <c r="BX165" s="26"/>
    </row>
    <row r="166" spans="2:126" ht="20.100000000000001" customHeight="1">
      <c r="B166" s="9"/>
      <c r="C166" s="9"/>
      <c r="D166" s="15"/>
      <c r="E166" s="16" t="s">
        <v>55</v>
      </c>
      <c r="F166" s="16"/>
      <c r="G166" s="16"/>
      <c r="H166" s="16"/>
      <c r="I166" s="16"/>
      <c r="J166" s="17"/>
      <c r="K166" s="17"/>
      <c r="L166" s="17"/>
      <c r="M166" s="17"/>
      <c r="N166" s="17"/>
      <c r="O166" s="17"/>
      <c r="P166" s="17"/>
      <c r="Q166" s="15"/>
      <c r="R166" s="250" t="s">
        <v>231</v>
      </c>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34"/>
      <c r="AP166" s="34"/>
      <c r="AQ166" s="34"/>
      <c r="AR166" s="34"/>
      <c r="AS166" s="34"/>
      <c r="AT166" s="34"/>
      <c r="AU166" s="34"/>
      <c r="AV166" s="34"/>
      <c r="AW166" s="34"/>
      <c r="AX166" s="34"/>
      <c r="AY166" s="35"/>
      <c r="AZ166" s="35"/>
      <c r="BA166" s="35"/>
      <c r="BB166" s="35"/>
      <c r="BC166" s="35"/>
      <c r="BD166" s="35"/>
      <c r="BE166" s="35"/>
      <c r="BF166" s="35"/>
      <c r="BG166" s="35"/>
      <c r="BH166" s="35"/>
      <c r="BI166" s="35"/>
      <c r="BJ166" s="35"/>
      <c r="BK166" s="35"/>
      <c r="BL166" s="2"/>
      <c r="BM166" s="2"/>
      <c r="BN166" s="2"/>
      <c r="BO166" s="2"/>
      <c r="BP166" s="2"/>
      <c r="BQ166" s="2"/>
      <c r="BR166" s="2"/>
      <c r="BS166" s="2"/>
      <c r="BT166" s="2"/>
      <c r="BU166" s="2"/>
      <c r="BV166" s="2"/>
      <c r="BW166" s="2"/>
      <c r="BX166" s="3"/>
    </row>
    <row r="167" spans="2:126" ht="20.100000000000001" customHeight="1">
      <c r="B167" s="9"/>
      <c r="C167" s="9"/>
      <c r="D167" s="15"/>
      <c r="E167" s="16"/>
      <c r="F167" s="16"/>
      <c r="G167" s="16"/>
      <c r="H167" s="16"/>
      <c r="I167" s="16"/>
      <c r="J167" s="17"/>
      <c r="K167" s="17"/>
      <c r="L167" s="17"/>
      <c r="M167" s="17"/>
      <c r="N167" s="17"/>
      <c r="O167" s="17"/>
      <c r="P167" s="17"/>
      <c r="Q167" s="15"/>
      <c r="R167" s="251" t="s">
        <v>232</v>
      </c>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2"/>
      <c r="AZ167" s="252"/>
      <c r="BA167" s="252"/>
      <c r="BB167" s="252"/>
      <c r="BC167" s="252"/>
      <c r="BD167" s="252"/>
      <c r="BE167" s="252"/>
      <c r="BF167" s="252"/>
      <c r="BG167" s="252"/>
      <c r="BH167" s="252"/>
      <c r="BI167" s="252"/>
      <c r="BJ167" s="252"/>
      <c r="BK167" s="252"/>
      <c r="BL167" s="18"/>
      <c r="BM167" s="18"/>
      <c r="BN167" s="18"/>
      <c r="BO167" s="18"/>
      <c r="BP167" s="18"/>
      <c r="BQ167" s="18"/>
      <c r="BR167" s="18"/>
      <c r="BS167" s="18"/>
      <c r="BT167" s="18"/>
      <c r="BU167" s="18"/>
      <c r="BV167" s="18"/>
      <c r="BW167" s="18"/>
      <c r="BX167" s="19"/>
    </row>
    <row r="168" spans="2:126" ht="20.100000000000001" customHeight="1">
      <c r="B168" s="9"/>
      <c r="C168" s="9"/>
      <c r="D168" s="15"/>
      <c r="E168" s="16"/>
      <c r="F168" s="16"/>
      <c r="G168" s="16"/>
      <c r="H168" s="16"/>
      <c r="I168" s="16"/>
      <c r="J168" s="17"/>
      <c r="K168" s="17"/>
      <c r="L168" s="17"/>
      <c r="M168" s="17"/>
      <c r="N168" s="17"/>
      <c r="O168" s="17"/>
      <c r="P168" s="17"/>
      <c r="Q168" s="228"/>
      <c r="R168" s="29" t="s">
        <v>233</v>
      </c>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51"/>
      <c r="AV168" s="251"/>
      <c r="AW168" s="251"/>
      <c r="AX168" s="251"/>
      <c r="AY168" s="252"/>
      <c r="AZ168" s="252"/>
      <c r="BA168" s="252"/>
      <c r="BB168" s="252"/>
      <c r="BC168" s="252"/>
      <c r="BD168" s="252"/>
      <c r="BE168" s="252"/>
      <c r="BF168" s="252"/>
      <c r="BG168" s="252"/>
      <c r="BH168" s="252"/>
      <c r="BI168" s="252"/>
      <c r="BJ168" s="252"/>
      <c r="BK168" s="252"/>
      <c r="BL168" s="247"/>
      <c r="BM168" s="18"/>
      <c r="BN168" s="18"/>
      <c r="BO168" s="18"/>
      <c r="BP168" s="18"/>
      <c r="BQ168" s="18"/>
      <c r="BR168" s="18"/>
      <c r="BS168" s="18"/>
      <c r="BT168" s="18"/>
      <c r="BU168" s="18"/>
      <c r="BV168" s="18"/>
      <c r="BW168" s="18"/>
      <c r="BX168" s="19"/>
    </row>
    <row r="169" spans="2:126" ht="20.100000000000001" customHeight="1">
      <c r="B169" s="9"/>
      <c r="C169" s="9"/>
      <c r="D169" s="23"/>
      <c r="E169" s="24"/>
      <c r="F169" s="24"/>
      <c r="G169" s="24"/>
      <c r="H169" s="24"/>
      <c r="I169" s="24"/>
      <c r="J169" s="25"/>
      <c r="K169" s="25"/>
      <c r="L169" s="25"/>
      <c r="M169" s="25"/>
      <c r="N169" s="25"/>
      <c r="O169" s="25"/>
      <c r="P169" s="25"/>
      <c r="Q169" s="253"/>
      <c r="R169" s="32" t="s">
        <v>234</v>
      </c>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3"/>
      <c r="BM169" s="33"/>
      <c r="BN169" s="33"/>
      <c r="BO169" s="33"/>
      <c r="BP169" s="33"/>
      <c r="BQ169" s="33"/>
      <c r="BR169" s="33"/>
      <c r="BS169" s="33"/>
      <c r="BT169" s="33"/>
      <c r="BU169" s="33"/>
      <c r="BV169" s="33"/>
      <c r="BW169" s="33"/>
      <c r="BX169" s="26"/>
    </row>
    <row r="170" spans="2:126" ht="12.75" customHeight="1">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row>
    <row r="171" spans="2:126" s="8" customFormat="1" ht="15.75" customHeight="1">
      <c r="D171" s="488">
        <f>入力フォーム!$C$13</f>
        <v>45931</v>
      </c>
      <c r="E171" s="488"/>
      <c r="F171" s="488"/>
      <c r="G171" s="488"/>
      <c r="H171" s="488"/>
      <c r="I171" s="488"/>
      <c r="J171" s="488"/>
      <c r="K171" s="488"/>
      <c r="L171" s="488"/>
      <c r="M171" s="488"/>
      <c r="N171" s="488"/>
      <c r="O171" s="488"/>
      <c r="P171" s="488"/>
      <c r="Q171" s="488"/>
      <c r="R171" s="47"/>
      <c r="S171" s="47"/>
      <c r="T171" s="47"/>
      <c r="U171" s="47"/>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row>
    <row r="172" spans="2:126" s="8" customFormat="1" ht="10.5" customHeight="1">
      <c r="D172" s="45"/>
      <c r="E172" s="45"/>
      <c r="F172" s="45"/>
      <c r="G172" s="45"/>
      <c r="H172" s="45"/>
      <c r="I172" s="45"/>
      <c r="J172" s="45"/>
      <c r="K172" s="45"/>
      <c r="L172" s="45"/>
      <c r="M172" s="45"/>
      <c r="N172" s="45"/>
      <c r="O172" s="45"/>
      <c r="P172" s="45"/>
      <c r="Q172" s="45"/>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row>
    <row r="173" spans="2:126" s="8" customFormat="1" ht="18" customHeight="1">
      <c r="AM173" s="8" t="s">
        <v>56</v>
      </c>
      <c r="AQ173" s="489" t="s">
        <v>308</v>
      </c>
      <c r="AR173" s="489"/>
      <c r="AS173" s="489"/>
      <c r="AT173" s="489"/>
      <c r="AU173" s="489"/>
      <c r="AV173" s="489"/>
      <c r="AW173" s="489"/>
      <c r="AX173" s="489"/>
      <c r="AY173" s="489"/>
      <c r="AZ173" s="489"/>
      <c r="BA173" s="489"/>
      <c r="BB173" s="489"/>
      <c r="BC173" s="489"/>
      <c r="BD173" s="489"/>
      <c r="BE173" s="489"/>
      <c r="BF173" s="489"/>
      <c r="BG173" s="489"/>
      <c r="BH173" s="489"/>
      <c r="BI173" s="489"/>
      <c r="BJ173" s="489"/>
      <c r="BK173" s="489"/>
      <c r="BL173" s="489"/>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row>
    <row r="174" spans="2:126" s="8" customFormat="1" ht="18" customHeight="1">
      <c r="AQ174" s="489" t="s">
        <v>66</v>
      </c>
      <c r="AR174" s="489"/>
      <c r="AS174" s="489"/>
      <c r="AT174" s="489"/>
      <c r="AU174" s="489"/>
      <c r="AV174" s="489"/>
      <c r="AW174" s="489"/>
      <c r="AX174" s="489"/>
      <c r="AY174" s="489"/>
      <c r="AZ174" s="489"/>
      <c r="BA174" s="489"/>
      <c r="BB174" s="489"/>
      <c r="BC174" s="489"/>
      <c r="BD174" s="489"/>
      <c r="BE174" s="489"/>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row>
    <row r="175" spans="2:126" s="8" customFormat="1" ht="18" customHeight="1">
      <c r="AQ175" s="479" t="s">
        <v>328</v>
      </c>
      <c r="AR175" s="479"/>
      <c r="AS175" s="479"/>
      <c r="AT175" s="479"/>
      <c r="AU175" s="479"/>
      <c r="AV175" s="479"/>
      <c r="AW175" s="479"/>
      <c r="AX175" s="479"/>
      <c r="AY175" s="479"/>
      <c r="AZ175" s="479"/>
      <c r="BA175" s="479"/>
      <c r="BB175" s="479"/>
      <c r="BC175" s="479"/>
      <c r="BD175" s="479"/>
      <c r="BE175" s="479"/>
      <c r="BF175" s="479"/>
      <c r="BG175" s="43"/>
      <c r="BH175" s="480" t="s">
        <v>299</v>
      </c>
      <c r="BI175" s="480"/>
      <c r="BJ175" s="480"/>
      <c r="BK175" s="480"/>
      <c r="BL175" s="480"/>
      <c r="BM175" s="480"/>
      <c r="BN175" s="480"/>
      <c r="BO175" s="480"/>
      <c r="BS175" s="8" t="s">
        <v>57</v>
      </c>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row>
    <row r="176" spans="2:126" s="8" customFormat="1" ht="10.5" customHeight="1">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row>
    <row r="177" spans="1:126" s="8" customFormat="1" ht="18" customHeight="1">
      <c r="AM177" s="8" t="s">
        <v>58</v>
      </c>
      <c r="AQ177" s="8" t="s">
        <v>59</v>
      </c>
      <c r="AU177" s="481" t="str">
        <f>"〒"&amp;VLOOKUP(A125,入力フォーム!$A$26:$AA$75,4,FALSE)</f>
        <v>〒141-8602</v>
      </c>
      <c r="AV177" s="481"/>
      <c r="AW177" s="481"/>
      <c r="AX177" s="481"/>
      <c r="AY177" s="481"/>
      <c r="AZ177" s="481"/>
      <c r="BA177" s="481"/>
      <c r="BB177" s="481"/>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row>
    <row r="178" spans="1:126" s="8" customFormat="1" ht="20.100000000000001" customHeight="1">
      <c r="AU178" s="144"/>
      <c r="AV178" s="482" t="str">
        <f>VLOOKUP(A125,入力フォーム!$A$26:$AA$75,5,FALSE)</f>
        <v>東京都品川区大崎4-2-16</v>
      </c>
      <c r="AW178" s="482"/>
      <c r="AX178" s="482"/>
      <c r="AY178" s="482"/>
      <c r="AZ178" s="482"/>
      <c r="BA178" s="482"/>
      <c r="BB178" s="482"/>
      <c r="BC178" s="482"/>
      <c r="BD178" s="482"/>
      <c r="BE178" s="482"/>
      <c r="BF178" s="482"/>
      <c r="BG178" s="482"/>
      <c r="BH178" s="482"/>
      <c r="BI178" s="482"/>
      <c r="BJ178" s="482"/>
      <c r="BK178" s="482"/>
      <c r="BL178" s="482"/>
      <c r="BM178" s="482"/>
      <c r="BN178" s="482"/>
      <c r="BO178" s="482"/>
      <c r="BP178" s="482"/>
      <c r="BQ178" s="482"/>
      <c r="BR178" s="482"/>
      <c r="BS178" s="482"/>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row>
    <row r="179" spans="1:126" s="8" customFormat="1" ht="20.100000000000001" customHeight="1">
      <c r="AU179" s="44"/>
      <c r="AV179" s="483">
        <f>VLOOKUP(A125,入力フォーム!$A$26:$AA$75,6,FALSE)</f>
        <v>0</v>
      </c>
      <c r="AW179" s="483"/>
      <c r="AX179" s="483"/>
      <c r="AY179" s="483"/>
      <c r="AZ179" s="483"/>
      <c r="BA179" s="483"/>
      <c r="BB179" s="483"/>
      <c r="BC179" s="483"/>
      <c r="BD179" s="483"/>
      <c r="BE179" s="483"/>
      <c r="BF179" s="483"/>
      <c r="BG179" s="483"/>
      <c r="BH179" s="483"/>
      <c r="BI179" s="483"/>
      <c r="BJ179" s="483"/>
      <c r="BK179" s="483"/>
      <c r="BL179" s="483"/>
      <c r="BM179" s="483"/>
      <c r="BN179" s="483"/>
      <c r="BO179" s="483"/>
      <c r="BP179" s="483"/>
      <c r="BQ179" s="483"/>
      <c r="BR179" s="483"/>
      <c r="BS179" s="48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row>
    <row r="180" spans="1:126" s="8" customFormat="1" ht="12" customHeight="1">
      <c r="AQ180" s="46" t="s">
        <v>191</v>
      </c>
      <c r="AR180" s="46"/>
      <c r="AS180" s="46"/>
      <c r="AT180" s="46"/>
      <c r="AU180" s="46"/>
      <c r="AV180" s="484" t="str">
        <f>VLOOKUP(A125,入力フォーム!$A$26:$AA$75,3,FALSE)</f>
        <v>ﾘｯｼｮｳ ｻﾝﾆﾝ</v>
      </c>
      <c r="AW180" s="484" ph="1"/>
      <c r="AX180" s="484" ph="1"/>
      <c r="AY180" s="484" ph="1"/>
      <c r="AZ180" s="484" ph="1"/>
      <c r="BA180" s="484" ph="1"/>
      <c r="BB180" s="484" ph="1"/>
      <c r="BC180" s="484" ph="1"/>
      <c r="BD180" s="484" ph="1"/>
      <c r="BE180" s="484" ph="1"/>
      <c r="BF180" s="484" ph="1"/>
      <c r="BG180" s="484" ph="1"/>
      <c r="BH180" s="484" ph="1"/>
      <c r="BI180" s="484" ph="1"/>
      <c r="BJ180" s="484" ph="1"/>
      <c r="BK180" s="484" ph="1"/>
      <c r="BL180" s="484" ph="1"/>
      <c r="BM180" s="484" ph="1"/>
      <c r="BN180" s="484" ph="1"/>
      <c r="BO180" s="48"/>
      <c r="BP180" s="48"/>
      <c r="BQ180" s="48"/>
      <c r="BR180" s="48"/>
      <c r="BS180" s="48"/>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row>
    <row r="181" spans="1:126" s="8" customFormat="1" ht="20.100000000000001" customHeight="1">
      <c r="AQ181" s="8" t="s">
        <v>60</v>
      </c>
      <c r="AV181" s="493" t="str">
        <f>VLOOKUP(A125,入力フォーム!$A$26:$AA$75,2,FALSE)</f>
        <v>立正　3人</v>
      </c>
      <c r="AW181" s="493"/>
      <c r="AX181" s="493"/>
      <c r="AY181" s="493"/>
      <c r="AZ181" s="493"/>
      <c r="BA181" s="493"/>
      <c r="BB181" s="493"/>
      <c r="BC181" s="493"/>
      <c r="BD181" s="493"/>
      <c r="BE181" s="493"/>
      <c r="BF181" s="493"/>
      <c r="BG181" s="493"/>
      <c r="BH181" s="493"/>
      <c r="BI181" s="493"/>
      <c r="BJ181" s="493"/>
      <c r="BK181" s="493"/>
      <c r="BL181" s="493"/>
      <c r="BM181" s="493"/>
      <c r="BN181" s="493"/>
      <c r="BO181" s="48"/>
      <c r="BP181" s="48"/>
      <c r="BQ181" s="48"/>
      <c r="BR181" s="48"/>
      <c r="BS181" s="286" t="s">
        <v>57</v>
      </c>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row>
    <row r="182" spans="1:126" s="8" customFormat="1" ht="20.100000000000001" customHeight="1">
      <c r="AQ182" s="8" t="s">
        <v>61</v>
      </c>
      <c r="AV182" s="48"/>
      <c r="AW182" s="494">
        <f>VLOOKUP(A125,入力フォーム!$A$26:$AA$75,8,FALSE)</f>
        <v>32864</v>
      </c>
      <c r="AX182" s="494"/>
      <c r="AY182" s="494"/>
      <c r="AZ182" s="494"/>
      <c r="BA182" s="494"/>
      <c r="BB182" s="494"/>
      <c r="BC182" s="494"/>
      <c r="BD182" s="494"/>
      <c r="BE182" s="494"/>
      <c r="BF182" s="494"/>
      <c r="BG182" s="494"/>
      <c r="BH182" s="494"/>
      <c r="BI182" s="494"/>
      <c r="BJ182" s="494"/>
      <c r="BK182" s="494"/>
      <c r="BL182" s="494"/>
      <c r="BM182" s="494"/>
      <c r="BN182" s="494"/>
      <c r="BO182" s="494"/>
      <c r="BP182" s="494"/>
      <c r="BQ182" s="494"/>
      <c r="BR182" s="494"/>
      <c r="BS182" s="48"/>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row>
    <row r="183" spans="1:126" s="8" customFormat="1" ht="20.100000000000001" customHeight="1">
      <c r="AQ183" s="8" t="s">
        <v>83</v>
      </c>
      <c r="AV183" s="48"/>
      <c r="AW183" s="48"/>
      <c r="AX183" s="48"/>
      <c r="AY183" s="48"/>
      <c r="AZ183" s="48"/>
      <c r="BA183" s="48"/>
      <c r="BB183" s="48"/>
      <c r="BC183" s="48"/>
      <c r="BD183" s="495" t="str">
        <f>VLOOKUP(A125,入力フォーム!$A$26:$AA$75,9,FALSE)</f>
        <v>181H00003</v>
      </c>
      <c r="BE183" s="495"/>
      <c r="BF183" s="495"/>
      <c r="BG183" s="495"/>
      <c r="BH183" s="495"/>
      <c r="BI183" s="495"/>
      <c r="BJ183" s="495"/>
      <c r="BK183" s="495"/>
      <c r="BL183" s="495"/>
      <c r="BM183" s="495"/>
      <c r="BN183" s="495"/>
      <c r="BO183" s="495"/>
      <c r="BP183" s="495"/>
      <c r="BQ183" s="495"/>
      <c r="BR183" s="495"/>
      <c r="BS183" s="495"/>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row>
    <row r="184" spans="1:126" s="8" customFormat="1" ht="12" customHeight="1">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row>
    <row r="185" spans="1:126" s="8" customFormat="1" ht="22.5" customHeight="1">
      <c r="D185" s="496" t="s">
        <v>85</v>
      </c>
      <c r="E185" s="496"/>
      <c r="F185" s="496"/>
      <c r="G185" s="496"/>
      <c r="H185" s="496"/>
      <c r="I185" s="496"/>
      <c r="J185" s="496"/>
      <c r="K185" s="496"/>
      <c r="L185" s="497" t="str">
        <f>入力フォーム!$C$22</f>
        <v>07-999</v>
      </c>
      <c r="M185" s="497"/>
      <c r="N185" s="497"/>
      <c r="O185" s="497"/>
      <c r="P185" s="497"/>
      <c r="Q185" s="497"/>
      <c r="R185" s="48"/>
      <c r="S185" s="48"/>
      <c r="T185" s="8" t="s">
        <v>242</v>
      </c>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row>
    <row r="186" spans="1:126" s="8" customFormat="1" ht="15.75" customHeight="1">
      <c r="D186" s="45"/>
      <c r="F186" s="45"/>
      <c r="G186" s="45"/>
      <c r="H186" s="45"/>
      <c r="I186" s="45"/>
      <c r="J186" s="45"/>
      <c r="K186" s="45"/>
      <c r="L186" s="45"/>
      <c r="M186" s="45"/>
      <c r="N186" s="45"/>
      <c r="O186" s="45"/>
      <c r="P186" s="45"/>
      <c r="Q186" s="45"/>
      <c r="BX186" s="51"/>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row>
    <row r="187" spans="1:126" s="7" customFormat="1" ht="18.75">
      <c r="A187" s="7">
        <f>IF(MOD(ROW()-1,62)=0,QUOTIENT(ROW()-1,62)+1,"")</f>
        <v>4</v>
      </c>
      <c r="B187" s="473" t="s">
        <v>39</v>
      </c>
      <c r="C187" s="473"/>
      <c r="D187" s="473"/>
      <c r="E187" s="473"/>
      <c r="F187" s="473"/>
      <c r="G187" s="473"/>
      <c r="H187" s="473"/>
      <c r="I187" s="473"/>
      <c r="J187" s="473"/>
      <c r="K187" s="473"/>
      <c r="L187" s="473"/>
      <c r="M187" s="473"/>
      <c r="N187" s="473"/>
      <c r="O187" s="473"/>
      <c r="P187" s="473"/>
      <c r="Q187" s="473"/>
      <c r="R187" s="473"/>
      <c r="S187" s="473"/>
      <c r="T187" s="473"/>
      <c r="U187" s="473"/>
      <c r="V187" s="473"/>
      <c r="W187" s="473"/>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3"/>
      <c r="AU187" s="473"/>
      <c r="AV187" s="473"/>
      <c r="AW187" s="473"/>
      <c r="AX187" s="473"/>
      <c r="AY187" s="473"/>
      <c r="AZ187" s="473"/>
      <c r="BA187" s="473"/>
      <c r="BB187" s="473"/>
      <c r="BC187" s="473"/>
      <c r="BD187" s="473"/>
      <c r="BE187" s="473"/>
      <c r="BF187" s="473"/>
      <c r="BG187" s="473"/>
      <c r="BH187" s="473"/>
      <c r="BI187" s="473"/>
      <c r="BJ187" s="473"/>
      <c r="BK187" s="473"/>
      <c r="BL187" s="473"/>
      <c r="BM187" s="473"/>
      <c r="BN187" s="473"/>
      <c r="BO187" s="473"/>
      <c r="BP187" s="473"/>
      <c r="BQ187" s="473"/>
      <c r="BR187" s="473"/>
      <c r="BS187" s="473"/>
      <c r="BT187" s="473"/>
      <c r="BU187" s="473"/>
      <c r="BV187" s="473"/>
      <c r="BW187" s="473"/>
      <c r="BX187" s="473"/>
      <c r="BY187" s="52"/>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row>
    <row r="188" spans="1:126" s="7" customFormat="1" ht="19.5" customHeight="1">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Q188" s="8"/>
      <c r="AR188" s="8"/>
      <c r="AS188" s="8"/>
      <c r="AT188" s="8"/>
      <c r="AU188" s="8"/>
      <c r="AV188" s="8"/>
      <c r="AW188" s="8"/>
      <c r="AX188" s="8"/>
      <c r="AY188" s="8"/>
      <c r="AZ188" s="8"/>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row>
    <row r="189" spans="1:126" s="7" customFormat="1" ht="16.5" customHeight="1">
      <c r="B189" s="8" t="s">
        <v>229</v>
      </c>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D189" s="474" t="str">
        <f>VLOOKUP(A187,入力フォーム!$A$26:$AA$75,2,FALSE)</f>
        <v>立正　4人</v>
      </c>
      <c r="AE189" s="474"/>
      <c r="AF189" s="474"/>
      <c r="AG189" s="474"/>
      <c r="AH189" s="474"/>
      <c r="AI189" s="474"/>
      <c r="AJ189" s="474"/>
      <c r="AK189" s="474"/>
      <c r="AL189" s="474"/>
      <c r="AM189" s="474"/>
      <c r="AN189" s="474"/>
      <c r="AO189" s="474"/>
      <c r="AP189" s="474"/>
      <c r="AQ189" s="8" t="s">
        <v>230</v>
      </c>
      <c r="AR189" s="8"/>
      <c r="AS189" s="8"/>
      <c r="AT189" s="8"/>
      <c r="AU189" s="8"/>
      <c r="AV189" s="8"/>
      <c r="AW189" s="8"/>
      <c r="AX189" s="8"/>
      <c r="AY189" s="8"/>
      <c r="AZ189" s="8"/>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row>
    <row r="190" spans="1:126" ht="14.25" customHeight="1">
      <c r="B190" s="9"/>
      <c r="C190" s="9"/>
      <c r="D190" s="9"/>
    </row>
    <row r="191" spans="1:126" ht="15.75" customHeight="1">
      <c r="D191" s="475" t="s">
        <v>23</v>
      </c>
      <c r="E191" s="475"/>
      <c r="F191" s="475"/>
      <c r="G191" s="475"/>
      <c r="H191" s="475"/>
      <c r="I191" s="475"/>
      <c r="J191" s="475"/>
      <c r="K191" s="475"/>
      <c r="L191" s="475"/>
      <c r="M191" s="475"/>
      <c r="N191" s="475"/>
      <c r="O191" s="475"/>
      <c r="P191" s="475"/>
      <c r="Q191" s="475"/>
      <c r="R191" s="475"/>
      <c r="S191" s="475"/>
      <c r="T191" s="475"/>
      <c r="U191" s="475"/>
      <c r="V191" s="475"/>
      <c r="W191" s="475"/>
      <c r="X191" s="475"/>
      <c r="Y191" s="475"/>
      <c r="Z191" s="475"/>
      <c r="AA191" s="475"/>
      <c r="AB191" s="475"/>
      <c r="AC191" s="475"/>
      <c r="AD191" s="475"/>
      <c r="AE191" s="475"/>
      <c r="AF191" s="475"/>
      <c r="AG191" s="475"/>
      <c r="AH191" s="475"/>
      <c r="AI191" s="475"/>
      <c r="AJ191" s="475"/>
      <c r="AK191" s="475"/>
      <c r="AL191" s="475"/>
      <c r="AM191" s="475"/>
      <c r="AN191" s="475"/>
      <c r="AO191" s="475"/>
      <c r="AP191" s="475"/>
      <c r="AQ191" s="475"/>
      <c r="AR191" s="475"/>
      <c r="AS191" s="475"/>
      <c r="AT191" s="475"/>
      <c r="AU191" s="475"/>
      <c r="AV191" s="475"/>
      <c r="AW191" s="475"/>
      <c r="AX191" s="475"/>
      <c r="AY191" s="475"/>
      <c r="AZ191" s="475"/>
      <c r="BA191" s="475"/>
      <c r="BB191" s="475"/>
      <c r="BC191" s="475"/>
      <c r="BD191" s="475"/>
      <c r="BE191" s="475"/>
      <c r="BF191" s="475"/>
      <c r="BG191" s="475"/>
      <c r="BH191" s="475"/>
      <c r="BI191" s="475"/>
      <c r="BJ191" s="475"/>
      <c r="BK191" s="475"/>
      <c r="BL191" s="475"/>
      <c r="BM191" s="475"/>
      <c r="BN191" s="475"/>
      <c r="BO191" s="475"/>
      <c r="BP191" s="475"/>
      <c r="BQ191" s="475"/>
      <c r="BR191" s="475"/>
      <c r="BS191" s="475"/>
      <c r="BT191" s="475"/>
      <c r="BU191" s="475"/>
      <c r="BV191" s="475"/>
      <c r="BW191" s="475"/>
      <c r="BX191" s="475"/>
    </row>
    <row r="192" spans="1:126" ht="14.25" customHeight="1">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row>
    <row r="193" spans="1:126" ht="20.100000000000001" customHeight="1">
      <c r="B193" s="9"/>
      <c r="C193" s="9"/>
      <c r="D193" s="10"/>
      <c r="E193" s="11" t="s">
        <v>40</v>
      </c>
      <c r="F193" s="11"/>
      <c r="G193" s="11"/>
      <c r="H193" s="11"/>
      <c r="I193" s="11"/>
      <c r="J193" s="12"/>
      <c r="K193" s="12"/>
      <c r="L193" s="12"/>
      <c r="M193" s="12"/>
      <c r="N193" s="12"/>
      <c r="O193" s="12"/>
      <c r="P193" s="12"/>
      <c r="Q193" s="10"/>
      <c r="R193" s="476">
        <f>VLOOKUP(A187,入力フォーム!$A$26:$AA$75,11,FALSE)</f>
        <v>45931</v>
      </c>
      <c r="S193" s="476"/>
      <c r="T193" s="476"/>
      <c r="U193" s="476"/>
      <c r="V193" s="476"/>
      <c r="W193" s="476"/>
      <c r="X193" s="476"/>
      <c r="Y193" s="476"/>
      <c r="Z193" s="476"/>
      <c r="AA193" s="476"/>
      <c r="AB193" s="476"/>
      <c r="AC193" s="476"/>
      <c r="AD193" s="476"/>
      <c r="AE193" s="476"/>
      <c r="AF193" s="476"/>
      <c r="AG193" s="476"/>
      <c r="AH193" s="477" t="s">
        <v>235</v>
      </c>
      <c r="AI193" s="478"/>
      <c r="AJ193" s="478"/>
      <c r="AK193" s="478"/>
      <c r="AL193" s="478"/>
      <c r="AM193" s="476">
        <f>VLOOKUP(A187,入力フォーム!$A$26:$AA$75,13,FALSE)</f>
        <v>45931</v>
      </c>
      <c r="AN193" s="476"/>
      <c r="AO193" s="476"/>
      <c r="AP193" s="476"/>
      <c r="AQ193" s="476"/>
      <c r="AR193" s="476"/>
      <c r="AS193" s="476"/>
      <c r="AT193" s="476"/>
      <c r="AU193" s="476"/>
      <c r="AV193" s="476"/>
      <c r="AW193" s="476"/>
      <c r="AX193" s="476"/>
      <c r="AY193" s="476"/>
      <c r="AZ193" s="476"/>
      <c r="BA193" s="476"/>
      <c r="BB193" s="476"/>
      <c r="BC193" s="2"/>
      <c r="BD193" s="2"/>
      <c r="BE193" s="2"/>
      <c r="BF193" s="2"/>
      <c r="BG193" s="2"/>
      <c r="BH193" s="2"/>
      <c r="BI193" s="2"/>
      <c r="BJ193" s="2"/>
      <c r="BK193" s="2"/>
      <c r="BL193" s="2"/>
      <c r="BM193" s="2"/>
      <c r="BN193" s="2"/>
      <c r="BO193" s="2"/>
      <c r="BP193" s="2"/>
      <c r="BQ193" s="2"/>
      <c r="BR193" s="2"/>
      <c r="BS193" s="2"/>
      <c r="BT193" s="2"/>
      <c r="BU193" s="2"/>
      <c r="BV193" s="2"/>
      <c r="BW193" s="2"/>
      <c r="BX193" s="3"/>
    </row>
    <row r="194" spans="1:126" ht="20.100000000000001" customHeight="1">
      <c r="B194" s="9"/>
      <c r="C194" s="9"/>
      <c r="D194" s="10"/>
      <c r="E194" s="11" t="s">
        <v>41</v>
      </c>
      <c r="F194" s="11"/>
      <c r="G194" s="11"/>
      <c r="H194" s="11"/>
      <c r="I194" s="11"/>
      <c r="J194" s="12"/>
      <c r="K194" s="12"/>
      <c r="L194" s="12"/>
      <c r="M194" s="12"/>
      <c r="N194" s="12"/>
      <c r="O194" s="12"/>
      <c r="P194" s="229"/>
      <c r="Q194" s="230"/>
      <c r="R194" s="463" t="str">
        <f>入力フォーム!$C$10</f>
        <v>品川キャンパス</v>
      </c>
      <c r="S194" s="463"/>
      <c r="T194" s="463"/>
      <c r="U194" s="463"/>
      <c r="V194" s="463"/>
      <c r="W194" s="463"/>
      <c r="X194" s="463"/>
      <c r="Y194" s="463"/>
      <c r="Z194" s="231"/>
      <c r="AA194" s="464" t="str">
        <f>入力フォーム!$D$10</f>
        <v>文学部事務室</v>
      </c>
      <c r="AB194" s="464"/>
      <c r="AC194" s="464"/>
      <c r="AD194" s="464"/>
      <c r="AE194" s="464"/>
      <c r="AF194" s="464"/>
      <c r="AG194" s="464"/>
      <c r="AH194" s="464"/>
      <c r="AI194" s="464"/>
      <c r="AJ194" s="464"/>
      <c r="AK194" s="464"/>
      <c r="AL194" s="464"/>
      <c r="AM194" s="464"/>
      <c r="AN194" s="464"/>
      <c r="AO194" s="464"/>
      <c r="AP194" s="464"/>
      <c r="AQ194" s="464"/>
      <c r="AR194" s="464"/>
      <c r="AS194" s="464"/>
      <c r="AT194" s="464"/>
      <c r="AU194" s="464"/>
      <c r="AV194" s="464"/>
      <c r="AW194" s="464"/>
      <c r="AX194" s="464"/>
      <c r="AY194" s="464"/>
      <c r="AZ194" s="464"/>
      <c r="BA194" s="464"/>
      <c r="BB194" s="464"/>
      <c r="BC194" s="464"/>
      <c r="BD194" s="464"/>
      <c r="BE194" s="464"/>
      <c r="BF194" s="464"/>
      <c r="BG194" s="464"/>
      <c r="BH194" s="464"/>
      <c r="BI194" s="464"/>
      <c r="BJ194" s="464"/>
      <c r="BK194" s="464"/>
      <c r="BL194" s="464"/>
      <c r="BM194" s="464"/>
      <c r="BN194" s="464"/>
      <c r="BO194" s="464"/>
      <c r="BP194" s="464"/>
      <c r="BQ194" s="464"/>
      <c r="BR194" s="231"/>
      <c r="BS194" s="231"/>
      <c r="BT194" s="231"/>
      <c r="BU194" s="231"/>
      <c r="BV194" s="231"/>
      <c r="BW194" s="231"/>
      <c r="BX194" s="232"/>
    </row>
    <row r="195" spans="1:126" ht="18.600000000000001" customHeight="1">
      <c r="B195" s="9"/>
      <c r="C195" s="9"/>
      <c r="D195" s="15"/>
      <c r="E195" s="16" t="s">
        <v>236</v>
      </c>
      <c r="F195" s="16"/>
      <c r="G195" s="16"/>
      <c r="H195" s="16"/>
      <c r="I195" s="16"/>
      <c r="J195" s="17"/>
      <c r="K195" s="17"/>
      <c r="L195" s="17"/>
      <c r="M195" s="17"/>
      <c r="N195" s="17"/>
      <c r="O195" s="17"/>
      <c r="P195" s="17"/>
      <c r="Q195" s="15"/>
      <c r="R195" s="465" t="str">
        <f>入力フォーム!$C$4</f>
        <v>文学部事務室</v>
      </c>
      <c r="S195" s="465"/>
      <c r="T195" s="465"/>
      <c r="U195" s="465"/>
      <c r="V195" s="465"/>
      <c r="W195" s="465"/>
      <c r="X195" s="465"/>
      <c r="Y195" s="465"/>
      <c r="Z195" s="465"/>
      <c r="AA195" s="465"/>
      <c r="AB195" s="465"/>
      <c r="AC195" s="465"/>
      <c r="AD195" s="465"/>
      <c r="AE195" s="465"/>
      <c r="AF195" s="465"/>
      <c r="AG195" s="465"/>
      <c r="AH195" s="465"/>
      <c r="AI195" s="465"/>
      <c r="AJ195" s="465"/>
      <c r="AK195" s="465"/>
      <c r="AL195" s="465"/>
      <c r="AM195" s="465"/>
      <c r="AN195" s="465"/>
      <c r="AO195" s="465"/>
      <c r="AP195" s="465"/>
      <c r="AQ195" s="465"/>
      <c r="AR195" s="465"/>
      <c r="AS195" s="465"/>
      <c r="AT195" s="465"/>
      <c r="AU195" s="465"/>
      <c r="AV195" s="465"/>
      <c r="AW195" s="465"/>
      <c r="AX195" s="465"/>
      <c r="AY195" s="465"/>
      <c r="AZ195" s="465"/>
      <c r="BA195" s="465"/>
      <c r="BB195" s="465"/>
      <c r="BC195" s="465"/>
      <c r="BD195" s="465"/>
      <c r="BE195" s="465"/>
      <c r="BF195" s="465"/>
      <c r="BG195" s="465"/>
      <c r="BH195" s="465"/>
      <c r="BI195" s="465"/>
      <c r="BJ195" s="465"/>
      <c r="BK195" s="465"/>
      <c r="BL195" s="465"/>
      <c r="BM195" s="465"/>
      <c r="BN195" s="465"/>
      <c r="BO195" s="465"/>
      <c r="BP195" s="465"/>
      <c r="BQ195" s="465"/>
      <c r="BR195" s="465"/>
      <c r="BS195" s="233"/>
      <c r="BT195" s="233"/>
      <c r="BU195" s="233"/>
      <c r="BV195" s="233"/>
      <c r="BW195" s="233"/>
      <c r="BX195" s="19"/>
    </row>
    <row r="196" spans="1:126" ht="38.25" customHeight="1">
      <c r="B196" s="9"/>
      <c r="C196" s="9"/>
      <c r="D196" s="10"/>
      <c r="E196" s="466" t="s">
        <v>42</v>
      </c>
      <c r="F196" s="466"/>
      <c r="G196" s="466"/>
      <c r="H196" s="466"/>
      <c r="I196" s="466"/>
      <c r="J196" s="466"/>
      <c r="K196" s="466"/>
      <c r="L196" s="466"/>
      <c r="M196" s="466"/>
      <c r="N196" s="466"/>
      <c r="O196" s="466"/>
      <c r="P196" s="467"/>
      <c r="Q196" s="10"/>
      <c r="R196" s="468" t="str">
        <f>入力フォーム!$C$8</f>
        <v>OC学生スタッフ</v>
      </c>
      <c r="S196" s="468"/>
      <c r="T196" s="468"/>
      <c r="U196" s="468"/>
      <c r="V196" s="468"/>
      <c r="W196" s="468"/>
      <c r="X196" s="468"/>
      <c r="Y196" s="468"/>
      <c r="Z196" s="468"/>
      <c r="AA196" s="468"/>
      <c r="AB196" s="468"/>
      <c r="AC196" s="468"/>
      <c r="AD196" s="468"/>
      <c r="AE196" s="468"/>
      <c r="AF196" s="468"/>
      <c r="AG196" s="468"/>
      <c r="AH196" s="468"/>
      <c r="AI196" s="468"/>
      <c r="AJ196" s="468"/>
      <c r="AK196" s="468"/>
      <c r="AL196" s="468"/>
      <c r="AM196" s="468"/>
      <c r="AN196" s="468"/>
      <c r="AO196" s="468"/>
      <c r="AP196" s="468"/>
      <c r="AQ196" s="468"/>
      <c r="AR196" s="468"/>
      <c r="AS196" s="468"/>
      <c r="AT196" s="468"/>
      <c r="AU196" s="468"/>
      <c r="AV196" s="468"/>
      <c r="AW196" s="468"/>
      <c r="AX196" s="468"/>
      <c r="AY196" s="468"/>
      <c r="AZ196" s="468"/>
      <c r="BA196" s="468"/>
      <c r="BB196" s="468"/>
      <c r="BC196" s="468"/>
      <c r="BD196" s="468"/>
      <c r="BE196" s="468"/>
      <c r="BF196" s="468"/>
      <c r="BG196" s="468"/>
      <c r="BH196" s="468"/>
      <c r="BI196" s="468"/>
      <c r="BJ196" s="468"/>
      <c r="BK196" s="468"/>
      <c r="BL196" s="468"/>
      <c r="BM196" s="468"/>
      <c r="BN196" s="468"/>
      <c r="BO196" s="468"/>
      <c r="BP196" s="468"/>
      <c r="BQ196" s="468"/>
      <c r="BR196" s="468"/>
      <c r="BS196" s="234"/>
      <c r="BT196" s="234"/>
      <c r="BU196" s="234"/>
      <c r="BV196" s="234"/>
      <c r="BW196" s="234"/>
      <c r="BX196" s="14"/>
    </row>
    <row r="197" spans="1:126" ht="20.100000000000001" customHeight="1">
      <c r="B197" s="9"/>
      <c r="C197" s="9"/>
      <c r="D197" s="15"/>
      <c r="E197" s="16" t="s">
        <v>43</v>
      </c>
      <c r="F197" s="16"/>
      <c r="G197" s="16"/>
      <c r="H197" s="16"/>
      <c r="I197" s="16"/>
      <c r="J197" s="17"/>
      <c r="K197" s="17"/>
      <c r="L197" s="17"/>
      <c r="M197" s="17"/>
      <c r="N197" s="17"/>
      <c r="O197" s="17"/>
      <c r="P197" s="17"/>
      <c r="Q197" s="15"/>
      <c r="R197" s="17" t="s">
        <v>44</v>
      </c>
      <c r="S197" s="17"/>
      <c r="T197" s="17"/>
      <c r="U197" s="17"/>
      <c r="V197" s="17"/>
      <c r="W197" s="469" t="str">
        <f>VLOOKUP(A187,入力フォーム!$A$26:$AA$75,22,FALSE)</f>
        <v>雇用期間のとおり</v>
      </c>
      <c r="X197" s="469"/>
      <c r="Y197" s="469"/>
      <c r="Z197" s="469"/>
      <c r="AA197" s="469"/>
      <c r="AB197" s="469"/>
      <c r="AC197" s="469"/>
      <c r="AD197" s="469"/>
      <c r="AE197" s="469"/>
      <c r="AF197" s="469"/>
      <c r="AG197" s="469"/>
      <c r="AH197" s="469"/>
      <c r="AI197" s="469"/>
      <c r="AJ197" s="469"/>
      <c r="AK197" s="469"/>
      <c r="AL197" s="469"/>
      <c r="AM197" s="469"/>
      <c r="AN197" s="469"/>
      <c r="AO197" s="469"/>
      <c r="AP197" s="17"/>
      <c r="AQ197" s="17"/>
      <c r="AR197" s="470" t="s">
        <v>237</v>
      </c>
      <c r="AS197" s="470"/>
      <c r="AT197" s="470"/>
      <c r="AU197" s="470"/>
      <c r="AV197" s="470"/>
      <c r="AW197" s="470"/>
      <c r="AX197" s="471">
        <f>入力フォーム!$E$16</f>
        <v>0</v>
      </c>
      <c r="AY197" s="471"/>
      <c r="AZ197" s="471"/>
      <c r="BA197" s="472" t="s">
        <v>65</v>
      </c>
      <c r="BB197" s="472"/>
      <c r="BC197" s="472"/>
      <c r="BD197" s="472"/>
      <c r="BE197" s="472"/>
      <c r="BF197" s="18"/>
      <c r="BG197" s="18"/>
      <c r="BH197" s="18"/>
      <c r="BI197" s="18"/>
      <c r="BJ197" s="18"/>
      <c r="BK197" s="18"/>
      <c r="BL197" s="18"/>
      <c r="BM197" s="18"/>
      <c r="BN197" s="18"/>
      <c r="BO197" s="18"/>
      <c r="BP197" s="18"/>
      <c r="BQ197" s="18"/>
      <c r="BR197" s="18"/>
      <c r="BS197" s="18"/>
      <c r="BT197" s="18"/>
      <c r="BU197" s="18"/>
      <c r="BV197" s="18"/>
      <c r="BW197" s="18"/>
      <c r="BX197" s="19"/>
    </row>
    <row r="198" spans="1:126" ht="20.100000000000001" customHeight="1">
      <c r="A198" s="245"/>
      <c r="B198" s="235"/>
      <c r="C198" s="235"/>
      <c r="D198" s="236"/>
      <c r="E198" s="237"/>
      <c r="F198" s="237"/>
      <c r="G198" s="237"/>
      <c r="H198" s="237"/>
      <c r="I198" s="237"/>
      <c r="J198" s="238"/>
      <c r="K198" s="238"/>
      <c r="L198" s="238"/>
      <c r="M198" s="238"/>
      <c r="N198" s="238"/>
      <c r="O198" s="238"/>
      <c r="P198" s="238"/>
      <c r="Q198" s="239"/>
      <c r="R198" s="240"/>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2"/>
      <c r="AS198" s="242"/>
      <c r="AT198" s="243"/>
      <c r="AU198" s="241"/>
      <c r="AV198" s="241"/>
      <c r="AW198" s="241"/>
      <c r="AX198" s="241"/>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244"/>
    </row>
    <row r="199" spans="1:126" ht="20.100000000000001" customHeight="1">
      <c r="B199" s="9"/>
      <c r="C199" s="9"/>
      <c r="D199" s="20"/>
      <c r="E199" s="21" t="s">
        <v>45</v>
      </c>
      <c r="F199" s="21"/>
      <c r="G199" s="21"/>
      <c r="H199" s="21"/>
      <c r="I199" s="21"/>
      <c r="J199" s="22"/>
      <c r="K199" s="22"/>
      <c r="L199" s="22"/>
      <c r="M199" s="22"/>
      <c r="N199" s="22"/>
      <c r="O199" s="22"/>
      <c r="P199" s="22"/>
      <c r="Q199" s="15"/>
      <c r="R199" s="490">
        <f>VLOOKUP(A187,入力フォーム!$A$26:$AA$75,14,FALSE)</f>
        <v>0</v>
      </c>
      <c r="S199" s="490"/>
      <c r="T199" s="490"/>
      <c r="U199" s="490"/>
      <c r="V199" s="490"/>
      <c r="W199" s="490"/>
      <c r="X199" s="490"/>
      <c r="Y199" s="490"/>
      <c r="Z199" s="490"/>
      <c r="AA199" s="490"/>
      <c r="AB199" s="491" t="s">
        <v>235</v>
      </c>
      <c r="AC199" s="491"/>
      <c r="AD199" s="491"/>
      <c r="AE199" s="491"/>
      <c r="AF199" s="491"/>
      <c r="AG199" s="492">
        <f>VLOOKUP(A187,入力フォーム!$A$26:$AA$75,16,FALSE)</f>
        <v>0</v>
      </c>
      <c r="AH199" s="492"/>
      <c r="AI199" s="492"/>
      <c r="AJ199" s="492"/>
      <c r="AK199" s="492"/>
      <c r="AL199" s="492"/>
      <c r="AM199" s="492"/>
      <c r="AN199" s="492"/>
      <c r="AO199" s="492"/>
      <c r="AP199" s="492"/>
      <c r="AQ199" s="27"/>
      <c r="AR199" s="36"/>
      <c r="AS199" s="36"/>
      <c r="AT199" s="36"/>
      <c r="AU199" s="36"/>
      <c r="AV199" s="36"/>
      <c r="AW199" s="36"/>
      <c r="AX199" s="36"/>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9"/>
    </row>
    <row r="200" spans="1:126" s="8" customFormat="1" ht="10.5" customHeight="1">
      <c r="D200" s="15"/>
      <c r="E200" s="16"/>
      <c r="F200" s="16"/>
      <c r="G200" s="16"/>
      <c r="H200" s="16"/>
      <c r="I200" s="16"/>
      <c r="J200" s="16"/>
      <c r="K200" s="16"/>
      <c r="L200" s="16"/>
      <c r="M200" s="16"/>
      <c r="N200" s="16"/>
      <c r="O200" s="16"/>
      <c r="P200" s="17"/>
      <c r="Q200" s="15"/>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9"/>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row>
    <row r="201" spans="1:126" ht="20.100000000000001" customHeight="1">
      <c r="B201" s="9"/>
      <c r="C201" s="9"/>
      <c r="D201" s="15"/>
      <c r="E201" s="16"/>
      <c r="F201" s="16"/>
      <c r="G201" s="16"/>
      <c r="H201" s="16"/>
      <c r="I201" s="16"/>
      <c r="J201" s="17"/>
      <c r="K201" s="17"/>
      <c r="L201" s="17"/>
      <c r="M201" s="17"/>
      <c r="N201" s="17"/>
      <c r="O201" s="17"/>
      <c r="P201" s="17"/>
      <c r="Q201" s="15"/>
      <c r="R201" s="17"/>
      <c r="S201" s="17" t="s">
        <v>46</v>
      </c>
      <c r="T201" s="17"/>
      <c r="U201" s="17"/>
      <c r="V201" s="17"/>
      <c r="W201" s="17"/>
      <c r="X201" s="17"/>
      <c r="Y201" s="17"/>
      <c r="Z201" s="17"/>
      <c r="AA201" s="17"/>
      <c r="AB201" s="17"/>
      <c r="AC201" s="17"/>
      <c r="AD201" s="17"/>
      <c r="AE201" s="17"/>
      <c r="AF201" s="17"/>
      <c r="AG201" s="17"/>
      <c r="AH201" s="17"/>
      <c r="AI201" s="17"/>
      <c r="AJ201" s="17"/>
      <c r="BI201" s="247"/>
      <c r="BJ201" s="247"/>
      <c r="BK201" s="247"/>
      <c r="BL201" s="18"/>
      <c r="BM201" s="18"/>
      <c r="BN201" s="18"/>
      <c r="BO201" s="18"/>
      <c r="BP201" s="18"/>
      <c r="BQ201" s="18"/>
      <c r="BR201" s="18"/>
      <c r="BS201" s="18"/>
      <c r="BT201" s="18"/>
      <c r="BU201" s="18"/>
      <c r="BV201" s="18"/>
      <c r="BW201" s="18"/>
      <c r="BX201" s="19"/>
    </row>
    <row r="202" spans="1:126" ht="20.100000000000001" customHeight="1">
      <c r="B202" s="9"/>
      <c r="C202" s="9"/>
      <c r="D202" s="15"/>
      <c r="E202" s="16"/>
      <c r="F202" s="16"/>
      <c r="G202" s="16"/>
      <c r="H202" s="16"/>
      <c r="I202" s="16"/>
      <c r="J202" s="17"/>
      <c r="K202" s="17"/>
      <c r="L202" s="17"/>
      <c r="M202" s="17"/>
      <c r="N202" s="17"/>
      <c r="O202" s="17"/>
      <c r="P202" s="17"/>
      <c r="Q202" s="15"/>
      <c r="R202" s="492">
        <f>VLOOKUP(A187,入力フォーム!$A$26:$AA$75,17,FALSE)</f>
        <v>0.41666666666666669</v>
      </c>
      <c r="S202" s="492"/>
      <c r="T202" s="492"/>
      <c r="U202" s="492"/>
      <c r="V202" s="492"/>
      <c r="W202" s="492"/>
      <c r="X202" s="492"/>
      <c r="Y202" s="492"/>
      <c r="Z202" s="492"/>
      <c r="AA202" s="492"/>
      <c r="AB202" s="491" t="s">
        <v>235</v>
      </c>
      <c r="AC202" s="491"/>
      <c r="AD202" s="491"/>
      <c r="AE202" s="491"/>
      <c r="AF202" s="491"/>
      <c r="AG202" s="492">
        <f>VLOOKUP(A187,入力フォーム!$A$26:$AA$75,19,FALSE)</f>
        <v>0.70833333333333337</v>
      </c>
      <c r="AH202" s="492"/>
      <c r="AI202" s="492"/>
      <c r="AJ202" s="492"/>
      <c r="AK202" s="492"/>
      <c r="AL202" s="492"/>
      <c r="AM202" s="492"/>
      <c r="AN202" s="492"/>
      <c r="AO202" s="492"/>
      <c r="AP202" s="492"/>
      <c r="AQ202" s="27"/>
      <c r="AR202" s="28" t="s">
        <v>47</v>
      </c>
      <c r="AS202" s="28"/>
      <c r="AT202" s="28"/>
      <c r="AU202" s="28"/>
      <c r="AV202" s="485">
        <f>VLOOKUP(A187,入力フォーム!$A$26:$AA$75,20,FALSE)</f>
        <v>2</v>
      </c>
      <c r="AW202" s="485"/>
      <c r="AX202" s="28" t="s">
        <v>48</v>
      </c>
      <c r="AY202" s="28"/>
      <c r="AZ202" s="28"/>
      <c r="BA202" s="28"/>
      <c r="BB202" s="28"/>
      <c r="BC202" s="28"/>
      <c r="BD202" s="28"/>
      <c r="BE202" s="28"/>
      <c r="BF202" s="28"/>
      <c r="BG202" s="18"/>
      <c r="BH202" s="18"/>
      <c r="BI202" s="18"/>
      <c r="BJ202" s="18"/>
      <c r="BK202" s="18"/>
      <c r="BL202" s="18"/>
      <c r="BM202" s="18"/>
      <c r="BN202" s="18"/>
      <c r="BO202" s="18"/>
      <c r="BP202" s="18"/>
      <c r="BQ202" s="18"/>
      <c r="BR202" s="18"/>
      <c r="BS202" s="18"/>
      <c r="BT202" s="18"/>
      <c r="BU202" s="18"/>
      <c r="BV202" s="18"/>
      <c r="BW202" s="18"/>
      <c r="BX202" s="19"/>
    </row>
    <row r="203" spans="1:126" ht="20.100000000000001" customHeight="1">
      <c r="B203" s="9"/>
      <c r="C203" s="9"/>
      <c r="D203" s="15"/>
      <c r="E203" s="16"/>
      <c r="F203" s="16"/>
      <c r="G203" s="16"/>
      <c r="H203" s="16"/>
      <c r="I203" s="16"/>
      <c r="J203" s="17"/>
      <c r="K203" s="17"/>
      <c r="L203" s="17"/>
      <c r="M203" s="17"/>
      <c r="N203" s="17"/>
      <c r="O203" s="17"/>
      <c r="P203" s="17"/>
      <c r="Q203" s="15"/>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9"/>
    </row>
    <row r="204" spans="1:126" ht="20.100000000000001" customHeight="1">
      <c r="B204" s="9"/>
      <c r="C204" s="9"/>
      <c r="D204" s="15"/>
      <c r="E204" s="16"/>
      <c r="F204" s="16"/>
      <c r="G204" s="16"/>
      <c r="H204" s="16"/>
      <c r="I204" s="16"/>
      <c r="J204" s="17"/>
      <c r="K204" s="17"/>
      <c r="L204" s="17"/>
      <c r="M204" s="17"/>
      <c r="N204" s="17"/>
      <c r="O204" s="17"/>
      <c r="P204" s="17"/>
      <c r="Q204" s="15"/>
      <c r="R204" s="248" t="s">
        <v>238</v>
      </c>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30"/>
      <c r="AZ204" s="30"/>
      <c r="BA204" s="30"/>
      <c r="BB204" s="30"/>
      <c r="BC204" s="30"/>
      <c r="BD204" s="30"/>
      <c r="BE204" s="30"/>
      <c r="BF204" s="30"/>
      <c r="BG204" s="30"/>
      <c r="BH204" s="30"/>
      <c r="BI204" s="30"/>
      <c r="BJ204" s="30"/>
      <c r="BK204" s="30"/>
      <c r="BL204" s="18"/>
      <c r="BM204" s="18"/>
      <c r="BN204" s="18"/>
      <c r="BO204" s="18"/>
      <c r="BP204" s="18"/>
      <c r="BQ204" s="18"/>
      <c r="BR204" s="18"/>
      <c r="BS204" s="18"/>
      <c r="BT204" s="18"/>
      <c r="BU204" s="18"/>
      <c r="BV204" s="18"/>
      <c r="BW204" s="18"/>
      <c r="BX204" s="19"/>
    </row>
    <row r="205" spans="1:126" ht="20.100000000000001" customHeight="1">
      <c r="B205" s="9"/>
      <c r="C205" s="9"/>
      <c r="D205" s="23"/>
      <c r="E205" s="24"/>
      <c r="F205" s="24"/>
      <c r="G205" s="24"/>
      <c r="H205" s="24"/>
      <c r="I205" s="24"/>
      <c r="J205" s="25"/>
      <c r="K205" s="25"/>
      <c r="L205" s="25"/>
      <c r="M205" s="25"/>
      <c r="N205" s="25"/>
      <c r="O205" s="25"/>
      <c r="P205" s="25"/>
      <c r="Q205" s="15"/>
      <c r="R205" s="249" t="s">
        <v>239</v>
      </c>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30"/>
      <c r="AZ205" s="30"/>
      <c r="BA205" s="30"/>
      <c r="BB205" s="30"/>
      <c r="BC205" s="30"/>
      <c r="BD205" s="30"/>
      <c r="BE205" s="30"/>
      <c r="BF205" s="30"/>
      <c r="BG205" s="30"/>
      <c r="BH205" s="30"/>
      <c r="BI205" s="30"/>
      <c r="BJ205" s="30"/>
      <c r="BK205" s="30"/>
      <c r="BL205" s="18"/>
      <c r="BM205" s="18"/>
      <c r="BN205" s="18"/>
      <c r="BO205" s="18"/>
      <c r="BP205" s="18"/>
      <c r="BQ205" s="18"/>
      <c r="BR205" s="18"/>
      <c r="BS205" s="18"/>
      <c r="BT205" s="18"/>
      <c r="BU205" s="18"/>
      <c r="BV205" s="18"/>
      <c r="BW205" s="18"/>
      <c r="BX205" s="19"/>
    </row>
    <row r="206" spans="1:126" ht="20.100000000000001" customHeight="1">
      <c r="B206" s="9"/>
      <c r="C206" s="9"/>
      <c r="D206" s="15"/>
      <c r="E206" s="16" t="s">
        <v>49</v>
      </c>
      <c r="F206" s="16"/>
      <c r="G206" s="16"/>
      <c r="H206" s="16"/>
      <c r="I206" s="16"/>
      <c r="J206" s="17"/>
      <c r="K206" s="17"/>
      <c r="L206" s="17"/>
      <c r="M206" s="17"/>
      <c r="N206" s="17"/>
      <c r="O206" s="17"/>
      <c r="P206" s="17"/>
      <c r="Q206" s="20"/>
      <c r="R206" s="21" t="s">
        <v>67</v>
      </c>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3"/>
    </row>
    <row r="207" spans="1:126" ht="20.100000000000001" customHeight="1">
      <c r="B207" s="9"/>
      <c r="C207" s="9"/>
      <c r="D207" s="15"/>
      <c r="E207" s="16"/>
      <c r="F207" s="16"/>
      <c r="G207" s="16"/>
      <c r="H207" s="16"/>
      <c r="I207" s="16"/>
      <c r="J207" s="17"/>
      <c r="K207" s="17"/>
      <c r="L207" s="17"/>
      <c r="M207" s="17"/>
      <c r="N207" s="17"/>
      <c r="O207" s="17"/>
      <c r="P207" s="17"/>
      <c r="Q207" s="23"/>
      <c r="R207" s="31" t="s">
        <v>126</v>
      </c>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2"/>
      <c r="AZ207" s="32"/>
      <c r="BA207" s="32"/>
      <c r="BB207" s="32"/>
      <c r="BC207" s="32"/>
      <c r="BD207" s="32"/>
      <c r="BE207" s="32"/>
      <c r="BF207" s="32"/>
      <c r="BG207" s="32"/>
      <c r="BH207" s="32"/>
      <c r="BI207" s="32"/>
      <c r="BJ207" s="32"/>
      <c r="BK207" s="33"/>
      <c r="BL207" s="33"/>
      <c r="BM207" s="33"/>
      <c r="BN207" s="33"/>
      <c r="BO207" s="33"/>
      <c r="BP207" s="33"/>
      <c r="BQ207" s="33"/>
      <c r="BR207" s="33"/>
      <c r="BS207" s="33"/>
      <c r="BT207" s="33"/>
      <c r="BU207" s="33"/>
      <c r="BV207" s="33"/>
      <c r="BW207" s="33"/>
      <c r="BX207" s="26"/>
    </row>
    <row r="208" spans="1:126" ht="20.100000000000001" customHeight="1">
      <c r="B208" s="9"/>
      <c r="C208" s="9"/>
      <c r="D208" s="10"/>
      <c r="E208" s="11" t="s">
        <v>81</v>
      </c>
      <c r="F208" s="11"/>
      <c r="G208" s="11"/>
      <c r="H208" s="11"/>
      <c r="I208" s="11"/>
      <c r="J208" s="12"/>
      <c r="K208" s="12"/>
      <c r="L208" s="12"/>
      <c r="M208" s="12"/>
      <c r="N208" s="12"/>
      <c r="O208" s="12"/>
      <c r="P208" s="12"/>
      <c r="Q208" s="15"/>
      <c r="R208" s="16" t="s">
        <v>115</v>
      </c>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9"/>
    </row>
    <row r="209" spans="2:76" ht="20.100000000000001" customHeight="1">
      <c r="B209" s="9"/>
      <c r="C209" s="9"/>
      <c r="D209" s="15"/>
      <c r="E209" s="16" t="s">
        <v>82</v>
      </c>
      <c r="F209" s="16"/>
      <c r="G209" s="16"/>
      <c r="H209" s="16"/>
      <c r="I209" s="16"/>
      <c r="J209" s="17"/>
      <c r="K209" s="17"/>
      <c r="L209" s="17"/>
      <c r="M209" s="17"/>
      <c r="N209" s="17"/>
      <c r="O209" s="17"/>
      <c r="P209" s="17"/>
      <c r="Q209" s="20"/>
      <c r="R209" s="486" t="s">
        <v>113</v>
      </c>
      <c r="S209" s="486"/>
      <c r="T209" s="486"/>
      <c r="U209" s="486"/>
      <c r="V209" s="39" t="s">
        <v>240</v>
      </c>
      <c r="W209" s="487">
        <f>VLOOKUP(A187,入力フォーム!$A$26:$AA$75,10,FALSE)</f>
        <v>1200</v>
      </c>
      <c r="X209" s="487"/>
      <c r="Y209" s="487"/>
      <c r="Z209" s="487"/>
      <c r="AA209" s="487"/>
      <c r="AB209" s="487"/>
      <c r="AC209" s="487"/>
      <c r="AD209" s="39" t="s">
        <v>21</v>
      </c>
      <c r="AE209" s="40"/>
      <c r="AF209" s="22"/>
      <c r="AG209" s="22"/>
      <c r="AH209" s="22"/>
      <c r="AI209" s="22"/>
      <c r="AJ209" s="22"/>
      <c r="AK209" s="22"/>
      <c r="AL209" s="22"/>
      <c r="AM209" s="22"/>
      <c r="AN209" s="22"/>
      <c r="AO209" s="22"/>
      <c r="AP209" s="22"/>
      <c r="AQ209" s="22"/>
      <c r="AR209" s="22"/>
      <c r="AS209" s="22"/>
      <c r="AT209" s="22"/>
      <c r="AU209" s="22"/>
      <c r="AV209" s="22"/>
      <c r="AW209" s="22"/>
      <c r="AX209" s="2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3"/>
    </row>
    <row r="210" spans="2:76" ht="20.100000000000001" customHeight="1">
      <c r="B210" s="9"/>
      <c r="C210" s="9"/>
      <c r="D210" s="15"/>
      <c r="E210" s="16"/>
      <c r="F210" s="16"/>
      <c r="G210" s="16"/>
      <c r="H210" s="16"/>
      <c r="I210" s="16"/>
      <c r="J210" s="17"/>
      <c r="K210" s="17"/>
      <c r="L210" s="17"/>
      <c r="M210" s="17"/>
      <c r="N210" s="17"/>
      <c r="O210" s="17"/>
      <c r="P210" s="17"/>
      <c r="Q210" s="15"/>
      <c r="R210" s="16" t="s">
        <v>104</v>
      </c>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9"/>
    </row>
    <row r="211" spans="2:76" ht="20.100000000000001" customHeight="1">
      <c r="B211" s="9"/>
      <c r="C211" s="9"/>
      <c r="D211" s="15"/>
      <c r="E211" s="16"/>
      <c r="F211" s="16"/>
      <c r="G211" s="16"/>
      <c r="H211" s="16"/>
      <c r="I211" s="16"/>
      <c r="J211" s="17"/>
      <c r="K211" s="17"/>
      <c r="L211" s="17"/>
      <c r="M211" s="17"/>
      <c r="N211" s="17"/>
      <c r="O211" s="17"/>
      <c r="P211" s="17"/>
      <c r="Q211" s="15"/>
      <c r="R211" s="16" t="s">
        <v>68</v>
      </c>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9"/>
    </row>
    <row r="212" spans="2:76" ht="20.100000000000001" customHeight="1">
      <c r="B212" s="9"/>
      <c r="C212" s="9"/>
      <c r="D212" s="15"/>
      <c r="E212" s="16"/>
      <c r="F212" s="16"/>
      <c r="G212" s="16"/>
      <c r="H212" s="16"/>
      <c r="I212" s="16"/>
      <c r="J212" s="17"/>
      <c r="K212" s="17"/>
      <c r="L212" s="17"/>
      <c r="M212" s="17"/>
      <c r="N212" s="17"/>
      <c r="O212" s="17"/>
      <c r="P212" s="17"/>
      <c r="Q212" s="15"/>
      <c r="R212" s="16" t="s">
        <v>114</v>
      </c>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9"/>
    </row>
    <row r="213" spans="2:76" ht="20.100000000000001" customHeight="1">
      <c r="B213" s="9"/>
      <c r="C213" s="9"/>
      <c r="D213" s="15"/>
      <c r="E213" s="16"/>
      <c r="F213" s="16"/>
      <c r="G213" s="16"/>
      <c r="H213" s="16"/>
      <c r="I213" s="16"/>
      <c r="J213" s="17"/>
      <c r="K213" s="17"/>
      <c r="L213" s="17"/>
      <c r="M213" s="17"/>
      <c r="N213" s="17"/>
      <c r="O213" s="17"/>
      <c r="P213" s="17"/>
      <c r="Q213" s="23"/>
      <c r="R213" s="25"/>
      <c r="S213" s="25"/>
      <c r="T213" s="25"/>
      <c r="U213" s="25"/>
      <c r="V213" s="25"/>
      <c r="W213" s="25"/>
      <c r="X213" s="25"/>
      <c r="Y213" s="24" t="s">
        <v>241</v>
      </c>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26"/>
    </row>
    <row r="214" spans="2:76" ht="20.100000000000001" customHeight="1">
      <c r="B214" s="9"/>
      <c r="C214" s="9"/>
      <c r="D214" s="10"/>
      <c r="E214" s="11" t="s">
        <v>50</v>
      </c>
      <c r="F214" s="11"/>
      <c r="G214" s="11"/>
      <c r="H214" s="11"/>
      <c r="I214" s="11"/>
      <c r="J214" s="12"/>
      <c r="K214" s="12"/>
      <c r="L214" s="12"/>
      <c r="M214" s="12"/>
      <c r="N214" s="12"/>
      <c r="O214" s="12"/>
      <c r="P214" s="12"/>
      <c r="Q214" s="15"/>
      <c r="R214" s="16" t="s">
        <v>69</v>
      </c>
      <c r="S214" s="17"/>
      <c r="T214" s="17"/>
      <c r="U214" s="17"/>
      <c r="V214" s="17"/>
      <c r="W214" s="17"/>
      <c r="X214" s="17"/>
      <c r="Y214" s="17"/>
      <c r="Z214" s="17"/>
      <c r="AA214" s="17"/>
      <c r="AB214" s="17"/>
      <c r="AC214" s="16" t="s">
        <v>70</v>
      </c>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9"/>
    </row>
    <row r="215" spans="2:76" ht="20.100000000000001" customHeight="1">
      <c r="B215" s="9"/>
      <c r="C215" s="9"/>
      <c r="D215" s="10"/>
      <c r="E215" s="11" t="s">
        <v>51</v>
      </c>
      <c r="F215" s="11"/>
      <c r="G215" s="11"/>
      <c r="H215" s="11"/>
      <c r="I215" s="11"/>
      <c r="J215" s="12"/>
      <c r="K215" s="12"/>
      <c r="L215" s="12"/>
      <c r="M215" s="12"/>
      <c r="N215" s="12"/>
      <c r="O215" s="12"/>
      <c r="P215" s="12"/>
      <c r="Q215" s="10"/>
      <c r="R215" s="11" t="s">
        <v>86</v>
      </c>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4"/>
    </row>
    <row r="216" spans="2:76" ht="20.100000000000001" customHeight="1">
      <c r="B216" s="9"/>
      <c r="C216" s="9"/>
      <c r="D216" s="20"/>
      <c r="E216" s="21" t="s">
        <v>52</v>
      </c>
      <c r="F216" s="21"/>
      <c r="G216" s="21"/>
      <c r="H216" s="21"/>
      <c r="I216" s="21"/>
      <c r="J216" s="22"/>
      <c r="K216" s="22"/>
      <c r="L216" s="22"/>
      <c r="M216" s="22"/>
      <c r="N216" s="22"/>
      <c r="O216" s="22"/>
      <c r="P216" s="22"/>
      <c r="Q216" s="15"/>
      <c r="R216" s="16" t="s">
        <v>71</v>
      </c>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30"/>
      <c r="AZ216" s="30"/>
      <c r="BA216" s="30"/>
      <c r="BB216" s="30"/>
      <c r="BC216" s="30"/>
      <c r="BD216" s="30"/>
      <c r="BE216" s="30"/>
      <c r="BF216" s="30"/>
      <c r="BG216" s="30"/>
      <c r="BH216" s="30"/>
      <c r="BI216" s="30"/>
      <c r="BJ216" s="30"/>
      <c r="BK216" s="30"/>
      <c r="BL216" s="18"/>
      <c r="BM216" s="18"/>
      <c r="BN216" s="18"/>
      <c r="BO216" s="18"/>
      <c r="BP216" s="18"/>
      <c r="BQ216" s="18"/>
      <c r="BR216" s="18"/>
      <c r="BS216" s="18"/>
      <c r="BT216" s="18"/>
      <c r="BU216" s="18"/>
      <c r="BV216" s="18"/>
      <c r="BW216" s="18"/>
      <c r="BX216" s="19"/>
    </row>
    <row r="217" spans="2:76" ht="20.100000000000001" customHeight="1">
      <c r="B217" s="9"/>
      <c r="C217" s="9"/>
      <c r="D217" s="15"/>
      <c r="E217" s="16"/>
      <c r="F217" s="16"/>
      <c r="G217" s="16"/>
      <c r="H217" s="16"/>
      <c r="I217" s="16"/>
      <c r="J217" s="17"/>
      <c r="K217" s="17"/>
      <c r="L217" s="17"/>
      <c r="M217" s="17"/>
      <c r="N217" s="17"/>
      <c r="O217" s="17"/>
      <c r="P217" s="17"/>
      <c r="Q217" s="15"/>
      <c r="R217" s="28" t="s">
        <v>72</v>
      </c>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30"/>
      <c r="AZ217" s="30"/>
      <c r="BA217" s="30"/>
      <c r="BB217" s="30"/>
      <c r="BC217" s="30"/>
      <c r="BD217" s="30"/>
      <c r="BE217" s="30"/>
      <c r="BF217" s="30"/>
      <c r="BG217" s="30"/>
      <c r="BH217" s="30"/>
      <c r="BI217" s="30"/>
      <c r="BJ217" s="30"/>
      <c r="BK217" s="30"/>
      <c r="BL217" s="18"/>
      <c r="BM217" s="18"/>
      <c r="BN217" s="18"/>
      <c r="BO217" s="18"/>
      <c r="BP217" s="18"/>
      <c r="BQ217" s="18"/>
      <c r="BR217" s="18"/>
      <c r="BS217" s="18"/>
      <c r="BT217" s="18"/>
      <c r="BU217" s="18"/>
      <c r="BV217" s="18"/>
      <c r="BW217" s="18"/>
      <c r="BX217" s="19"/>
    </row>
    <row r="218" spans="2:76" ht="20.100000000000001" customHeight="1">
      <c r="B218" s="9"/>
      <c r="C218" s="9"/>
      <c r="D218" s="15"/>
      <c r="E218" s="16"/>
      <c r="F218" s="16"/>
      <c r="G218" s="16"/>
      <c r="H218" s="16"/>
      <c r="I218" s="16"/>
      <c r="J218" s="17"/>
      <c r="K218" s="17"/>
      <c r="L218" s="17"/>
      <c r="M218" s="17"/>
      <c r="N218" s="17"/>
      <c r="O218" s="17"/>
      <c r="P218" s="17"/>
      <c r="Q218" s="15"/>
      <c r="R218" s="29"/>
      <c r="S218" s="29"/>
      <c r="T218" s="29" t="s">
        <v>73</v>
      </c>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30"/>
      <c r="AZ218" s="30"/>
      <c r="BA218" s="30"/>
      <c r="BB218" s="30"/>
      <c r="BC218" s="30"/>
      <c r="BD218" s="30"/>
      <c r="BE218" s="30"/>
      <c r="BF218" s="30"/>
      <c r="BG218" s="30"/>
      <c r="BH218" s="30"/>
      <c r="BI218" s="30"/>
      <c r="BJ218" s="30"/>
      <c r="BK218" s="30"/>
      <c r="BL218" s="18"/>
      <c r="BM218" s="18"/>
      <c r="BN218" s="18"/>
      <c r="BO218" s="18"/>
      <c r="BP218" s="18"/>
      <c r="BQ218" s="18"/>
      <c r="BR218" s="18"/>
      <c r="BS218" s="18"/>
      <c r="BT218" s="18"/>
      <c r="BU218" s="18"/>
      <c r="BV218" s="18"/>
      <c r="BW218" s="18"/>
      <c r="BX218" s="19"/>
    </row>
    <row r="219" spans="2:76" ht="20.100000000000001" customHeight="1">
      <c r="B219" s="9"/>
      <c r="C219" s="9"/>
      <c r="D219" s="15"/>
      <c r="E219" s="16"/>
      <c r="F219" s="16"/>
      <c r="G219" s="16"/>
      <c r="H219" s="16"/>
      <c r="I219" s="16"/>
      <c r="J219" s="17"/>
      <c r="K219" s="17"/>
      <c r="L219" s="17"/>
      <c r="M219" s="17"/>
      <c r="N219" s="17"/>
      <c r="O219" s="17"/>
      <c r="P219" s="17"/>
      <c r="Q219" s="15"/>
      <c r="R219" s="29"/>
      <c r="S219" s="29"/>
      <c r="T219" s="29" t="s">
        <v>74</v>
      </c>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30"/>
      <c r="AZ219" s="30"/>
      <c r="BA219" s="30"/>
      <c r="BB219" s="30"/>
      <c r="BC219" s="30"/>
      <c r="BD219" s="30"/>
      <c r="BE219" s="30"/>
      <c r="BF219" s="30"/>
      <c r="BG219" s="30"/>
      <c r="BH219" s="30"/>
      <c r="BI219" s="30"/>
      <c r="BJ219" s="30"/>
      <c r="BK219" s="30"/>
      <c r="BL219" s="18"/>
      <c r="BM219" s="18"/>
      <c r="BN219" s="18"/>
      <c r="BO219" s="18"/>
      <c r="BP219" s="18"/>
      <c r="BQ219" s="18"/>
      <c r="BR219" s="18"/>
      <c r="BS219" s="18"/>
      <c r="BT219" s="18"/>
      <c r="BU219" s="18"/>
      <c r="BV219" s="18"/>
      <c r="BW219" s="18"/>
      <c r="BX219" s="19"/>
    </row>
    <row r="220" spans="2:76" ht="20.100000000000001" customHeight="1">
      <c r="B220" s="9"/>
      <c r="C220" s="9"/>
      <c r="D220" s="15"/>
      <c r="E220" s="16"/>
      <c r="F220" s="16"/>
      <c r="G220" s="16"/>
      <c r="H220" s="16"/>
      <c r="I220" s="16"/>
      <c r="J220" s="17"/>
      <c r="K220" s="17"/>
      <c r="L220" s="17"/>
      <c r="M220" s="17"/>
      <c r="N220" s="17"/>
      <c r="O220" s="17"/>
      <c r="P220" s="17"/>
      <c r="Q220" s="15"/>
      <c r="R220" s="29"/>
      <c r="S220" s="29"/>
      <c r="T220" s="29" t="s">
        <v>75</v>
      </c>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30"/>
      <c r="AZ220" s="30"/>
      <c r="BA220" s="30"/>
      <c r="BB220" s="30"/>
      <c r="BC220" s="30"/>
      <c r="BD220" s="30"/>
      <c r="BE220" s="30"/>
      <c r="BF220" s="30"/>
      <c r="BG220" s="30"/>
      <c r="BH220" s="30"/>
      <c r="BI220" s="30"/>
      <c r="BJ220" s="30"/>
      <c r="BK220" s="30"/>
      <c r="BL220" s="18"/>
      <c r="BM220" s="18"/>
      <c r="BN220" s="18"/>
      <c r="BO220" s="18"/>
      <c r="BP220" s="18"/>
      <c r="BQ220" s="18"/>
      <c r="BR220" s="18"/>
      <c r="BS220" s="18"/>
      <c r="BT220" s="18"/>
      <c r="BU220" s="18"/>
      <c r="BV220" s="18"/>
      <c r="BW220" s="18"/>
      <c r="BX220" s="19"/>
    </row>
    <row r="221" spans="2:76" ht="20.100000000000001" customHeight="1">
      <c r="B221" s="9"/>
      <c r="C221" s="9"/>
      <c r="D221" s="15"/>
      <c r="E221" s="16"/>
      <c r="F221" s="16"/>
      <c r="G221" s="16"/>
      <c r="H221" s="16"/>
      <c r="I221" s="16"/>
      <c r="J221" s="17"/>
      <c r="K221" s="17"/>
      <c r="L221" s="17"/>
      <c r="M221" s="17"/>
      <c r="N221" s="17"/>
      <c r="O221" s="17"/>
      <c r="P221" s="17"/>
      <c r="Q221" s="15"/>
      <c r="R221" s="29"/>
      <c r="S221" s="29"/>
      <c r="T221" s="29" t="s">
        <v>84</v>
      </c>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30"/>
      <c r="AZ221" s="30"/>
      <c r="BA221" s="30"/>
      <c r="BB221" s="30"/>
      <c r="BC221" s="30"/>
      <c r="BD221" s="30"/>
      <c r="BE221" s="30"/>
      <c r="BF221" s="30"/>
      <c r="BG221" s="30"/>
      <c r="BH221" s="30"/>
      <c r="BI221" s="30"/>
      <c r="BJ221" s="30"/>
      <c r="BK221" s="30"/>
      <c r="BL221" s="18"/>
      <c r="BM221" s="18"/>
      <c r="BN221" s="18"/>
      <c r="BO221" s="18"/>
      <c r="BP221" s="18"/>
      <c r="BQ221" s="18"/>
      <c r="BR221" s="18"/>
      <c r="BS221" s="18"/>
      <c r="BT221" s="18"/>
      <c r="BU221" s="18"/>
      <c r="BV221" s="18"/>
      <c r="BW221" s="18"/>
      <c r="BX221" s="19"/>
    </row>
    <row r="222" spans="2:76" ht="20.100000000000001" customHeight="1">
      <c r="B222" s="9"/>
      <c r="C222" s="9"/>
      <c r="D222" s="23"/>
      <c r="E222" s="24"/>
      <c r="F222" s="24"/>
      <c r="G222" s="24"/>
      <c r="H222" s="24"/>
      <c r="I222" s="24"/>
      <c r="J222" s="25"/>
      <c r="K222" s="25"/>
      <c r="L222" s="25"/>
      <c r="M222" s="25"/>
      <c r="N222" s="25"/>
      <c r="O222" s="25"/>
      <c r="P222" s="25"/>
      <c r="Q222" s="15"/>
      <c r="R222" s="29"/>
      <c r="S222" s="29"/>
      <c r="T222" s="29" t="s">
        <v>76</v>
      </c>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30"/>
      <c r="AZ222" s="30"/>
      <c r="BA222" s="30"/>
      <c r="BB222" s="30"/>
      <c r="BC222" s="30"/>
      <c r="BD222" s="30"/>
      <c r="BE222" s="30"/>
      <c r="BF222" s="30"/>
      <c r="BG222" s="30"/>
      <c r="BH222" s="30"/>
      <c r="BI222" s="30"/>
      <c r="BJ222" s="30"/>
      <c r="BK222" s="30"/>
      <c r="BL222" s="18"/>
      <c r="BM222" s="18"/>
      <c r="BN222" s="18"/>
      <c r="BO222" s="18"/>
      <c r="BP222" s="18"/>
      <c r="BQ222" s="18"/>
      <c r="BR222" s="18"/>
      <c r="BS222" s="18"/>
      <c r="BT222" s="18"/>
      <c r="BU222" s="18"/>
      <c r="BV222" s="18"/>
      <c r="BW222" s="18"/>
      <c r="BX222" s="19"/>
    </row>
    <row r="223" spans="2:76" ht="20.100000000000001" customHeight="1">
      <c r="B223" s="9"/>
      <c r="C223" s="9"/>
      <c r="D223" s="15"/>
      <c r="E223" s="16" t="s">
        <v>53</v>
      </c>
      <c r="F223" s="16"/>
      <c r="G223" s="16"/>
      <c r="H223" s="16"/>
      <c r="I223" s="16"/>
      <c r="J223" s="17"/>
      <c r="K223" s="17"/>
      <c r="L223" s="17"/>
      <c r="M223" s="17"/>
      <c r="N223" s="17"/>
      <c r="O223" s="17"/>
      <c r="P223" s="17"/>
      <c r="Q223" s="10"/>
      <c r="R223" s="11" t="s">
        <v>325</v>
      </c>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8"/>
      <c r="AZ223" s="38"/>
      <c r="BA223" s="38"/>
      <c r="BB223" s="38"/>
      <c r="BC223" s="38"/>
      <c r="BD223" s="38"/>
      <c r="BE223" s="38"/>
      <c r="BF223" s="38"/>
      <c r="BG223" s="38"/>
      <c r="BH223" s="38"/>
      <c r="BI223" s="38"/>
      <c r="BJ223" s="38"/>
      <c r="BK223" s="38"/>
      <c r="BL223" s="13"/>
      <c r="BM223" s="13"/>
      <c r="BN223" s="13"/>
      <c r="BO223" s="13"/>
      <c r="BP223" s="13"/>
      <c r="BQ223" s="13"/>
      <c r="BR223" s="13"/>
      <c r="BS223" s="13"/>
      <c r="BT223" s="13"/>
      <c r="BU223" s="13"/>
      <c r="BV223" s="13"/>
      <c r="BW223" s="13"/>
      <c r="BX223" s="14"/>
    </row>
    <row r="224" spans="2:76" ht="20.100000000000001" customHeight="1">
      <c r="B224" s="9"/>
      <c r="C224" s="9"/>
      <c r="D224" s="20"/>
      <c r="E224" s="21" t="s">
        <v>54</v>
      </c>
      <c r="F224" s="21"/>
      <c r="G224" s="21"/>
      <c r="H224" s="21"/>
      <c r="I224" s="21"/>
      <c r="J224" s="22"/>
      <c r="K224" s="22"/>
      <c r="L224" s="22"/>
      <c r="M224" s="22"/>
      <c r="N224" s="22"/>
      <c r="O224" s="22"/>
      <c r="P224" s="22"/>
      <c r="Q224" s="15"/>
      <c r="R224" s="28" t="s">
        <v>77</v>
      </c>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30"/>
      <c r="AZ224" s="30"/>
      <c r="BA224" s="30"/>
      <c r="BB224" s="30"/>
      <c r="BC224" s="30"/>
      <c r="BD224" s="30"/>
      <c r="BE224" s="30"/>
      <c r="BF224" s="30"/>
      <c r="BG224" s="30"/>
      <c r="BH224" s="30"/>
      <c r="BI224" s="30"/>
      <c r="BJ224" s="30"/>
      <c r="BK224" s="30"/>
      <c r="BL224" s="18"/>
      <c r="BM224" s="18"/>
      <c r="BN224" s="18"/>
      <c r="BO224" s="18"/>
      <c r="BP224" s="18"/>
      <c r="BQ224" s="18"/>
      <c r="BR224" s="18"/>
      <c r="BS224" s="18"/>
      <c r="BT224" s="18"/>
      <c r="BU224" s="18"/>
      <c r="BV224" s="18"/>
      <c r="BW224" s="18"/>
      <c r="BX224" s="19"/>
    </row>
    <row r="225" spans="2:126" ht="20.100000000000001" customHeight="1">
      <c r="B225" s="9"/>
      <c r="C225" s="9"/>
      <c r="D225" s="15"/>
      <c r="E225" s="16"/>
      <c r="F225" s="16"/>
      <c r="G225" s="16"/>
      <c r="H225" s="16"/>
      <c r="I225" s="16"/>
      <c r="J225" s="17"/>
      <c r="K225" s="17"/>
      <c r="L225" s="17"/>
      <c r="M225" s="17"/>
      <c r="N225" s="17"/>
      <c r="O225" s="17"/>
      <c r="P225" s="17"/>
      <c r="Q225" s="15"/>
      <c r="R225" s="29"/>
      <c r="S225" s="29"/>
      <c r="T225" s="29" t="s">
        <v>78</v>
      </c>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30"/>
      <c r="AZ225" s="30"/>
      <c r="BA225" s="30"/>
      <c r="BB225" s="30"/>
      <c r="BC225" s="30"/>
      <c r="BD225" s="30"/>
      <c r="BE225" s="30"/>
      <c r="BF225" s="30"/>
      <c r="BG225" s="30"/>
      <c r="BH225" s="30"/>
      <c r="BI225" s="30"/>
      <c r="BJ225" s="30"/>
      <c r="BK225" s="30"/>
      <c r="BL225" s="18"/>
      <c r="BM225" s="18"/>
      <c r="BN225" s="18"/>
      <c r="BO225" s="18"/>
      <c r="BP225" s="18"/>
      <c r="BQ225" s="18"/>
      <c r="BR225" s="18"/>
      <c r="BS225" s="18"/>
      <c r="BT225" s="18"/>
      <c r="BU225" s="18"/>
      <c r="BV225" s="18"/>
      <c r="BW225" s="18"/>
      <c r="BX225" s="19"/>
    </row>
    <row r="226" spans="2:126" ht="20.100000000000001" customHeight="1">
      <c r="B226" s="9"/>
      <c r="C226" s="9"/>
      <c r="D226" s="15"/>
      <c r="E226" s="16"/>
      <c r="F226" s="16"/>
      <c r="G226" s="16"/>
      <c r="H226" s="16"/>
      <c r="I226" s="16"/>
      <c r="J226" s="17"/>
      <c r="K226" s="17"/>
      <c r="L226" s="17"/>
      <c r="M226" s="17"/>
      <c r="N226" s="17"/>
      <c r="O226" s="17"/>
      <c r="P226" s="17"/>
      <c r="Q226" s="15"/>
      <c r="R226" s="29"/>
      <c r="S226" s="29"/>
      <c r="T226" s="29" t="s">
        <v>79</v>
      </c>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30"/>
      <c r="AZ226" s="30"/>
      <c r="BA226" s="30"/>
      <c r="BB226" s="30"/>
      <c r="BC226" s="30"/>
      <c r="BD226" s="30"/>
      <c r="BE226" s="30"/>
      <c r="BF226" s="30"/>
      <c r="BG226" s="30"/>
      <c r="BH226" s="30"/>
      <c r="BI226" s="30"/>
      <c r="BJ226" s="30"/>
      <c r="BK226" s="30"/>
      <c r="BL226" s="18"/>
      <c r="BM226" s="18"/>
      <c r="BN226" s="18"/>
      <c r="BO226" s="18"/>
      <c r="BP226" s="18"/>
      <c r="BQ226" s="18"/>
      <c r="BR226" s="18"/>
      <c r="BS226" s="18"/>
      <c r="BT226" s="18"/>
      <c r="BU226" s="18"/>
      <c r="BV226" s="18"/>
      <c r="BW226" s="18"/>
      <c r="BX226" s="19"/>
    </row>
    <row r="227" spans="2:126" ht="20.100000000000001" customHeight="1">
      <c r="B227" s="9"/>
      <c r="C227" s="9"/>
      <c r="D227" s="23"/>
      <c r="E227" s="24"/>
      <c r="F227" s="24"/>
      <c r="G227" s="24"/>
      <c r="H227" s="24"/>
      <c r="I227" s="24"/>
      <c r="J227" s="25"/>
      <c r="K227" s="25"/>
      <c r="L227" s="25"/>
      <c r="M227" s="25"/>
      <c r="N227" s="25"/>
      <c r="O227" s="25"/>
      <c r="P227" s="25"/>
      <c r="Q227" s="23"/>
      <c r="R227" s="31"/>
      <c r="S227" s="31"/>
      <c r="T227" s="31" t="s">
        <v>80</v>
      </c>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2"/>
      <c r="AZ227" s="32"/>
      <c r="BA227" s="32"/>
      <c r="BB227" s="32"/>
      <c r="BC227" s="32"/>
      <c r="BD227" s="32"/>
      <c r="BE227" s="32"/>
      <c r="BF227" s="32"/>
      <c r="BG227" s="32"/>
      <c r="BH227" s="32"/>
      <c r="BI227" s="32"/>
      <c r="BJ227" s="32"/>
      <c r="BK227" s="32"/>
      <c r="BL227" s="33"/>
      <c r="BM227" s="33"/>
      <c r="BN227" s="33"/>
      <c r="BO227" s="33"/>
      <c r="BP227" s="33"/>
      <c r="BQ227" s="33"/>
      <c r="BR227" s="33"/>
      <c r="BS227" s="33"/>
      <c r="BT227" s="33"/>
      <c r="BU227" s="33"/>
      <c r="BV227" s="33"/>
      <c r="BW227" s="33"/>
      <c r="BX227" s="26"/>
    </row>
    <row r="228" spans="2:126" ht="20.100000000000001" customHeight="1">
      <c r="B228" s="9"/>
      <c r="C228" s="9"/>
      <c r="D228" s="15"/>
      <c r="E228" s="16" t="s">
        <v>55</v>
      </c>
      <c r="F228" s="16"/>
      <c r="G228" s="16"/>
      <c r="H228" s="16"/>
      <c r="I228" s="16"/>
      <c r="J228" s="17"/>
      <c r="K228" s="17"/>
      <c r="L228" s="17"/>
      <c r="M228" s="17"/>
      <c r="N228" s="17"/>
      <c r="O228" s="17"/>
      <c r="P228" s="17"/>
      <c r="Q228" s="15"/>
      <c r="R228" s="250" t="s">
        <v>231</v>
      </c>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34"/>
      <c r="AP228" s="34"/>
      <c r="AQ228" s="34"/>
      <c r="AR228" s="34"/>
      <c r="AS228" s="34"/>
      <c r="AT228" s="34"/>
      <c r="AU228" s="34"/>
      <c r="AV228" s="34"/>
      <c r="AW228" s="34"/>
      <c r="AX228" s="34"/>
      <c r="AY228" s="35"/>
      <c r="AZ228" s="35"/>
      <c r="BA228" s="35"/>
      <c r="BB228" s="35"/>
      <c r="BC228" s="35"/>
      <c r="BD228" s="35"/>
      <c r="BE228" s="35"/>
      <c r="BF228" s="35"/>
      <c r="BG228" s="35"/>
      <c r="BH228" s="35"/>
      <c r="BI228" s="35"/>
      <c r="BJ228" s="35"/>
      <c r="BK228" s="35"/>
      <c r="BL228" s="2"/>
      <c r="BM228" s="2"/>
      <c r="BN228" s="2"/>
      <c r="BO228" s="2"/>
      <c r="BP228" s="2"/>
      <c r="BQ228" s="2"/>
      <c r="BR228" s="2"/>
      <c r="BS228" s="2"/>
      <c r="BT228" s="2"/>
      <c r="BU228" s="2"/>
      <c r="BV228" s="2"/>
      <c r="BW228" s="2"/>
      <c r="BX228" s="3"/>
    </row>
    <row r="229" spans="2:126" ht="20.100000000000001" customHeight="1">
      <c r="B229" s="9"/>
      <c r="C229" s="9"/>
      <c r="D229" s="15"/>
      <c r="E229" s="16"/>
      <c r="F229" s="16"/>
      <c r="G229" s="16"/>
      <c r="H229" s="16"/>
      <c r="I229" s="16"/>
      <c r="J229" s="17"/>
      <c r="K229" s="17"/>
      <c r="L229" s="17"/>
      <c r="M229" s="17"/>
      <c r="N229" s="17"/>
      <c r="O229" s="17"/>
      <c r="P229" s="17"/>
      <c r="Q229" s="15"/>
      <c r="R229" s="251" t="s">
        <v>232</v>
      </c>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2"/>
      <c r="AZ229" s="252"/>
      <c r="BA229" s="252"/>
      <c r="BB229" s="252"/>
      <c r="BC229" s="252"/>
      <c r="BD229" s="252"/>
      <c r="BE229" s="252"/>
      <c r="BF229" s="252"/>
      <c r="BG229" s="252"/>
      <c r="BH229" s="252"/>
      <c r="BI229" s="252"/>
      <c r="BJ229" s="252"/>
      <c r="BK229" s="252"/>
      <c r="BL229" s="18"/>
      <c r="BM229" s="18"/>
      <c r="BN229" s="18"/>
      <c r="BO229" s="18"/>
      <c r="BP229" s="18"/>
      <c r="BQ229" s="18"/>
      <c r="BR229" s="18"/>
      <c r="BS229" s="18"/>
      <c r="BT229" s="18"/>
      <c r="BU229" s="18"/>
      <c r="BV229" s="18"/>
      <c r="BW229" s="18"/>
      <c r="BX229" s="19"/>
    </row>
    <row r="230" spans="2:126" ht="20.100000000000001" customHeight="1">
      <c r="B230" s="9"/>
      <c r="C230" s="9"/>
      <c r="D230" s="15"/>
      <c r="E230" s="16"/>
      <c r="F230" s="16"/>
      <c r="G230" s="16"/>
      <c r="H230" s="16"/>
      <c r="I230" s="16"/>
      <c r="J230" s="17"/>
      <c r="K230" s="17"/>
      <c r="L230" s="17"/>
      <c r="M230" s="17"/>
      <c r="N230" s="17"/>
      <c r="O230" s="17"/>
      <c r="P230" s="17"/>
      <c r="Q230" s="228"/>
      <c r="R230" s="29" t="s">
        <v>233</v>
      </c>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51"/>
      <c r="AV230" s="251"/>
      <c r="AW230" s="251"/>
      <c r="AX230" s="251"/>
      <c r="AY230" s="252"/>
      <c r="AZ230" s="252"/>
      <c r="BA230" s="252"/>
      <c r="BB230" s="252"/>
      <c r="BC230" s="252"/>
      <c r="BD230" s="252"/>
      <c r="BE230" s="252"/>
      <c r="BF230" s="252"/>
      <c r="BG230" s="252"/>
      <c r="BH230" s="252"/>
      <c r="BI230" s="252"/>
      <c r="BJ230" s="252"/>
      <c r="BK230" s="252"/>
      <c r="BL230" s="247"/>
      <c r="BM230" s="18"/>
      <c r="BN230" s="18"/>
      <c r="BO230" s="18"/>
      <c r="BP230" s="18"/>
      <c r="BQ230" s="18"/>
      <c r="BR230" s="18"/>
      <c r="BS230" s="18"/>
      <c r="BT230" s="18"/>
      <c r="BU230" s="18"/>
      <c r="BV230" s="18"/>
      <c r="BW230" s="18"/>
      <c r="BX230" s="19"/>
    </row>
    <row r="231" spans="2:126" ht="20.100000000000001" customHeight="1">
      <c r="B231" s="9"/>
      <c r="C231" s="9"/>
      <c r="D231" s="23"/>
      <c r="E231" s="24"/>
      <c r="F231" s="24"/>
      <c r="G231" s="24"/>
      <c r="H231" s="24"/>
      <c r="I231" s="24"/>
      <c r="J231" s="25"/>
      <c r="K231" s="25"/>
      <c r="L231" s="25"/>
      <c r="M231" s="25"/>
      <c r="N231" s="25"/>
      <c r="O231" s="25"/>
      <c r="P231" s="25"/>
      <c r="Q231" s="253"/>
      <c r="R231" s="32" t="s">
        <v>234</v>
      </c>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3"/>
      <c r="BM231" s="33"/>
      <c r="BN231" s="33"/>
      <c r="BO231" s="33"/>
      <c r="BP231" s="33"/>
      <c r="BQ231" s="33"/>
      <c r="BR231" s="33"/>
      <c r="BS231" s="33"/>
      <c r="BT231" s="33"/>
      <c r="BU231" s="33"/>
      <c r="BV231" s="33"/>
      <c r="BW231" s="33"/>
      <c r="BX231" s="26"/>
    </row>
    <row r="232" spans="2:126" ht="12.75" customHeight="1">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row>
    <row r="233" spans="2:126" s="8" customFormat="1" ht="15.75" customHeight="1">
      <c r="D233" s="488">
        <f>入力フォーム!$C$13</f>
        <v>45931</v>
      </c>
      <c r="E233" s="488"/>
      <c r="F233" s="488"/>
      <c r="G233" s="488"/>
      <c r="H233" s="488"/>
      <c r="I233" s="488"/>
      <c r="J233" s="488"/>
      <c r="K233" s="488"/>
      <c r="L233" s="488"/>
      <c r="M233" s="488"/>
      <c r="N233" s="488"/>
      <c r="O233" s="488"/>
      <c r="P233" s="488"/>
      <c r="Q233" s="488"/>
      <c r="R233" s="47"/>
      <c r="S233" s="47"/>
      <c r="T233" s="47"/>
      <c r="U233" s="47"/>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row>
    <row r="234" spans="2:126" s="8" customFormat="1" ht="10.5" customHeight="1">
      <c r="D234" s="45"/>
      <c r="E234" s="45"/>
      <c r="F234" s="45"/>
      <c r="G234" s="45"/>
      <c r="H234" s="45"/>
      <c r="I234" s="45"/>
      <c r="J234" s="45"/>
      <c r="K234" s="45"/>
      <c r="L234" s="45"/>
      <c r="M234" s="45"/>
      <c r="N234" s="45"/>
      <c r="O234" s="45"/>
      <c r="P234" s="45"/>
      <c r="Q234" s="45"/>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row>
    <row r="235" spans="2:126" s="8" customFormat="1" ht="18" customHeight="1">
      <c r="AM235" s="8" t="s">
        <v>56</v>
      </c>
      <c r="AQ235" s="489" t="s">
        <v>306</v>
      </c>
      <c r="AR235" s="489"/>
      <c r="AS235" s="489"/>
      <c r="AT235" s="489"/>
      <c r="AU235" s="489"/>
      <c r="AV235" s="489"/>
      <c r="AW235" s="489"/>
      <c r="AX235" s="489"/>
      <c r="AY235" s="489"/>
      <c r="AZ235" s="489"/>
      <c r="BA235" s="489"/>
      <c r="BB235" s="489"/>
      <c r="BC235" s="489"/>
      <c r="BD235" s="489"/>
      <c r="BE235" s="489"/>
      <c r="BF235" s="489"/>
      <c r="BG235" s="489"/>
      <c r="BH235" s="489"/>
      <c r="BI235" s="489"/>
      <c r="BJ235" s="489"/>
      <c r="BK235" s="489"/>
      <c r="BL235" s="489"/>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row>
    <row r="236" spans="2:126" s="8" customFormat="1" ht="18" customHeight="1">
      <c r="AQ236" s="489" t="s">
        <v>66</v>
      </c>
      <c r="AR236" s="489"/>
      <c r="AS236" s="489"/>
      <c r="AT236" s="489"/>
      <c r="AU236" s="489"/>
      <c r="AV236" s="489"/>
      <c r="AW236" s="489"/>
      <c r="AX236" s="489"/>
      <c r="AY236" s="489"/>
      <c r="AZ236" s="489"/>
      <c r="BA236" s="489"/>
      <c r="BB236" s="489"/>
      <c r="BC236" s="489"/>
      <c r="BD236" s="489"/>
      <c r="BE236" s="489"/>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row>
    <row r="237" spans="2:126" s="8" customFormat="1" ht="18" customHeight="1">
      <c r="AQ237" s="479" t="s">
        <v>326</v>
      </c>
      <c r="AR237" s="479"/>
      <c r="AS237" s="479"/>
      <c r="AT237" s="479"/>
      <c r="AU237" s="479"/>
      <c r="AV237" s="479"/>
      <c r="AW237" s="479"/>
      <c r="AX237" s="479"/>
      <c r="AY237" s="479"/>
      <c r="AZ237" s="479"/>
      <c r="BA237" s="479"/>
      <c r="BB237" s="479"/>
      <c r="BC237" s="479"/>
      <c r="BD237" s="479"/>
      <c r="BE237" s="479"/>
      <c r="BF237" s="479"/>
      <c r="BG237" s="43"/>
      <c r="BH237" s="480" t="s">
        <v>300</v>
      </c>
      <c r="BI237" s="480"/>
      <c r="BJ237" s="480"/>
      <c r="BK237" s="480"/>
      <c r="BL237" s="480"/>
      <c r="BM237" s="480"/>
      <c r="BN237" s="480"/>
      <c r="BO237" s="480"/>
      <c r="BS237" s="8" t="s">
        <v>57</v>
      </c>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row>
    <row r="238" spans="2:126" s="8" customFormat="1" ht="10.5" customHeight="1">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row>
    <row r="239" spans="2:126" s="8" customFormat="1" ht="18" customHeight="1">
      <c r="AM239" s="8" t="s">
        <v>58</v>
      </c>
      <c r="AQ239" s="8" t="s">
        <v>59</v>
      </c>
      <c r="AU239" s="481" t="str">
        <f>"〒"&amp;VLOOKUP(A187,入力フォーム!$A$26:$AA$75,4,FALSE)</f>
        <v>〒141-8602</v>
      </c>
      <c r="AV239" s="481"/>
      <c r="AW239" s="481"/>
      <c r="AX239" s="481"/>
      <c r="AY239" s="481"/>
      <c r="AZ239" s="481"/>
      <c r="BA239" s="481"/>
      <c r="BB239" s="481"/>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row>
    <row r="240" spans="2:126" s="8" customFormat="1" ht="20.100000000000001" customHeight="1">
      <c r="AU240" s="144"/>
      <c r="AV240" s="482" t="str">
        <f>VLOOKUP(A187,入力フォーム!$A$26:$AA$75,5,FALSE)</f>
        <v>東京都品川区大崎4-2-16</v>
      </c>
      <c r="AW240" s="482"/>
      <c r="AX240" s="482"/>
      <c r="AY240" s="482"/>
      <c r="AZ240" s="482"/>
      <c r="BA240" s="482"/>
      <c r="BB240" s="482"/>
      <c r="BC240" s="482"/>
      <c r="BD240" s="482"/>
      <c r="BE240" s="482"/>
      <c r="BF240" s="482"/>
      <c r="BG240" s="482"/>
      <c r="BH240" s="482"/>
      <c r="BI240" s="482"/>
      <c r="BJ240" s="482"/>
      <c r="BK240" s="482"/>
      <c r="BL240" s="482"/>
      <c r="BM240" s="482"/>
      <c r="BN240" s="482"/>
      <c r="BO240" s="482"/>
      <c r="BP240" s="482"/>
      <c r="BQ240" s="482"/>
      <c r="BR240" s="482"/>
      <c r="BS240" s="482"/>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row>
    <row r="241" spans="1:126" s="8" customFormat="1" ht="20.100000000000001" customHeight="1">
      <c r="AU241" s="44"/>
      <c r="AV241" s="483">
        <f>VLOOKUP(A187,入力フォーム!$A$26:$AA$75,6,FALSE)</f>
        <v>0</v>
      </c>
      <c r="AW241" s="483"/>
      <c r="AX241" s="483"/>
      <c r="AY241" s="483"/>
      <c r="AZ241" s="483"/>
      <c r="BA241" s="483"/>
      <c r="BB241" s="483"/>
      <c r="BC241" s="483"/>
      <c r="BD241" s="483"/>
      <c r="BE241" s="483"/>
      <c r="BF241" s="483"/>
      <c r="BG241" s="483"/>
      <c r="BH241" s="483"/>
      <c r="BI241" s="483"/>
      <c r="BJ241" s="483"/>
      <c r="BK241" s="483"/>
      <c r="BL241" s="483"/>
      <c r="BM241" s="483"/>
      <c r="BN241" s="483"/>
      <c r="BO241" s="483"/>
      <c r="BP241" s="483"/>
      <c r="BQ241" s="483"/>
      <c r="BR241" s="483"/>
      <c r="BS241" s="48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row>
    <row r="242" spans="1:126" s="8" customFormat="1" ht="12" customHeight="1">
      <c r="AQ242" s="46" t="s">
        <v>191</v>
      </c>
      <c r="AR242" s="46"/>
      <c r="AS242" s="46"/>
      <c r="AT242" s="46"/>
      <c r="AU242" s="46"/>
      <c r="AV242" s="484" t="str">
        <f>VLOOKUP(A187,入力フォーム!$A$26:$AA$75,3,FALSE)</f>
        <v>ﾘｯｼｮｳ ﾖﾆﾝ</v>
      </c>
      <c r="AW242" s="484" ph="1"/>
      <c r="AX242" s="484" ph="1"/>
      <c r="AY242" s="484" ph="1"/>
      <c r="AZ242" s="484" ph="1"/>
      <c r="BA242" s="484" ph="1"/>
      <c r="BB242" s="484" ph="1"/>
      <c r="BC242" s="484" ph="1"/>
      <c r="BD242" s="484" ph="1"/>
      <c r="BE242" s="484" ph="1"/>
      <c r="BF242" s="484" ph="1"/>
      <c r="BG242" s="484" ph="1"/>
      <c r="BH242" s="484" ph="1"/>
      <c r="BI242" s="484" ph="1"/>
      <c r="BJ242" s="484" ph="1"/>
      <c r="BK242" s="484" ph="1"/>
      <c r="BL242" s="484" ph="1"/>
      <c r="BM242" s="484" ph="1"/>
      <c r="BN242" s="484" ph="1"/>
      <c r="BO242" s="48"/>
      <c r="BP242" s="48"/>
      <c r="BQ242" s="48"/>
      <c r="BR242" s="48"/>
      <c r="BS242" s="48"/>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row>
    <row r="243" spans="1:126" s="8" customFormat="1" ht="20.100000000000001" customHeight="1">
      <c r="AQ243" s="8" t="s">
        <v>60</v>
      </c>
      <c r="AV243" s="493" t="str">
        <f>VLOOKUP(A187,入力フォーム!$A$26:$AA$75,2,FALSE)</f>
        <v>立正　4人</v>
      </c>
      <c r="AW243" s="493"/>
      <c r="AX243" s="493"/>
      <c r="AY243" s="493"/>
      <c r="AZ243" s="493"/>
      <c r="BA243" s="493"/>
      <c r="BB243" s="493"/>
      <c r="BC243" s="493"/>
      <c r="BD243" s="493"/>
      <c r="BE243" s="493"/>
      <c r="BF243" s="493"/>
      <c r="BG243" s="493"/>
      <c r="BH243" s="493"/>
      <c r="BI243" s="493"/>
      <c r="BJ243" s="493"/>
      <c r="BK243" s="493"/>
      <c r="BL243" s="493"/>
      <c r="BM243" s="493"/>
      <c r="BN243" s="493"/>
      <c r="BO243" s="48"/>
      <c r="BP243" s="48"/>
      <c r="BQ243" s="48"/>
      <c r="BR243" s="48"/>
      <c r="BS243" s="286" t="s">
        <v>57</v>
      </c>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row>
    <row r="244" spans="1:126" s="8" customFormat="1" ht="20.100000000000001" customHeight="1">
      <c r="AQ244" s="8" t="s">
        <v>61</v>
      </c>
      <c r="AV244" s="48"/>
      <c r="AW244" s="494">
        <f>VLOOKUP(A187,入力フォーム!$A$26:$AA$75,8,FALSE)</f>
        <v>32865</v>
      </c>
      <c r="AX244" s="494"/>
      <c r="AY244" s="494"/>
      <c r="AZ244" s="494"/>
      <c r="BA244" s="494"/>
      <c r="BB244" s="494"/>
      <c r="BC244" s="494"/>
      <c r="BD244" s="494"/>
      <c r="BE244" s="494"/>
      <c r="BF244" s="494"/>
      <c r="BG244" s="494"/>
      <c r="BH244" s="494"/>
      <c r="BI244" s="494"/>
      <c r="BJ244" s="494"/>
      <c r="BK244" s="494"/>
      <c r="BL244" s="494"/>
      <c r="BM244" s="494"/>
      <c r="BN244" s="494"/>
      <c r="BO244" s="494"/>
      <c r="BP244" s="494"/>
      <c r="BQ244" s="494"/>
      <c r="BR244" s="494"/>
      <c r="BS244" s="48"/>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row>
    <row r="245" spans="1:126" s="8" customFormat="1" ht="20.100000000000001" customHeight="1">
      <c r="AQ245" s="8" t="s">
        <v>83</v>
      </c>
      <c r="AV245" s="48"/>
      <c r="AW245" s="48"/>
      <c r="AX245" s="48"/>
      <c r="AY245" s="48"/>
      <c r="AZ245" s="48"/>
      <c r="BA245" s="48"/>
      <c r="BB245" s="48"/>
      <c r="BC245" s="48"/>
      <c r="BD245" s="495" t="str">
        <f>VLOOKUP(A187,入力フォーム!$A$26:$AA$75,9,FALSE)</f>
        <v>181H00004</v>
      </c>
      <c r="BE245" s="495"/>
      <c r="BF245" s="495"/>
      <c r="BG245" s="495"/>
      <c r="BH245" s="495"/>
      <c r="BI245" s="495"/>
      <c r="BJ245" s="495"/>
      <c r="BK245" s="495"/>
      <c r="BL245" s="495"/>
      <c r="BM245" s="495"/>
      <c r="BN245" s="495"/>
      <c r="BO245" s="495"/>
      <c r="BP245" s="495"/>
      <c r="BQ245" s="495"/>
      <c r="BR245" s="495"/>
      <c r="BS245" s="495"/>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row>
    <row r="246" spans="1:126" s="8" customFormat="1" ht="12" customHeight="1">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row>
    <row r="247" spans="1:126" s="8" customFormat="1" ht="22.5" customHeight="1">
      <c r="D247" s="496" t="s">
        <v>85</v>
      </c>
      <c r="E247" s="496"/>
      <c r="F247" s="496"/>
      <c r="G247" s="496"/>
      <c r="H247" s="496"/>
      <c r="I247" s="496"/>
      <c r="J247" s="496"/>
      <c r="K247" s="496"/>
      <c r="L247" s="497" t="str">
        <f>入力フォーム!$C$22</f>
        <v>07-999</v>
      </c>
      <c r="M247" s="497"/>
      <c r="N247" s="497"/>
      <c r="O247" s="497"/>
      <c r="P247" s="497"/>
      <c r="Q247" s="497"/>
      <c r="R247" s="48"/>
      <c r="S247" s="48"/>
      <c r="T247" s="8" t="s">
        <v>242</v>
      </c>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row>
    <row r="248" spans="1:126" s="8" customFormat="1" ht="15.75" customHeight="1">
      <c r="D248" s="45"/>
      <c r="F248" s="45"/>
      <c r="G248" s="45"/>
      <c r="H248" s="45"/>
      <c r="I248" s="45"/>
      <c r="J248" s="45"/>
      <c r="K248" s="45"/>
      <c r="L248" s="45"/>
      <c r="M248" s="45"/>
      <c r="N248" s="45"/>
      <c r="O248" s="45"/>
      <c r="P248" s="45"/>
      <c r="Q248" s="45"/>
      <c r="BX248" s="51"/>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row>
    <row r="249" spans="1:126" s="7" customFormat="1" ht="18.75">
      <c r="A249" s="7">
        <f>IF(MOD(ROW()-1,62)=0,QUOTIENT(ROW()-1,62)+1,"")</f>
        <v>5</v>
      </c>
      <c r="B249" s="473" t="s">
        <v>39</v>
      </c>
      <c r="C249" s="473"/>
      <c r="D249" s="473"/>
      <c r="E249" s="473"/>
      <c r="F249" s="473"/>
      <c r="G249" s="473"/>
      <c r="H249" s="473"/>
      <c r="I249" s="473"/>
      <c r="J249" s="473"/>
      <c r="K249" s="473"/>
      <c r="L249" s="473"/>
      <c r="M249" s="473"/>
      <c r="N249" s="473"/>
      <c r="O249" s="473"/>
      <c r="P249" s="473"/>
      <c r="Q249" s="473"/>
      <c r="R249" s="473"/>
      <c r="S249" s="473"/>
      <c r="T249" s="473"/>
      <c r="U249" s="473"/>
      <c r="V249" s="473"/>
      <c r="W249" s="473"/>
      <c r="X249" s="473"/>
      <c r="Y249" s="473"/>
      <c r="Z249" s="473"/>
      <c r="AA249" s="473"/>
      <c r="AB249" s="473"/>
      <c r="AC249" s="473"/>
      <c r="AD249" s="473"/>
      <c r="AE249" s="473"/>
      <c r="AF249" s="473"/>
      <c r="AG249" s="473"/>
      <c r="AH249" s="473"/>
      <c r="AI249" s="473"/>
      <c r="AJ249" s="473"/>
      <c r="AK249" s="473"/>
      <c r="AL249" s="473"/>
      <c r="AM249" s="473"/>
      <c r="AN249" s="473"/>
      <c r="AO249" s="473"/>
      <c r="AP249" s="473"/>
      <c r="AQ249" s="473"/>
      <c r="AR249" s="473"/>
      <c r="AS249" s="473"/>
      <c r="AT249" s="473"/>
      <c r="AU249" s="473"/>
      <c r="AV249" s="473"/>
      <c r="AW249" s="473"/>
      <c r="AX249" s="473"/>
      <c r="AY249" s="473"/>
      <c r="AZ249" s="473"/>
      <c r="BA249" s="473"/>
      <c r="BB249" s="473"/>
      <c r="BC249" s="473"/>
      <c r="BD249" s="473"/>
      <c r="BE249" s="473"/>
      <c r="BF249" s="473"/>
      <c r="BG249" s="473"/>
      <c r="BH249" s="473"/>
      <c r="BI249" s="473"/>
      <c r="BJ249" s="473"/>
      <c r="BK249" s="473"/>
      <c r="BL249" s="473"/>
      <c r="BM249" s="473"/>
      <c r="BN249" s="473"/>
      <c r="BO249" s="473"/>
      <c r="BP249" s="473"/>
      <c r="BQ249" s="473"/>
      <c r="BR249" s="473"/>
      <c r="BS249" s="473"/>
      <c r="BT249" s="473"/>
      <c r="BU249" s="473"/>
      <c r="BV249" s="473"/>
      <c r="BW249" s="473"/>
      <c r="BX249" s="473"/>
      <c r="BY249" s="52"/>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row>
    <row r="250" spans="1:126" s="7" customFormat="1" ht="19.5" customHeight="1">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Q250" s="8"/>
      <c r="AR250" s="8"/>
      <c r="AS250" s="8"/>
      <c r="AT250" s="8"/>
      <c r="AU250" s="8"/>
      <c r="AV250" s="8"/>
      <c r="AW250" s="8"/>
      <c r="AX250" s="8"/>
      <c r="AY250" s="8"/>
      <c r="AZ250" s="8"/>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row>
    <row r="251" spans="1:126" s="7" customFormat="1" ht="16.5" customHeight="1">
      <c r="B251" s="8" t="s">
        <v>229</v>
      </c>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D251" s="474" t="str">
        <f>VLOOKUP(A249,入力フォーム!$A$26:$AA$75,2,FALSE)</f>
        <v>立正　5人</v>
      </c>
      <c r="AE251" s="474"/>
      <c r="AF251" s="474"/>
      <c r="AG251" s="474"/>
      <c r="AH251" s="474"/>
      <c r="AI251" s="474"/>
      <c r="AJ251" s="474"/>
      <c r="AK251" s="474"/>
      <c r="AL251" s="474"/>
      <c r="AM251" s="474"/>
      <c r="AN251" s="474"/>
      <c r="AO251" s="474"/>
      <c r="AP251" s="474"/>
      <c r="AQ251" s="8" t="s">
        <v>230</v>
      </c>
      <c r="AR251" s="8"/>
      <c r="AS251" s="8"/>
      <c r="AT251" s="8"/>
      <c r="AU251" s="8"/>
      <c r="AV251" s="8"/>
      <c r="AW251" s="8"/>
      <c r="AX251" s="8"/>
      <c r="AY251" s="8"/>
      <c r="AZ251" s="8"/>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row>
    <row r="252" spans="1:126" ht="14.25" customHeight="1">
      <c r="B252" s="9"/>
      <c r="C252" s="9"/>
      <c r="D252" s="9"/>
    </row>
    <row r="253" spans="1:126" ht="15.75" customHeight="1">
      <c r="D253" s="475" t="s">
        <v>23</v>
      </c>
      <c r="E253" s="475"/>
      <c r="F253" s="475"/>
      <c r="G253" s="475"/>
      <c r="H253" s="475"/>
      <c r="I253" s="475"/>
      <c r="J253" s="475"/>
      <c r="K253" s="475"/>
      <c r="L253" s="475"/>
      <c r="M253" s="475"/>
      <c r="N253" s="475"/>
      <c r="O253" s="475"/>
      <c r="P253" s="475"/>
      <c r="Q253" s="475"/>
      <c r="R253" s="475"/>
      <c r="S253" s="475"/>
      <c r="T253" s="475"/>
      <c r="U253" s="475"/>
      <c r="V253" s="475"/>
      <c r="W253" s="475"/>
      <c r="X253" s="475"/>
      <c r="Y253" s="475"/>
      <c r="Z253" s="475"/>
      <c r="AA253" s="475"/>
      <c r="AB253" s="475"/>
      <c r="AC253" s="475"/>
      <c r="AD253" s="475"/>
      <c r="AE253" s="475"/>
      <c r="AF253" s="475"/>
      <c r="AG253" s="475"/>
      <c r="AH253" s="475"/>
      <c r="AI253" s="475"/>
      <c r="AJ253" s="475"/>
      <c r="AK253" s="475"/>
      <c r="AL253" s="475"/>
      <c r="AM253" s="475"/>
      <c r="AN253" s="475"/>
      <c r="AO253" s="475"/>
      <c r="AP253" s="475"/>
      <c r="AQ253" s="475"/>
      <c r="AR253" s="475"/>
      <c r="AS253" s="475"/>
      <c r="AT253" s="475"/>
      <c r="AU253" s="475"/>
      <c r="AV253" s="475"/>
      <c r="AW253" s="475"/>
      <c r="AX253" s="475"/>
      <c r="AY253" s="475"/>
      <c r="AZ253" s="475"/>
      <c r="BA253" s="475"/>
      <c r="BB253" s="475"/>
      <c r="BC253" s="475"/>
      <c r="BD253" s="475"/>
      <c r="BE253" s="475"/>
      <c r="BF253" s="475"/>
      <c r="BG253" s="475"/>
      <c r="BH253" s="475"/>
      <c r="BI253" s="475"/>
      <c r="BJ253" s="475"/>
      <c r="BK253" s="475"/>
      <c r="BL253" s="475"/>
      <c r="BM253" s="475"/>
      <c r="BN253" s="475"/>
      <c r="BO253" s="475"/>
      <c r="BP253" s="475"/>
      <c r="BQ253" s="475"/>
      <c r="BR253" s="475"/>
      <c r="BS253" s="475"/>
      <c r="BT253" s="475"/>
      <c r="BU253" s="475"/>
      <c r="BV253" s="475"/>
      <c r="BW253" s="475"/>
      <c r="BX253" s="475"/>
    </row>
    <row r="254" spans="1:126" ht="14.25" customHeight="1">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row>
    <row r="255" spans="1:126" ht="20.100000000000001" customHeight="1">
      <c r="B255" s="9"/>
      <c r="C255" s="9"/>
      <c r="D255" s="10"/>
      <c r="E255" s="11" t="s">
        <v>40</v>
      </c>
      <c r="F255" s="11"/>
      <c r="G255" s="11"/>
      <c r="H255" s="11"/>
      <c r="I255" s="11"/>
      <c r="J255" s="12"/>
      <c r="K255" s="12"/>
      <c r="L255" s="12"/>
      <c r="M255" s="12"/>
      <c r="N255" s="12"/>
      <c r="O255" s="12"/>
      <c r="P255" s="12"/>
      <c r="Q255" s="10"/>
      <c r="R255" s="476">
        <f>VLOOKUP(A249,入力フォーム!$A$26:$AA$75,11,FALSE)</f>
        <v>45931</v>
      </c>
      <c r="S255" s="476"/>
      <c r="T255" s="476"/>
      <c r="U255" s="476"/>
      <c r="V255" s="476"/>
      <c r="W255" s="476"/>
      <c r="X255" s="476"/>
      <c r="Y255" s="476"/>
      <c r="Z255" s="476"/>
      <c r="AA255" s="476"/>
      <c r="AB255" s="476"/>
      <c r="AC255" s="476"/>
      <c r="AD255" s="476"/>
      <c r="AE255" s="476"/>
      <c r="AF255" s="476"/>
      <c r="AG255" s="476"/>
      <c r="AH255" s="477" t="s">
        <v>235</v>
      </c>
      <c r="AI255" s="478"/>
      <c r="AJ255" s="478"/>
      <c r="AK255" s="478"/>
      <c r="AL255" s="478"/>
      <c r="AM255" s="476">
        <f>VLOOKUP(A249,入力フォーム!$A$26:$AA$75,13,FALSE)</f>
        <v>45931</v>
      </c>
      <c r="AN255" s="476"/>
      <c r="AO255" s="476"/>
      <c r="AP255" s="476"/>
      <c r="AQ255" s="476"/>
      <c r="AR255" s="476"/>
      <c r="AS255" s="476"/>
      <c r="AT255" s="476"/>
      <c r="AU255" s="476"/>
      <c r="AV255" s="476"/>
      <c r="AW255" s="476"/>
      <c r="AX255" s="476"/>
      <c r="AY255" s="476"/>
      <c r="AZ255" s="476"/>
      <c r="BA255" s="476"/>
      <c r="BB255" s="476"/>
      <c r="BC255" s="2"/>
      <c r="BD255" s="2"/>
      <c r="BE255" s="2"/>
      <c r="BF255" s="2"/>
      <c r="BG255" s="2"/>
      <c r="BH255" s="2"/>
      <c r="BI255" s="2"/>
      <c r="BJ255" s="2"/>
      <c r="BK255" s="2"/>
      <c r="BL255" s="2"/>
      <c r="BM255" s="2"/>
      <c r="BN255" s="2"/>
      <c r="BO255" s="2"/>
      <c r="BP255" s="2"/>
      <c r="BQ255" s="2"/>
      <c r="BR255" s="2"/>
      <c r="BS255" s="2"/>
      <c r="BT255" s="2"/>
      <c r="BU255" s="2"/>
      <c r="BV255" s="2"/>
      <c r="BW255" s="2"/>
      <c r="BX255" s="3"/>
    </row>
    <row r="256" spans="1:126" ht="20.100000000000001" customHeight="1">
      <c r="B256" s="9"/>
      <c r="C256" s="9"/>
      <c r="D256" s="10"/>
      <c r="E256" s="11" t="s">
        <v>41</v>
      </c>
      <c r="F256" s="11"/>
      <c r="G256" s="11"/>
      <c r="H256" s="11"/>
      <c r="I256" s="11"/>
      <c r="J256" s="12"/>
      <c r="K256" s="12"/>
      <c r="L256" s="12"/>
      <c r="M256" s="12"/>
      <c r="N256" s="12"/>
      <c r="O256" s="12"/>
      <c r="P256" s="229"/>
      <c r="Q256" s="230"/>
      <c r="R256" s="463" t="str">
        <f>入力フォーム!$C$10</f>
        <v>品川キャンパス</v>
      </c>
      <c r="S256" s="463"/>
      <c r="T256" s="463"/>
      <c r="U256" s="463"/>
      <c r="V256" s="463"/>
      <c r="W256" s="463"/>
      <c r="X256" s="463"/>
      <c r="Y256" s="463"/>
      <c r="Z256" s="231"/>
      <c r="AA256" s="464" t="str">
        <f>入力フォーム!$D$10</f>
        <v>文学部事務室</v>
      </c>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231"/>
      <c r="BS256" s="231"/>
      <c r="BT256" s="231"/>
      <c r="BU256" s="231"/>
      <c r="BV256" s="231"/>
      <c r="BW256" s="231"/>
      <c r="BX256" s="232"/>
    </row>
    <row r="257" spans="1:126" ht="18.600000000000001" customHeight="1">
      <c r="B257" s="9"/>
      <c r="C257" s="9"/>
      <c r="D257" s="15"/>
      <c r="E257" s="16" t="s">
        <v>236</v>
      </c>
      <c r="F257" s="16"/>
      <c r="G257" s="16"/>
      <c r="H257" s="16"/>
      <c r="I257" s="16"/>
      <c r="J257" s="17"/>
      <c r="K257" s="17"/>
      <c r="L257" s="17"/>
      <c r="M257" s="17"/>
      <c r="N257" s="17"/>
      <c r="O257" s="17"/>
      <c r="P257" s="17"/>
      <c r="Q257" s="15"/>
      <c r="R257" s="465" t="str">
        <f>入力フォーム!$C$4</f>
        <v>文学部事務室</v>
      </c>
      <c r="S257" s="465"/>
      <c r="T257" s="465"/>
      <c r="U257" s="465"/>
      <c r="V257" s="465"/>
      <c r="W257" s="465"/>
      <c r="X257" s="465"/>
      <c r="Y257" s="465"/>
      <c r="Z257" s="465"/>
      <c r="AA257" s="465"/>
      <c r="AB257" s="465"/>
      <c r="AC257" s="465"/>
      <c r="AD257" s="465"/>
      <c r="AE257" s="465"/>
      <c r="AF257" s="465"/>
      <c r="AG257" s="465"/>
      <c r="AH257" s="465"/>
      <c r="AI257" s="465"/>
      <c r="AJ257" s="465"/>
      <c r="AK257" s="465"/>
      <c r="AL257" s="465"/>
      <c r="AM257" s="465"/>
      <c r="AN257" s="465"/>
      <c r="AO257" s="465"/>
      <c r="AP257" s="465"/>
      <c r="AQ257" s="465"/>
      <c r="AR257" s="465"/>
      <c r="AS257" s="465"/>
      <c r="AT257" s="465"/>
      <c r="AU257" s="465"/>
      <c r="AV257" s="465"/>
      <c r="AW257" s="465"/>
      <c r="AX257" s="465"/>
      <c r="AY257" s="465"/>
      <c r="AZ257" s="465"/>
      <c r="BA257" s="465"/>
      <c r="BB257" s="465"/>
      <c r="BC257" s="465"/>
      <c r="BD257" s="465"/>
      <c r="BE257" s="465"/>
      <c r="BF257" s="465"/>
      <c r="BG257" s="465"/>
      <c r="BH257" s="465"/>
      <c r="BI257" s="465"/>
      <c r="BJ257" s="465"/>
      <c r="BK257" s="465"/>
      <c r="BL257" s="465"/>
      <c r="BM257" s="465"/>
      <c r="BN257" s="465"/>
      <c r="BO257" s="465"/>
      <c r="BP257" s="465"/>
      <c r="BQ257" s="465"/>
      <c r="BR257" s="465"/>
      <c r="BS257" s="233"/>
      <c r="BT257" s="233"/>
      <c r="BU257" s="233"/>
      <c r="BV257" s="233"/>
      <c r="BW257" s="233"/>
      <c r="BX257" s="19"/>
    </row>
    <row r="258" spans="1:126" ht="38.25" customHeight="1">
      <c r="B258" s="9"/>
      <c r="C258" s="9"/>
      <c r="D258" s="10"/>
      <c r="E258" s="466" t="s">
        <v>42</v>
      </c>
      <c r="F258" s="466"/>
      <c r="G258" s="466"/>
      <c r="H258" s="466"/>
      <c r="I258" s="466"/>
      <c r="J258" s="466"/>
      <c r="K258" s="466"/>
      <c r="L258" s="466"/>
      <c r="M258" s="466"/>
      <c r="N258" s="466"/>
      <c r="O258" s="466"/>
      <c r="P258" s="467"/>
      <c r="Q258" s="10"/>
      <c r="R258" s="468" t="str">
        <f>入力フォーム!$C$8</f>
        <v>OC学生スタッフ</v>
      </c>
      <c r="S258" s="468"/>
      <c r="T258" s="468"/>
      <c r="U258" s="468"/>
      <c r="V258" s="468"/>
      <c r="W258" s="468"/>
      <c r="X258" s="468"/>
      <c r="Y258" s="468"/>
      <c r="Z258" s="468"/>
      <c r="AA258" s="468"/>
      <c r="AB258" s="468"/>
      <c r="AC258" s="468"/>
      <c r="AD258" s="468"/>
      <c r="AE258" s="468"/>
      <c r="AF258" s="468"/>
      <c r="AG258" s="468"/>
      <c r="AH258" s="468"/>
      <c r="AI258" s="468"/>
      <c r="AJ258" s="468"/>
      <c r="AK258" s="468"/>
      <c r="AL258" s="468"/>
      <c r="AM258" s="468"/>
      <c r="AN258" s="468"/>
      <c r="AO258" s="468"/>
      <c r="AP258" s="468"/>
      <c r="AQ258" s="468"/>
      <c r="AR258" s="468"/>
      <c r="AS258" s="468"/>
      <c r="AT258" s="468"/>
      <c r="AU258" s="468"/>
      <c r="AV258" s="468"/>
      <c r="AW258" s="468"/>
      <c r="AX258" s="468"/>
      <c r="AY258" s="468"/>
      <c r="AZ258" s="468"/>
      <c r="BA258" s="468"/>
      <c r="BB258" s="468"/>
      <c r="BC258" s="468"/>
      <c r="BD258" s="468"/>
      <c r="BE258" s="468"/>
      <c r="BF258" s="468"/>
      <c r="BG258" s="468"/>
      <c r="BH258" s="468"/>
      <c r="BI258" s="468"/>
      <c r="BJ258" s="468"/>
      <c r="BK258" s="468"/>
      <c r="BL258" s="468"/>
      <c r="BM258" s="468"/>
      <c r="BN258" s="468"/>
      <c r="BO258" s="468"/>
      <c r="BP258" s="468"/>
      <c r="BQ258" s="468"/>
      <c r="BR258" s="468"/>
      <c r="BS258" s="234"/>
      <c r="BT258" s="234"/>
      <c r="BU258" s="234"/>
      <c r="BV258" s="234"/>
      <c r="BW258" s="234"/>
      <c r="BX258" s="14"/>
    </row>
    <row r="259" spans="1:126" ht="20.100000000000001" customHeight="1">
      <c r="B259" s="9"/>
      <c r="C259" s="9"/>
      <c r="D259" s="15"/>
      <c r="E259" s="16" t="s">
        <v>43</v>
      </c>
      <c r="F259" s="16"/>
      <c r="G259" s="16"/>
      <c r="H259" s="16"/>
      <c r="I259" s="16"/>
      <c r="J259" s="17"/>
      <c r="K259" s="17"/>
      <c r="L259" s="17"/>
      <c r="M259" s="17"/>
      <c r="N259" s="17"/>
      <c r="O259" s="17"/>
      <c r="P259" s="17"/>
      <c r="Q259" s="15"/>
      <c r="R259" s="17" t="s">
        <v>44</v>
      </c>
      <c r="S259" s="17"/>
      <c r="T259" s="17"/>
      <c r="U259" s="17"/>
      <c r="V259" s="17"/>
      <c r="W259" s="469" t="str">
        <f>VLOOKUP(A249,入力フォーム!$A$26:$AA$75,22,FALSE)</f>
        <v>雇用期間のとおり</v>
      </c>
      <c r="X259" s="469"/>
      <c r="Y259" s="469"/>
      <c r="Z259" s="469"/>
      <c r="AA259" s="469"/>
      <c r="AB259" s="469"/>
      <c r="AC259" s="469"/>
      <c r="AD259" s="469"/>
      <c r="AE259" s="469"/>
      <c r="AF259" s="469"/>
      <c r="AG259" s="469"/>
      <c r="AH259" s="469"/>
      <c r="AI259" s="469"/>
      <c r="AJ259" s="469"/>
      <c r="AK259" s="469"/>
      <c r="AL259" s="469"/>
      <c r="AM259" s="469"/>
      <c r="AN259" s="469"/>
      <c r="AO259" s="469"/>
      <c r="AP259" s="17"/>
      <c r="AQ259" s="17"/>
      <c r="AR259" s="470" t="s">
        <v>237</v>
      </c>
      <c r="AS259" s="470"/>
      <c r="AT259" s="470"/>
      <c r="AU259" s="470"/>
      <c r="AV259" s="470"/>
      <c r="AW259" s="470"/>
      <c r="AX259" s="471">
        <f>入力フォーム!$E$16</f>
        <v>0</v>
      </c>
      <c r="AY259" s="471"/>
      <c r="AZ259" s="471"/>
      <c r="BA259" s="472" t="s">
        <v>65</v>
      </c>
      <c r="BB259" s="472"/>
      <c r="BC259" s="472"/>
      <c r="BD259" s="472"/>
      <c r="BE259" s="472"/>
      <c r="BF259" s="18"/>
      <c r="BG259" s="18"/>
      <c r="BH259" s="18"/>
      <c r="BI259" s="18"/>
      <c r="BJ259" s="18"/>
      <c r="BK259" s="18"/>
      <c r="BL259" s="18"/>
      <c r="BM259" s="18"/>
      <c r="BN259" s="18"/>
      <c r="BO259" s="18"/>
      <c r="BP259" s="18"/>
      <c r="BQ259" s="18"/>
      <c r="BR259" s="18"/>
      <c r="BS259" s="18"/>
      <c r="BT259" s="18"/>
      <c r="BU259" s="18"/>
      <c r="BV259" s="18"/>
      <c r="BW259" s="18"/>
      <c r="BX259" s="19"/>
    </row>
    <row r="260" spans="1:126" ht="20.100000000000001" customHeight="1">
      <c r="A260" s="245"/>
      <c r="B260" s="235"/>
      <c r="C260" s="235"/>
      <c r="D260" s="236"/>
      <c r="E260" s="237"/>
      <c r="F260" s="237"/>
      <c r="G260" s="237"/>
      <c r="H260" s="237"/>
      <c r="I260" s="237"/>
      <c r="J260" s="238"/>
      <c r="K260" s="238"/>
      <c r="L260" s="238"/>
      <c r="M260" s="238"/>
      <c r="N260" s="238"/>
      <c r="O260" s="238"/>
      <c r="P260" s="238"/>
      <c r="Q260" s="239"/>
      <c r="R260" s="240"/>
      <c r="S260" s="241"/>
      <c r="T260" s="241"/>
      <c r="U260" s="241"/>
      <c r="V260" s="241"/>
      <c r="W260" s="241"/>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2"/>
      <c r="AS260" s="242"/>
      <c r="AT260" s="243"/>
      <c r="AU260" s="241"/>
      <c r="AV260" s="241"/>
      <c r="AW260" s="241"/>
      <c r="AX260" s="241"/>
      <c r="AY260" s="242"/>
      <c r="AZ260" s="242"/>
      <c r="BA260" s="242"/>
      <c r="BB260" s="242"/>
      <c r="BC260" s="242"/>
      <c r="BD260" s="242"/>
      <c r="BE260" s="242"/>
      <c r="BF260" s="242"/>
      <c r="BG260" s="242"/>
      <c r="BH260" s="242"/>
      <c r="BI260" s="242"/>
      <c r="BJ260" s="242"/>
      <c r="BK260" s="242"/>
      <c r="BL260" s="242"/>
      <c r="BM260" s="242"/>
      <c r="BN260" s="242"/>
      <c r="BO260" s="242"/>
      <c r="BP260" s="242"/>
      <c r="BQ260" s="242"/>
      <c r="BR260" s="242"/>
      <c r="BS260" s="242"/>
      <c r="BT260" s="242"/>
      <c r="BU260" s="242"/>
      <c r="BV260" s="242"/>
      <c r="BW260" s="242"/>
      <c r="BX260" s="244"/>
    </row>
    <row r="261" spans="1:126" ht="20.100000000000001" customHeight="1">
      <c r="B261" s="9"/>
      <c r="C261" s="9"/>
      <c r="D261" s="20"/>
      <c r="E261" s="21" t="s">
        <v>45</v>
      </c>
      <c r="F261" s="21"/>
      <c r="G261" s="21"/>
      <c r="H261" s="21"/>
      <c r="I261" s="21"/>
      <c r="J261" s="22"/>
      <c r="K261" s="22"/>
      <c r="L261" s="22"/>
      <c r="M261" s="22"/>
      <c r="N261" s="22"/>
      <c r="O261" s="22"/>
      <c r="P261" s="22"/>
      <c r="Q261" s="15"/>
      <c r="R261" s="490">
        <f>VLOOKUP(A249,入力フォーム!$A$26:$AA$75,14,FALSE)</f>
        <v>0</v>
      </c>
      <c r="S261" s="490"/>
      <c r="T261" s="490"/>
      <c r="U261" s="490"/>
      <c r="V261" s="490"/>
      <c r="W261" s="490"/>
      <c r="X261" s="490"/>
      <c r="Y261" s="490"/>
      <c r="Z261" s="490"/>
      <c r="AA261" s="490"/>
      <c r="AB261" s="491" t="s">
        <v>235</v>
      </c>
      <c r="AC261" s="491"/>
      <c r="AD261" s="491"/>
      <c r="AE261" s="491"/>
      <c r="AF261" s="491"/>
      <c r="AG261" s="492">
        <f>VLOOKUP(A249,入力フォーム!$A$26:$AA$75,16,FALSE)</f>
        <v>0</v>
      </c>
      <c r="AH261" s="492"/>
      <c r="AI261" s="492"/>
      <c r="AJ261" s="492"/>
      <c r="AK261" s="492"/>
      <c r="AL261" s="492"/>
      <c r="AM261" s="492"/>
      <c r="AN261" s="492"/>
      <c r="AO261" s="492"/>
      <c r="AP261" s="492"/>
      <c r="AQ261" s="27"/>
      <c r="AR261" s="36"/>
      <c r="AS261" s="36"/>
      <c r="AT261" s="36"/>
      <c r="AU261" s="36"/>
      <c r="AV261" s="36"/>
      <c r="AW261" s="36"/>
      <c r="AX261" s="36"/>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9"/>
    </row>
    <row r="262" spans="1:126" s="8" customFormat="1" ht="10.5" customHeight="1">
      <c r="D262" s="15"/>
      <c r="E262" s="16"/>
      <c r="F262" s="16"/>
      <c r="G262" s="16"/>
      <c r="H262" s="16"/>
      <c r="I262" s="16"/>
      <c r="J262" s="16"/>
      <c r="K262" s="16"/>
      <c r="L262" s="16"/>
      <c r="M262" s="16"/>
      <c r="N262" s="16"/>
      <c r="O262" s="16"/>
      <c r="P262" s="17"/>
      <c r="Q262" s="15"/>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9"/>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row>
    <row r="263" spans="1:126" ht="20.100000000000001" customHeight="1">
      <c r="B263" s="9"/>
      <c r="C263" s="9"/>
      <c r="D263" s="15"/>
      <c r="E263" s="16"/>
      <c r="F263" s="16"/>
      <c r="G263" s="16"/>
      <c r="H263" s="16"/>
      <c r="I263" s="16"/>
      <c r="J263" s="17"/>
      <c r="K263" s="17"/>
      <c r="L263" s="17"/>
      <c r="M263" s="17"/>
      <c r="N263" s="17"/>
      <c r="O263" s="17"/>
      <c r="P263" s="17"/>
      <c r="Q263" s="15"/>
      <c r="R263" s="17"/>
      <c r="S263" s="17" t="s">
        <v>46</v>
      </c>
      <c r="T263" s="17"/>
      <c r="U263" s="17"/>
      <c r="V263" s="17"/>
      <c r="W263" s="17"/>
      <c r="X263" s="17"/>
      <c r="Y263" s="17"/>
      <c r="Z263" s="17"/>
      <c r="AA263" s="17"/>
      <c r="AB263" s="17"/>
      <c r="AC263" s="17"/>
      <c r="AD263" s="17"/>
      <c r="AE263" s="17"/>
      <c r="AF263" s="17"/>
      <c r="AG263" s="17"/>
      <c r="AH263" s="17"/>
      <c r="AI263" s="17"/>
      <c r="AJ263" s="17"/>
      <c r="BI263" s="247"/>
      <c r="BJ263" s="247"/>
      <c r="BK263" s="247"/>
      <c r="BL263" s="18"/>
      <c r="BM263" s="18"/>
      <c r="BN263" s="18"/>
      <c r="BO263" s="18"/>
      <c r="BP263" s="18"/>
      <c r="BQ263" s="18"/>
      <c r="BR263" s="18"/>
      <c r="BS263" s="18"/>
      <c r="BT263" s="18"/>
      <c r="BU263" s="18"/>
      <c r="BV263" s="18"/>
      <c r="BW263" s="18"/>
      <c r="BX263" s="19"/>
    </row>
    <row r="264" spans="1:126" ht="20.100000000000001" customHeight="1">
      <c r="B264" s="9"/>
      <c r="C264" s="9"/>
      <c r="D264" s="15"/>
      <c r="E264" s="16"/>
      <c r="F264" s="16"/>
      <c r="G264" s="16"/>
      <c r="H264" s="16"/>
      <c r="I264" s="16"/>
      <c r="J264" s="17"/>
      <c r="K264" s="17"/>
      <c r="L264" s="17"/>
      <c r="M264" s="17"/>
      <c r="N264" s="17"/>
      <c r="O264" s="17"/>
      <c r="P264" s="17"/>
      <c r="Q264" s="15"/>
      <c r="R264" s="492">
        <f>VLOOKUP(A249,入力フォーム!$A$26:$AA$75,17,FALSE)</f>
        <v>0.41666666666666669</v>
      </c>
      <c r="S264" s="492"/>
      <c r="T264" s="492"/>
      <c r="U264" s="492"/>
      <c r="V264" s="492"/>
      <c r="W264" s="492"/>
      <c r="X264" s="492"/>
      <c r="Y264" s="492"/>
      <c r="Z264" s="492"/>
      <c r="AA264" s="492"/>
      <c r="AB264" s="491" t="s">
        <v>235</v>
      </c>
      <c r="AC264" s="491"/>
      <c r="AD264" s="491"/>
      <c r="AE264" s="491"/>
      <c r="AF264" s="491"/>
      <c r="AG264" s="492">
        <f>VLOOKUP(A249,入力フォーム!$A$26:$AA$75,19,FALSE)</f>
        <v>0.70833333333333337</v>
      </c>
      <c r="AH264" s="492"/>
      <c r="AI264" s="492"/>
      <c r="AJ264" s="492"/>
      <c r="AK264" s="492"/>
      <c r="AL264" s="492"/>
      <c r="AM264" s="492"/>
      <c r="AN264" s="492"/>
      <c r="AO264" s="492"/>
      <c r="AP264" s="492"/>
      <c r="AQ264" s="27"/>
      <c r="AR264" s="28" t="s">
        <v>47</v>
      </c>
      <c r="AS264" s="28"/>
      <c r="AT264" s="28"/>
      <c r="AU264" s="28"/>
      <c r="AV264" s="485">
        <f>VLOOKUP(A249,入力フォーム!$A$26:$AA$75,20,FALSE)</f>
        <v>2</v>
      </c>
      <c r="AW264" s="485"/>
      <c r="AX264" s="28" t="s">
        <v>48</v>
      </c>
      <c r="AY264" s="28"/>
      <c r="AZ264" s="28"/>
      <c r="BA264" s="28"/>
      <c r="BB264" s="28"/>
      <c r="BC264" s="28"/>
      <c r="BD264" s="28"/>
      <c r="BE264" s="28"/>
      <c r="BF264" s="28"/>
      <c r="BG264" s="18"/>
      <c r="BH264" s="18"/>
      <c r="BI264" s="18"/>
      <c r="BJ264" s="18"/>
      <c r="BK264" s="18"/>
      <c r="BL264" s="18"/>
      <c r="BM264" s="18"/>
      <c r="BN264" s="18"/>
      <c r="BO264" s="18"/>
      <c r="BP264" s="18"/>
      <c r="BQ264" s="18"/>
      <c r="BR264" s="18"/>
      <c r="BS264" s="18"/>
      <c r="BT264" s="18"/>
      <c r="BU264" s="18"/>
      <c r="BV264" s="18"/>
      <c r="BW264" s="18"/>
      <c r="BX264" s="19"/>
    </row>
    <row r="265" spans="1:126" ht="20.100000000000001" customHeight="1">
      <c r="B265" s="9"/>
      <c r="C265" s="9"/>
      <c r="D265" s="15"/>
      <c r="E265" s="16"/>
      <c r="F265" s="16"/>
      <c r="G265" s="16"/>
      <c r="H265" s="16"/>
      <c r="I265" s="16"/>
      <c r="J265" s="17"/>
      <c r="K265" s="17"/>
      <c r="L265" s="17"/>
      <c r="M265" s="17"/>
      <c r="N265" s="17"/>
      <c r="O265" s="17"/>
      <c r="P265" s="17"/>
      <c r="Q265" s="15"/>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9"/>
    </row>
    <row r="266" spans="1:126" ht="20.100000000000001" customHeight="1">
      <c r="B266" s="9"/>
      <c r="C266" s="9"/>
      <c r="D266" s="15"/>
      <c r="E266" s="16"/>
      <c r="F266" s="16"/>
      <c r="G266" s="16"/>
      <c r="H266" s="16"/>
      <c r="I266" s="16"/>
      <c r="J266" s="17"/>
      <c r="K266" s="17"/>
      <c r="L266" s="17"/>
      <c r="M266" s="17"/>
      <c r="N266" s="17"/>
      <c r="O266" s="17"/>
      <c r="P266" s="17"/>
      <c r="Q266" s="15"/>
      <c r="R266" s="248" t="s">
        <v>238</v>
      </c>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30"/>
      <c r="AZ266" s="30"/>
      <c r="BA266" s="30"/>
      <c r="BB266" s="30"/>
      <c r="BC266" s="30"/>
      <c r="BD266" s="30"/>
      <c r="BE266" s="30"/>
      <c r="BF266" s="30"/>
      <c r="BG266" s="30"/>
      <c r="BH266" s="30"/>
      <c r="BI266" s="30"/>
      <c r="BJ266" s="30"/>
      <c r="BK266" s="30"/>
      <c r="BL266" s="18"/>
      <c r="BM266" s="18"/>
      <c r="BN266" s="18"/>
      <c r="BO266" s="18"/>
      <c r="BP266" s="18"/>
      <c r="BQ266" s="18"/>
      <c r="BR266" s="18"/>
      <c r="BS266" s="18"/>
      <c r="BT266" s="18"/>
      <c r="BU266" s="18"/>
      <c r="BV266" s="18"/>
      <c r="BW266" s="18"/>
      <c r="BX266" s="19"/>
    </row>
    <row r="267" spans="1:126" ht="20.100000000000001" customHeight="1">
      <c r="B267" s="9"/>
      <c r="C267" s="9"/>
      <c r="D267" s="23"/>
      <c r="E267" s="24"/>
      <c r="F267" s="24"/>
      <c r="G267" s="24"/>
      <c r="H267" s="24"/>
      <c r="I267" s="24"/>
      <c r="J267" s="25"/>
      <c r="K267" s="25"/>
      <c r="L267" s="25"/>
      <c r="M267" s="25"/>
      <c r="N267" s="25"/>
      <c r="O267" s="25"/>
      <c r="P267" s="25"/>
      <c r="Q267" s="15"/>
      <c r="R267" s="249" t="s">
        <v>239</v>
      </c>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30"/>
      <c r="AZ267" s="30"/>
      <c r="BA267" s="30"/>
      <c r="BB267" s="30"/>
      <c r="BC267" s="30"/>
      <c r="BD267" s="30"/>
      <c r="BE267" s="30"/>
      <c r="BF267" s="30"/>
      <c r="BG267" s="30"/>
      <c r="BH267" s="30"/>
      <c r="BI267" s="30"/>
      <c r="BJ267" s="30"/>
      <c r="BK267" s="30"/>
      <c r="BL267" s="18"/>
      <c r="BM267" s="18"/>
      <c r="BN267" s="18"/>
      <c r="BO267" s="18"/>
      <c r="BP267" s="18"/>
      <c r="BQ267" s="18"/>
      <c r="BR267" s="18"/>
      <c r="BS267" s="18"/>
      <c r="BT267" s="18"/>
      <c r="BU267" s="18"/>
      <c r="BV267" s="18"/>
      <c r="BW267" s="18"/>
      <c r="BX267" s="19"/>
    </row>
    <row r="268" spans="1:126" ht="20.100000000000001" customHeight="1">
      <c r="B268" s="9"/>
      <c r="C268" s="9"/>
      <c r="D268" s="15"/>
      <c r="E268" s="16" t="s">
        <v>49</v>
      </c>
      <c r="F268" s="16"/>
      <c r="G268" s="16"/>
      <c r="H268" s="16"/>
      <c r="I268" s="16"/>
      <c r="J268" s="17"/>
      <c r="K268" s="17"/>
      <c r="L268" s="17"/>
      <c r="M268" s="17"/>
      <c r="N268" s="17"/>
      <c r="O268" s="17"/>
      <c r="P268" s="17"/>
      <c r="Q268" s="20"/>
      <c r="R268" s="21" t="s">
        <v>67</v>
      </c>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3"/>
    </row>
    <row r="269" spans="1:126" ht="20.100000000000001" customHeight="1">
      <c r="B269" s="9"/>
      <c r="C269" s="9"/>
      <c r="D269" s="15"/>
      <c r="E269" s="16"/>
      <c r="F269" s="16"/>
      <c r="G269" s="16"/>
      <c r="H269" s="16"/>
      <c r="I269" s="16"/>
      <c r="J269" s="17"/>
      <c r="K269" s="17"/>
      <c r="L269" s="17"/>
      <c r="M269" s="17"/>
      <c r="N269" s="17"/>
      <c r="O269" s="17"/>
      <c r="P269" s="17"/>
      <c r="Q269" s="23"/>
      <c r="R269" s="31" t="s">
        <v>126</v>
      </c>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2"/>
      <c r="AZ269" s="32"/>
      <c r="BA269" s="32"/>
      <c r="BB269" s="32"/>
      <c r="BC269" s="32"/>
      <c r="BD269" s="32"/>
      <c r="BE269" s="32"/>
      <c r="BF269" s="32"/>
      <c r="BG269" s="32"/>
      <c r="BH269" s="32"/>
      <c r="BI269" s="32"/>
      <c r="BJ269" s="32"/>
      <c r="BK269" s="33"/>
      <c r="BL269" s="33"/>
      <c r="BM269" s="33"/>
      <c r="BN269" s="33"/>
      <c r="BO269" s="33"/>
      <c r="BP269" s="33"/>
      <c r="BQ269" s="33"/>
      <c r="BR269" s="33"/>
      <c r="BS269" s="33"/>
      <c r="BT269" s="33"/>
      <c r="BU269" s="33"/>
      <c r="BV269" s="33"/>
      <c r="BW269" s="33"/>
      <c r="BX269" s="26"/>
    </row>
    <row r="270" spans="1:126" ht="20.100000000000001" customHeight="1">
      <c r="B270" s="9"/>
      <c r="C270" s="9"/>
      <c r="D270" s="10"/>
      <c r="E270" s="11" t="s">
        <v>81</v>
      </c>
      <c r="F270" s="11"/>
      <c r="G270" s="11"/>
      <c r="H270" s="11"/>
      <c r="I270" s="11"/>
      <c r="J270" s="12"/>
      <c r="K270" s="12"/>
      <c r="L270" s="12"/>
      <c r="M270" s="12"/>
      <c r="N270" s="12"/>
      <c r="O270" s="12"/>
      <c r="P270" s="12"/>
      <c r="Q270" s="15"/>
      <c r="R270" s="16" t="s">
        <v>115</v>
      </c>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9"/>
    </row>
    <row r="271" spans="1:126" ht="20.100000000000001" customHeight="1">
      <c r="B271" s="9"/>
      <c r="C271" s="9"/>
      <c r="D271" s="15"/>
      <c r="E271" s="16" t="s">
        <v>82</v>
      </c>
      <c r="F271" s="16"/>
      <c r="G271" s="16"/>
      <c r="H271" s="16"/>
      <c r="I271" s="16"/>
      <c r="J271" s="17"/>
      <c r="K271" s="17"/>
      <c r="L271" s="17"/>
      <c r="M271" s="17"/>
      <c r="N271" s="17"/>
      <c r="O271" s="17"/>
      <c r="P271" s="17"/>
      <c r="Q271" s="20"/>
      <c r="R271" s="486" t="s">
        <v>113</v>
      </c>
      <c r="S271" s="486"/>
      <c r="T271" s="486"/>
      <c r="U271" s="486"/>
      <c r="V271" s="39" t="s">
        <v>240</v>
      </c>
      <c r="W271" s="487">
        <f>VLOOKUP(A249,入力フォーム!$A$26:$AA$75,10,FALSE)</f>
        <v>1200</v>
      </c>
      <c r="X271" s="487"/>
      <c r="Y271" s="487"/>
      <c r="Z271" s="487"/>
      <c r="AA271" s="487"/>
      <c r="AB271" s="487"/>
      <c r="AC271" s="487"/>
      <c r="AD271" s="39" t="s">
        <v>21</v>
      </c>
      <c r="AE271" s="40"/>
      <c r="AF271" s="22"/>
      <c r="AG271" s="22"/>
      <c r="AH271" s="22"/>
      <c r="AI271" s="22"/>
      <c r="AJ271" s="22"/>
      <c r="AK271" s="22"/>
      <c r="AL271" s="22"/>
      <c r="AM271" s="22"/>
      <c r="AN271" s="22"/>
      <c r="AO271" s="22"/>
      <c r="AP271" s="22"/>
      <c r="AQ271" s="22"/>
      <c r="AR271" s="22"/>
      <c r="AS271" s="22"/>
      <c r="AT271" s="22"/>
      <c r="AU271" s="22"/>
      <c r="AV271" s="22"/>
      <c r="AW271" s="22"/>
      <c r="AX271" s="2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3"/>
    </row>
    <row r="272" spans="1:126" ht="20.100000000000001" customHeight="1">
      <c r="B272" s="9"/>
      <c r="C272" s="9"/>
      <c r="D272" s="15"/>
      <c r="E272" s="16"/>
      <c r="F272" s="16"/>
      <c r="G272" s="16"/>
      <c r="H272" s="16"/>
      <c r="I272" s="16"/>
      <c r="J272" s="17"/>
      <c r="K272" s="17"/>
      <c r="L272" s="17"/>
      <c r="M272" s="17"/>
      <c r="N272" s="17"/>
      <c r="O272" s="17"/>
      <c r="P272" s="17"/>
      <c r="Q272" s="15"/>
      <c r="R272" s="16" t="s">
        <v>104</v>
      </c>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9"/>
    </row>
    <row r="273" spans="2:76" ht="20.100000000000001" customHeight="1">
      <c r="B273" s="9"/>
      <c r="C273" s="9"/>
      <c r="D273" s="15"/>
      <c r="E273" s="16"/>
      <c r="F273" s="16"/>
      <c r="G273" s="16"/>
      <c r="H273" s="16"/>
      <c r="I273" s="16"/>
      <c r="J273" s="17"/>
      <c r="K273" s="17"/>
      <c r="L273" s="17"/>
      <c r="M273" s="17"/>
      <c r="N273" s="17"/>
      <c r="O273" s="17"/>
      <c r="P273" s="17"/>
      <c r="Q273" s="15"/>
      <c r="R273" s="16" t="s">
        <v>68</v>
      </c>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9"/>
    </row>
    <row r="274" spans="2:76" ht="20.100000000000001" customHeight="1">
      <c r="B274" s="9"/>
      <c r="C274" s="9"/>
      <c r="D274" s="15"/>
      <c r="E274" s="16"/>
      <c r="F274" s="16"/>
      <c r="G274" s="16"/>
      <c r="H274" s="16"/>
      <c r="I274" s="16"/>
      <c r="J274" s="17"/>
      <c r="K274" s="17"/>
      <c r="L274" s="17"/>
      <c r="M274" s="17"/>
      <c r="N274" s="17"/>
      <c r="O274" s="17"/>
      <c r="P274" s="17"/>
      <c r="Q274" s="15"/>
      <c r="R274" s="16" t="s">
        <v>114</v>
      </c>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9"/>
    </row>
    <row r="275" spans="2:76" ht="20.100000000000001" customHeight="1">
      <c r="B275" s="9"/>
      <c r="C275" s="9"/>
      <c r="D275" s="15"/>
      <c r="E275" s="16"/>
      <c r="F275" s="16"/>
      <c r="G275" s="16"/>
      <c r="H275" s="16"/>
      <c r="I275" s="16"/>
      <c r="J275" s="17"/>
      <c r="K275" s="17"/>
      <c r="L275" s="17"/>
      <c r="M275" s="17"/>
      <c r="N275" s="17"/>
      <c r="O275" s="17"/>
      <c r="P275" s="17"/>
      <c r="Q275" s="23"/>
      <c r="R275" s="25"/>
      <c r="S275" s="25"/>
      <c r="T275" s="25"/>
      <c r="U275" s="25"/>
      <c r="V275" s="25"/>
      <c r="W275" s="25"/>
      <c r="X275" s="25"/>
      <c r="Y275" s="24" t="s">
        <v>241</v>
      </c>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26"/>
    </row>
    <row r="276" spans="2:76" ht="20.100000000000001" customHeight="1">
      <c r="B276" s="9"/>
      <c r="C276" s="9"/>
      <c r="D276" s="10"/>
      <c r="E276" s="11" t="s">
        <v>50</v>
      </c>
      <c r="F276" s="11"/>
      <c r="G276" s="11"/>
      <c r="H276" s="11"/>
      <c r="I276" s="11"/>
      <c r="J276" s="12"/>
      <c r="K276" s="12"/>
      <c r="L276" s="12"/>
      <c r="M276" s="12"/>
      <c r="N276" s="12"/>
      <c r="O276" s="12"/>
      <c r="P276" s="12"/>
      <c r="Q276" s="15"/>
      <c r="R276" s="16" t="s">
        <v>69</v>
      </c>
      <c r="S276" s="17"/>
      <c r="T276" s="17"/>
      <c r="U276" s="17"/>
      <c r="V276" s="17"/>
      <c r="W276" s="17"/>
      <c r="X276" s="17"/>
      <c r="Y276" s="17"/>
      <c r="Z276" s="17"/>
      <c r="AA276" s="17"/>
      <c r="AB276" s="17"/>
      <c r="AC276" s="16" t="s">
        <v>70</v>
      </c>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9"/>
    </row>
    <row r="277" spans="2:76" ht="20.100000000000001" customHeight="1">
      <c r="B277" s="9"/>
      <c r="C277" s="9"/>
      <c r="D277" s="10"/>
      <c r="E277" s="11" t="s">
        <v>51</v>
      </c>
      <c r="F277" s="11"/>
      <c r="G277" s="11"/>
      <c r="H277" s="11"/>
      <c r="I277" s="11"/>
      <c r="J277" s="12"/>
      <c r="K277" s="12"/>
      <c r="L277" s="12"/>
      <c r="M277" s="12"/>
      <c r="N277" s="12"/>
      <c r="O277" s="12"/>
      <c r="P277" s="12"/>
      <c r="Q277" s="10"/>
      <c r="R277" s="11" t="s">
        <v>86</v>
      </c>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4"/>
    </row>
    <row r="278" spans="2:76" ht="20.100000000000001" customHeight="1">
      <c r="B278" s="9"/>
      <c r="C278" s="9"/>
      <c r="D278" s="20"/>
      <c r="E278" s="21" t="s">
        <v>52</v>
      </c>
      <c r="F278" s="21"/>
      <c r="G278" s="21"/>
      <c r="H278" s="21"/>
      <c r="I278" s="21"/>
      <c r="J278" s="22"/>
      <c r="K278" s="22"/>
      <c r="L278" s="22"/>
      <c r="M278" s="22"/>
      <c r="N278" s="22"/>
      <c r="O278" s="22"/>
      <c r="P278" s="22"/>
      <c r="Q278" s="15"/>
      <c r="R278" s="16" t="s">
        <v>71</v>
      </c>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30"/>
      <c r="AZ278" s="30"/>
      <c r="BA278" s="30"/>
      <c r="BB278" s="30"/>
      <c r="BC278" s="30"/>
      <c r="BD278" s="30"/>
      <c r="BE278" s="30"/>
      <c r="BF278" s="30"/>
      <c r="BG278" s="30"/>
      <c r="BH278" s="30"/>
      <c r="BI278" s="30"/>
      <c r="BJ278" s="30"/>
      <c r="BK278" s="30"/>
      <c r="BL278" s="18"/>
      <c r="BM278" s="18"/>
      <c r="BN278" s="18"/>
      <c r="BO278" s="18"/>
      <c r="BP278" s="18"/>
      <c r="BQ278" s="18"/>
      <c r="BR278" s="18"/>
      <c r="BS278" s="18"/>
      <c r="BT278" s="18"/>
      <c r="BU278" s="18"/>
      <c r="BV278" s="18"/>
      <c r="BW278" s="18"/>
      <c r="BX278" s="19"/>
    </row>
    <row r="279" spans="2:76" ht="20.100000000000001" customHeight="1">
      <c r="B279" s="9"/>
      <c r="C279" s="9"/>
      <c r="D279" s="15"/>
      <c r="E279" s="16"/>
      <c r="F279" s="16"/>
      <c r="G279" s="16"/>
      <c r="H279" s="16"/>
      <c r="I279" s="16"/>
      <c r="J279" s="17"/>
      <c r="K279" s="17"/>
      <c r="L279" s="17"/>
      <c r="M279" s="17"/>
      <c r="N279" s="17"/>
      <c r="O279" s="17"/>
      <c r="P279" s="17"/>
      <c r="Q279" s="15"/>
      <c r="R279" s="28" t="s">
        <v>72</v>
      </c>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30"/>
      <c r="AZ279" s="30"/>
      <c r="BA279" s="30"/>
      <c r="BB279" s="30"/>
      <c r="BC279" s="30"/>
      <c r="BD279" s="30"/>
      <c r="BE279" s="30"/>
      <c r="BF279" s="30"/>
      <c r="BG279" s="30"/>
      <c r="BH279" s="30"/>
      <c r="BI279" s="30"/>
      <c r="BJ279" s="30"/>
      <c r="BK279" s="30"/>
      <c r="BL279" s="18"/>
      <c r="BM279" s="18"/>
      <c r="BN279" s="18"/>
      <c r="BO279" s="18"/>
      <c r="BP279" s="18"/>
      <c r="BQ279" s="18"/>
      <c r="BR279" s="18"/>
      <c r="BS279" s="18"/>
      <c r="BT279" s="18"/>
      <c r="BU279" s="18"/>
      <c r="BV279" s="18"/>
      <c r="BW279" s="18"/>
      <c r="BX279" s="19"/>
    </row>
    <row r="280" spans="2:76" ht="20.100000000000001" customHeight="1">
      <c r="B280" s="9"/>
      <c r="C280" s="9"/>
      <c r="D280" s="15"/>
      <c r="E280" s="16"/>
      <c r="F280" s="16"/>
      <c r="G280" s="16"/>
      <c r="H280" s="16"/>
      <c r="I280" s="16"/>
      <c r="J280" s="17"/>
      <c r="K280" s="17"/>
      <c r="L280" s="17"/>
      <c r="M280" s="17"/>
      <c r="N280" s="17"/>
      <c r="O280" s="17"/>
      <c r="P280" s="17"/>
      <c r="Q280" s="15"/>
      <c r="R280" s="29"/>
      <c r="S280" s="29"/>
      <c r="T280" s="29" t="s">
        <v>73</v>
      </c>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30"/>
      <c r="AZ280" s="30"/>
      <c r="BA280" s="30"/>
      <c r="BB280" s="30"/>
      <c r="BC280" s="30"/>
      <c r="BD280" s="30"/>
      <c r="BE280" s="30"/>
      <c r="BF280" s="30"/>
      <c r="BG280" s="30"/>
      <c r="BH280" s="30"/>
      <c r="BI280" s="30"/>
      <c r="BJ280" s="30"/>
      <c r="BK280" s="30"/>
      <c r="BL280" s="18"/>
      <c r="BM280" s="18"/>
      <c r="BN280" s="18"/>
      <c r="BO280" s="18"/>
      <c r="BP280" s="18"/>
      <c r="BQ280" s="18"/>
      <c r="BR280" s="18"/>
      <c r="BS280" s="18"/>
      <c r="BT280" s="18"/>
      <c r="BU280" s="18"/>
      <c r="BV280" s="18"/>
      <c r="BW280" s="18"/>
      <c r="BX280" s="19"/>
    </row>
    <row r="281" spans="2:76" ht="20.100000000000001" customHeight="1">
      <c r="B281" s="9"/>
      <c r="C281" s="9"/>
      <c r="D281" s="15"/>
      <c r="E281" s="16"/>
      <c r="F281" s="16"/>
      <c r="G281" s="16"/>
      <c r="H281" s="16"/>
      <c r="I281" s="16"/>
      <c r="J281" s="17"/>
      <c r="K281" s="17"/>
      <c r="L281" s="17"/>
      <c r="M281" s="17"/>
      <c r="N281" s="17"/>
      <c r="O281" s="17"/>
      <c r="P281" s="17"/>
      <c r="Q281" s="15"/>
      <c r="R281" s="29"/>
      <c r="S281" s="29"/>
      <c r="T281" s="29" t="s">
        <v>74</v>
      </c>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30"/>
      <c r="AZ281" s="30"/>
      <c r="BA281" s="30"/>
      <c r="BB281" s="30"/>
      <c r="BC281" s="30"/>
      <c r="BD281" s="30"/>
      <c r="BE281" s="30"/>
      <c r="BF281" s="30"/>
      <c r="BG281" s="30"/>
      <c r="BH281" s="30"/>
      <c r="BI281" s="30"/>
      <c r="BJ281" s="30"/>
      <c r="BK281" s="30"/>
      <c r="BL281" s="18"/>
      <c r="BM281" s="18"/>
      <c r="BN281" s="18"/>
      <c r="BO281" s="18"/>
      <c r="BP281" s="18"/>
      <c r="BQ281" s="18"/>
      <c r="BR281" s="18"/>
      <c r="BS281" s="18"/>
      <c r="BT281" s="18"/>
      <c r="BU281" s="18"/>
      <c r="BV281" s="18"/>
      <c r="BW281" s="18"/>
      <c r="BX281" s="19"/>
    </row>
    <row r="282" spans="2:76" ht="20.100000000000001" customHeight="1">
      <c r="B282" s="9"/>
      <c r="C282" s="9"/>
      <c r="D282" s="15"/>
      <c r="E282" s="16"/>
      <c r="F282" s="16"/>
      <c r="G282" s="16"/>
      <c r="H282" s="16"/>
      <c r="I282" s="16"/>
      <c r="J282" s="17"/>
      <c r="K282" s="17"/>
      <c r="L282" s="17"/>
      <c r="M282" s="17"/>
      <c r="N282" s="17"/>
      <c r="O282" s="17"/>
      <c r="P282" s="17"/>
      <c r="Q282" s="15"/>
      <c r="R282" s="29"/>
      <c r="S282" s="29"/>
      <c r="T282" s="29" t="s">
        <v>75</v>
      </c>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30"/>
      <c r="AZ282" s="30"/>
      <c r="BA282" s="30"/>
      <c r="BB282" s="30"/>
      <c r="BC282" s="30"/>
      <c r="BD282" s="30"/>
      <c r="BE282" s="30"/>
      <c r="BF282" s="30"/>
      <c r="BG282" s="30"/>
      <c r="BH282" s="30"/>
      <c r="BI282" s="30"/>
      <c r="BJ282" s="30"/>
      <c r="BK282" s="30"/>
      <c r="BL282" s="18"/>
      <c r="BM282" s="18"/>
      <c r="BN282" s="18"/>
      <c r="BO282" s="18"/>
      <c r="BP282" s="18"/>
      <c r="BQ282" s="18"/>
      <c r="BR282" s="18"/>
      <c r="BS282" s="18"/>
      <c r="BT282" s="18"/>
      <c r="BU282" s="18"/>
      <c r="BV282" s="18"/>
      <c r="BW282" s="18"/>
      <c r="BX282" s="19"/>
    </row>
    <row r="283" spans="2:76" ht="20.100000000000001" customHeight="1">
      <c r="B283" s="9"/>
      <c r="C283" s="9"/>
      <c r="D283" s="15"/>
      <c r="E283" s="16"/>
      <c r="F283" s="16"/>
      <c r="G283" s="16"/>
      <c r="H283" s="16"/>
      <c r="I283" s="16"/>
      <c r="J283" s="17"/>
      <c r="K283" s="17"/>
      <c r="L283" s="17"/>
      <c r="M283" s="17"/>
      <c r="N283" s="17"/>
      <c r="O283" s="17"/>
      <c r="P283" s="17"/>
      <c r="Q283" s="15"/>
      <c r="R283" s="29"/>
      <c r="S283" s="29"/>
      <c r="T283" s="29" t="s">
        <v>84</v>
      </c>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30"/>
      <c r="AZ283" s="30"/>
      <c r="BA283" s="30"/>
      <c r="BB283" s="30"/>
      <c r="BC283" s="30"/>
      <c r="BD283" s="30"/>
      <c r="BE283" s="30"/>
      <c r="BF283" s="30"/>
      <c r="BG283" s="30"/>
      <c r="BH283" s="30"/>
      <c r="BI283" s="30"/>
      <c r="BJ283" s="30"/>
      <c r="BK283" s="30"/>
      <c r="BL283" s="18"/>
      <c r="BM283" s="18"/>
      <c r="BN283" s="18"/>
      <c r="BO283" s="18"/>
      <c r="BP283" s="18"/>
      <c r="BQ283" s="18"/>
      <c r="BR283" s="18"/>
      <c r="BS283" s="18"/>
      <c r="BT283" s="18"/>
      <c r="BU283" s="18"/>
      <c r="BV283" s="18"/>
      <c r="BW283" s="18"/>
      <c r="BX283" s="19"/>
    </row>
    <row r="284" spans="2:76" ht="20.100000000000001" customHeight="1">
      <c r="B284" s="9"/>
      <c r="C284" s="9"/>
      <c r="D284" s="23"/>
      <c r="E284" s="24"/>
      <c r="F284" s="24"/>
      <c r="G284" s="24"/>
      <c r="H284" s="24"/>
      <c r="I284" s="24"/>
      <c r="J284" s="25"/>
      <c r="K284" s="25"/>
      <c r="L284" s="25"/>
      <c r="M284" s="25"/>
      <c r="N284" s="25"/>
      <c r="O284" s="25"/>
      <c r="P284" s="25"/>
      <c r="Q284" s="15"/>
      <c r="R284" s="29"/>
      <c r="S284" s="29"/>
      <c r="T284" s="29" t="s">
        <v>76</v>
      </c>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30"/>
      <c r="AZ284" s="30"/>
      <c r="BA284" s="30"/>
      <c r="BB284" s="30"/>
      <c r="BC284" s="30"/>
      <c r="BD284" s="30"/>
      <c r="BE284" s="30"/>
      <c r="BF284" s="30"/>
      <c r="BG284" s="30"/>
      <c r="BH284" s="30"/>
      <c r="BI284" s="30"/>
      <c r="BJ284" s="30"/>
      <c r="BK284" s="30"/>
      <c r="BL284" s="18"/>
      <c r="BM284" s="18"/>
      <c r="BN284" s="18"/>
      <c r="BO284" s="18"/>
      <c r="BP284" s="18"/>
      <c r="BQ284" s="18"/>
      <c r="BR284" s="18"/>
      <c r="BS284" s="18"/>
      <c r="BT284" s="18"/>
      <c r="BU284" s="18"/>
      <c r="BV284" s="18"/>
      <c r="BW284" s="18"/>
      <c r="BX284" s="19"/>
    </row>
    <row r="285" spans="2:76" ht="20.100000000000001" customHeight="1">
      <c r="B285" s="9"/>
      <c r="C285" s="9"/>
      <c r="D285" s="15"/>
      <c r="E285" s="16" t="s">
        <v>53</v>
      </c>
      <c r="F285" s="16"/>
      <c r="G285" s="16"/>
      <c r="H285" s="16"/>
      <c r="I285" s="16"/>
      <c r="J285" s="17"/>
      <c r="K285" s="17"/>
      <c r="L285" s="17"/>
      <c r="M285" s="17"/>
      <c r="N285" s="17"/>
      <c r="O285" s="17"/>
      <c r="P285" s="17"/>
      <c r="Q285" s="10"/>
      <c r="R285" s="11" t="s">
        <v>325</v>
      </c>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8"/>
      <c r="AZ285" s="38"/>
      <c r="BA285" s="38"/>
      <c r="BB285" s="38"/>
      <c r="BC285" s="38"/>
      <c r="BD285" s="38"/>
      <c r="BE285" s="38"/>
      <c r="BF285" s="38"/>
      <c r="BG285" s="38"/>
      <c r="BH285" s="38"/>
      <c r="BI285" s="38"/>
      <c r="BJ285" s="38"/>
      <c r="BK285" s="38"/>
      <c r="BL285" s="13"/>
      <c r="BM285" s="13"/>
      <c r="BN285" s="13"/>
      <c r="BO285" s="13"/>
      <c r="BP285" s="13"/>
      <c r="BQ285" s="13"/>
      <c r="BR285" s="13"/>
      <c r="BS285" s="13"/>
      <c r="BT285" s="13"/>
      <c r="BU285" s="13"/>
      <c r="BV285" s="13"/>
      <c r="BW285" s="13"/>
      <c r="BX285" s="14"/>
    </row>
    <row r="286" spans="2:76" ht="20.100000000000001" customHeight="1">
      <c r="B286" s="9"/>
      <c r="C286" s="9"/>
      <c r="D286" s="20"/>
      <c r="E286" s="21" t="s">
        <v>54</v>
      </c>
      <c r="F286" s="21"/>
      <c r="G286" s="21"/>
      <c r="H286" s="21"/>
      <c r="I286" s="21"/>
      <c r="J286" s="22"/>
      <c r="K286" s="22"/>
      <c r="L286" s="22"/>
      <c r="M286" s="22"/>
      <c r="N286" s="22"/>
      <c r="O286" s="22"/>
      <c r="P286" s="22"/>
      <c r="Q286" s="15"/>
      <c r="R286" s="28" t="s">
        <v>77</v>
      </c>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30"/>
      <c r="AZ286" s="30"/>
      <c r="BA286" s="30"/>
      <c r="BB286" s="30"/>
      <c r="BC286" s="30"/>
      <c r="BD286" s="30"/>
      <c r="BE286" s="30"/>
      <c r="BF286" s="30"/>
      <c r="BG286" s="30"/>
      <c r="BH286" s="30"/>
      <c r="BI286" s="30"/>
      <c r="BJ286" s="30"/>
      <c r="BK286" s="30"/>
      <c r="BL286" s="18"/>
      <c r="BM286" s="18"/>
      <c r="BN286" s="18"/>
      <c r="BO286" s="18"/>
      <c r="BP286" s="18"/>
      <c r="BQ286" s="18"/>
      <c r="BR286" s="18"/>
      <c r="BS286" s="18"/>
      <c r="BT286" s="18"/>
      <c r="BU286" s="18"/>
      <c r="BV286" s="18"/>
      <c r="BW286" s="18"/>
      <c r="BX286" s="19"/>
    </row>
    <row r="287" spans="2:76" ht="20.100000000000001" customHeight="1">
      <c r="B287" s="9"/>
      <c r="C287" s="9"/>
      <c r="D287" s="15"/>
      <c r="E287" s="16"/>
      <c r="F287" s="16"/>
      <c r="G287" s="16"/>
      <c r="H287" s="16"/>
      <c r="I287" s="16"/>
      <c r="J287" s="17"/>
      <c r="K287" s="17"/>
      <c r="L287" s="17"/>
      <c r="M287" s="17"/>
      <c r="N287" s="17"/>
      <c r="O287" s="17"/>
      <c r="P287" s="17"/>
      <c r="Q287" s="15"/>
      <c r="R287" s="29"/>
      <c r="S287" s="29"/>
      <c r="T287" s="29" t="s">
        <v>78</v>
      </c>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30"/>
      <c r="AZ287" s="30"/>
      <c r="BA287" s="30"/>
      <c r="BB287" s="30"/>
      <c r="BC287" s="30"/>
      <c r="BD287" s="30"/>
      <c r="BE287" s="30"/>
      <c r="BF287" s="30"/>
      <c r="BG287" s="30"/>
      <c r="BH287" s="30"/>
      <c r="BI287" s="30"/>
      <c r="BJ287" s="30"/>
      <c r="BK287" s="30"/>
      <c r="BL287" s="18"/>
      <c r="BM287" s="18"/>
      <c r="BN287" s="18"/>
      <c r="BO287" s="18"/>
      <c r="BP287" s="18"/>
      <c r="BQ287" s="18"/>
      <c r="BR287" s="18"/>
      <c r="BS287" s="18"/>
      <c r="BT287" s="18"/>
      <c r="BU287" s="18"/>
      <c r="BV287" s="18"/>
      <c r="BW287" s="18"/>
      <c r="BX287" s="19"/>
    </row>
    <row r="288" spans="2:76" ht="20.100000000000001" customHeight="1">
      <c r="B288" s="9"/>
      <c r="C288" s="9"/>
      <c r="D288" s="15"/>
      <c r="E288" s="16"/>
      <c r="F288" s="16"/>
      <c r="G288" s="16"/>
      <c r="H288" s="16"/>
      <c r="I288" s="16"/>
      <c r="J288" s="17"/>
      <c r="K288" s="17"/>
      <c r="L288" s="17"/>
      <c r="M288" s="17"/>
      <c r="N288" s="17"/>
      <c r="O288" s="17"/>
      <c r="P288" s="17"/>
      <c r="Q288" s="15"/>
      <c r="R288" s="29"/>
      <c r="S288" s="29"/>
      <c r="T288" s="29" t="s">
        <v>79</v>
      </c>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30"/>
      <c r="AZ288" s="30"/>
      <c r="BA288" s="30"/>
      <c r="BB288" s="30"/>
      <c r="BC288" s="30"/>
      <c r="BD288" s="30"/>
      <c r="BE288" s="30"/>
      <c r="BF288" s="30"/>
      <c r="BG288" s="30"/>
      <c r="BH288" s="30"/>
      <c r="BI288" s="30"/>
      <c r="BJ288" s="30"/>
      <c r="BK288" s="30"/>
      <c r="BL288" s="18"/>
      <c r="BM288" s="18"/>
      <c r="BN288" s="18"/>
      <c r="BO288" s="18"/>
      <c r="BP288" s="18"/>
      <c r="BQ288" s="18"/>
      <c r="BR288" s="18"/>
      <c r="BS288" s="18"/>
      <c r="BT288" s="18"/>
      <c r="BU288" s="18"/>
      <c r="BV288" s="18"/>
      <c r="BW288" s="18"/>
      <c r="BX288" s="19"/>
    </row>
    <row r="289" spans="2:126" ht="20.100000000000001" customHeight="1">
      <c r="B289" s="9"/>
      <c r="C289" s="9"/>
      <c r="D289" s="23"/>
      <c r="E289" s="24"/>
      <c r="F289" s="24"/>
      <c r="G289" s="24"/>
      <c r="H289" s="24"/>
      <c r="I289" s="24"/>
      <c r="J289" s="25"/>
      <c r="K289" s="25"/>
      <c r="L289" s="25"/>
      <c r="M289" s="25"/>
      <c r="N289" s="25"/>
      <c r="O289" s="25"/>
      <c r="P289" s="25"/>
      <c r="Q289" s="23"/>
      <c r="R289" s="31"/>
      <c r="S289" s="31"/>
      <c r="T289" s="31" t="s">
        <v>80</v>
      </c>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2"/>
      <c r="AZ289" s="32"/>
      <c r="BA289" s="32"/>
      <c r="BB289" s="32"/>
      <c r="BC289" s="32"/>
      <c r="BD289" s="32"/>
      <c r="BE289" s="32"/>
      <c r="BF289" s="32"/>
      <c r="BG289" s="32"/>
      <c r="BH289" s="32"/>
      <c r="BI289" s="32"/>
      <c r="BJ289" s="32"/>
      <c r="BK289" s="32"/>
      <c r="BL289" s="33"/>
      <c r="BM289" s="33"/>
      <c r="BN289" s="33"/>
      <c r="BO289" s="33"/>
      <c r="BP289" s="33"/>
      <c r="BQ289" s="33"/>
      <c r="BR289" s="33"/>
      <c r="BS289" s="33"/>
      <c r="BT289" s="33"/>
      <c r="BU289" s="33"/>
      <c r="BV289" s="33"/>
      <c r="BW289" s="33"/>
      <c r="BX289" s="26"/>
    </row>
    <row r="290" spans="2:126" ht="20.100000000000001" customHeight="1">
      <c r="B290" s="9"/>
      <c r="C290" s="9"/>
      <c r="D290" s="15"/>
      <c r="E290" s="16" t="s">
        <v>55</v>
      </c>
      <c r="F290" s="16"/>
      <c r="G290" s="16"/>
      <c r="H290" s="16"/>
      <c r="I290" s="16"/>
      <c r="J290" s="17"/>
      <c r="K290" s="17"/>
      <c r="L290" s="17"/>
      <c r="M290" s="17"/>
      <c r="N290" s="17"/>
      <c r="O290" s="17"/>
      <c r="P290" s="17"/>
      <c r="Q290" s="15"/>
      <c r="R290" s="250" t="s">
        <v>231</v>
      </c>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34"/>
      <c r="AP290" s="34"/>
      <c r="AQ290" s="34"/>
      <c r="AR290" s="34"/>
      <c r="AS290" s="34"/>
      <c r="AT290" s="34"/>
      <c r="AU290" s="34"/>
      <c r="AV290" s="34"/>
      <c r="AW290" s="34"/>
      <c r="AX290" s="34"/>
      <c r="AY290" s="35"/>
      <c r="AZ290" s="35"/>
      <c r="BA290" s="35"/>
      <c r="BB290" s="35"/>
      <c r="BC290" s="35"/>
      <c r="BD290" s="35"/>
      <c r="BE290" s="35"/>
      <c r="BF290" s="35"/>
      <c r="BG290" s="35"/>
      <c r="BH290" s="35"/>
      <c r="BI290" s="35"/>
      <c r="BJ290" s="35"/>
      <c r="BK290" s="35"/>
      <c r="BL290" s="2"/>
      <c r="BM290" s="2"/>
      <c r="BN290" s="2"/>
      <c r="BO290" s="2"/>
      <c r="BP290" s="2"/>
      <c r="BQ290" s="2"/>
      <c r="BR290" s="2"/>
      <c r="BS290" s="2"/>
      <c r="BT290" s="2"/>
      <c r="BU290" s="2"/>
      <c r="BV290" s="2"/>
      <c r="BW290" s="2"/>
      <c r="BX290" s="3"/>
    </row>
    <row r="291" spans="2:126" ht="20.100000000000001" customHeight="1">
      <c r="B291" s="9"/>
      <c r="C291" s="9"/>
      <c r="D291" s="15"/>
      <c r="E291" s="16"/>
      <c r="F291" s="16"/>
      <c r="G291" s="16"/>
      <c r="H291" s="16"/>
      <c r="I291" s="16"/>
      <c r="J291" s="17"/>
      <c r="K291" s="17"/>
      <c r="L291" s="17"/>
      <c r="M291" s="17"/>
      <c r="N291" s="17"/>
      <c r="O291" s="17"/>
      <c r="P291" s="17"/>
      <c r="Q291" s="15"/>
      <c r="R291" s="251" t="s">
        <v>232</v>
      </c>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2"/>
      <c r="AZ291" s="252"/>
      <c r="BA291" s="252"/>
      <c r="BB291" s="252"/>
      <c r="BC291" s="252"/>
      <c r="BD291" s="252"/>
      <c r="BE291" s="252"/>
      <c r="BF291" s="252"/>
      <c r="BG291" s="252"/>
      <c r="BH291" s="252"/>
      <c r="BI291" s="252"/>
      <c r="BJ291" s="252"/>
      <c r="BK291" s="252"/>
      <c r="BL291" s="18"/>
      <c r="BM291" s="18"/>
      <c r="BN291" s="18"/>
      <c r="BO291" s="18"/>
      <c r="BP291" s="18"/>
      <c r="BQ291" s="18"/>
      <c r="BR291" s="18"/>
      <c r="BS291" s="18"/>
      <c r="BT291" s="18"/>
      <c r="BU291" s="18"/>
      <c r="BV291" s="18"/>
      <c r="BW291" s="18"/>
      <c r="BX291" s="19"/>
    </row>
    <row r="292" spans="2:126" ht="20.100000000000001" customHeight="1">
      <c r="B292" s="9"/>
      <c r="C292" s="9"/>
      <c r="D292" s="15"/>
      <c r="E292" s="16"/>
      <c r="F292" s="16"/>
      <c r="G292" s="16"/>
      <c r="H292" s="16"/>
      <c r="I292" s="16"/>
      <c r="J292" s="17"/>
      <c r="K292" s="17"/>
      <c r="L292" s="17"/>
      <c r="M292" s="17"/>
      <c r="N292" s="17"/>
      <c r="O292" s="17"/>
      <c r="P292" s="17"/>
      <c r="Q292" s="228"/>
      <c r="R292" s="29" t="s">
        <v>233</v>
      </c>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51"/>
      <c r="AV292" s="251"/>
      <c r="AW292" s="251"/>
      <c r="AX292" s="251"/>
      <c r="AY292" s="252"/>
      <c r="AZ292" s="252"/>
      <c r="BA292" s="252"/>
      <c r="BB292" s="252"/>
      <c r="BC292" s="252"/>
      <c r="BD292" s="252"/>
      <c r="BE292" s="252"/>
      <c r="BF292" s="252"/>
      <c r="BG292" s="252"/>
      <c r="BH292" s="252"/>
      <c r="BI292" s="252"/>
      <c r="BJ292" s="252"/>
      <c r="BK292" s="252"/>
      <c r="BL292" s="247"/>
      <c r="BM292" s="18"/>
      <c r="BN292" s="18"/>
      <c r="BO292" s="18"/>
      <c r="BP292" s="18"/>
      <c r="BQ292" s="18"/>
      <c r="BR292" s="18"/>
      <c r="BS292" s="18"/>
      <c r="BT292" s="18"/>
      <c r="BU292" s="18"/>
      <c r="BV292" s="18"/>
      <c r="BW292" s="18"/>
      <c r="BX292" s="19"/>
    </row>
    <row r="293" spans="2:126" ht="20.100000000000001" customHeight="1">
      <c r="B293" s="9"/>
      <c r="C293" s="9"/>
      <c r="D293" s="23"/>
      <c r="E293" s="24"/>
      <c r="F293" s="24"/>
      <c r="G293" s="24"/>
      <c r="H293" s="24"/>
      <c r="I293" s="24"/>
      <c r="J293" s="25"/>
      <c r="K293" s="25"/>
      <c r="L293" s="25"/>
      <c r="M293" s="25"/>
      <c r="N293" s="25"/>
      <c r="O293" s="25"/>
      <c r="P293" s="25"/>
      <c r="Q293" s="253"/>
      <c r="R293" s="32" t="s">
        <v>234</v>
      </c>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3"/>
      <c r="BM293" s="33"/>
      <c r="BN293" s="33"/>
      <c r="BO293" s="33"/>
      <c r="BP293" s="33"/>
      <c r="BQ293" s="33"/>
      <c r="BR293" s="33"/>
      <c r="BS293" s="33"/>
      <c r="BT293" s="33"/>
      <c r="BU293" s="33"/>
      <c r="BV293" s="33"/>
      <c r="BW293" s="33"/>
      <c r="BX293" s="26"/>
    </row>
    <row r="294" spans="2:126" ht="12.75" customHeight="1">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row>
    <row r="295" spans="2:126" s="8" customFormat="1" ht="15.75" customHeight="1">
      <c r="D295" s="488">
        <f>入力フォーム!$C$13</f>
        <v>45931</v>
      </c>
      <c r="E295" s="488"/>
      <c r="F295" s="488"/>
      <c r="G295" s="488"/>
      <c r="H295" s="488"/>
      <c r="I295" s="488"/>
      <c r="J295" s="488"/>
      <c r="K295" s="488"/>
      <c r="L295" s="488"/>
      <c r="M295" s="488"/>
      <c r="N295" s="488"/>
      <c r="O295" s="488"/>
      <c r="P295" s="488"/>
      <c r="Q295" s="488"/>
      <c r="R295" s="47"/>
      <c r="S295" s="47"/>
      <c r="T295" s="47"/>
      <c r="U295" s="47"/>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row>
    <row r="296" spans="2:126" s="8" customFormat="1" ht="10.5" customHeight="1">
      <c r="D296" s="45"/>
      <c r="E296" s="45"/>
      <c r="F296" s="45"/>
      <c r="G296" s="45"/>
      <c r="H296" s="45"/>
      <c r="I296" s="45"/>
      <c r="J296" s="45"/>
      <c r="K296" s="45"/>
      <c r="L296" s="45"/>
      <c r="M296" s="45"/>
      <c r="N296" s="45"/>
      <c r="O296" s="45"/>
      <c r="P296" s="45"/>
      <c r="Q296" s="45"/>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row>
    <row r="297" spans="2:126" s="8" customFormat="1" ht="18" customHeight="1">
      <c r="AM297" s="8" t="s">
        <v>56</v>
      </c>
      <c r="AQ297" s="489" t="s">
        <v>306</v>
      </c>
      <c r="AR297" s="489"/>
      <c r="AS297" s="489"/>
      <c r="AT297" s="489"/>
      <c r="AU297" s="489"/>
      <c r="AV297" s="489"/>
      <c r="AW297" s="489"/>
      <c r="AX297" s="489"/>
      <c r="AY297" s="489"/>
      <c r="AZ297" s="489"/>
      <c r="BA297" s="489"/>
      <c r="BB297" s="489"/>
      <c r="BC297" s="489"/>
      <c r="BD297" s="489"/>
      <c r="BE297" s="489"/>
      <c r="BF297" s="489"/>
      <c r="BG297" s="489"/>
      <c r="BH297" s="489"/>
      <c r="BI297" s="489"/>
      <c r="BJ297" s="489"/>
      <c r="BK297" s="489"/>
      <c r="BL297" s="489"/>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row>
    <row r="298" spans="2:126" s="8" customFormat="1" ht="18" customHeight="1">
      <c r="AQ298" s="489" t="s">
        <v>66</v>
      </c>
      <c r="AR298" s="489"/>
      <c r="AS298" s="489"/>
      <c r="AT298" s="489"/>
      <c r="AU298" s="489"/>
      <c r="AV298" s="489"/>
      <c r="AW298" s="489"/>
      <c r="AX298" s="489"/>
      <c r="AY298" s="489"/>
      <c r="AZ298" s="489"/>
      <c r="BA298" s="489"/>
      <c r="BB298" s="489"/>
      <c r="BC298" s="489"/>
      <c r="BD298" s="489"/>
      <c r="BE298" s="489"/>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row>
    <row r="299" spans="2:126" s="8" customFormat="1" ht="18" customHeight="1">
      <c r="AQ299" s="479" t="s">
        <v>326</v>
      </c>
      <c r="AR299" s="479"/>
      <c r="AS299" s="479"/>
      <c r="AT299" s="479"/>
      <c r="AU299" s="479"/>
      <c r="AV299" s="479"/>
      <c r="AW299" s="479"/>
      <c r="AX299" s="479"/>
      <c r="AY299" s="479"/>
      <c r="AZ299" s="479"/>
      <c r="BA299" s="479"/>
      <c r="BB299" s="479"/>
      <c r="BC299" s="479"/>
      <c r="BD299" s="479"/>
      <c r="BE299" s="479"/>
      <c r="BF299" s="479"/>
      <c r="BG299" s="43"/>
      <c r="BH299" s="480" t="s">
        <v>300</v>
      </c>
      <c r="BI299" s="480"/>
      <c r="BJ299" s="480"/>
      <c r="BK299" s="480"/>
      <c r="BL299" s="480"/>
      <c r="BM299" s="480"/>
      <c r="BN299" s="480"/>
      <c r="BO299" s="480"/>
      <c r="BS299" s="8" t="s">
        <v>57</v>
      </c>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row>
    <row r="300" spans="2:126" s="8" customFormat="1" ht="10.5" customHeight="1">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row>
    <row r="301" spans="2:126" s="8" customFormat="1" ht="18" customHeight="1">
      <c r="AM301" s="8" t="s">
        <v>58</v>
      </c>
      <c r="AQ301" s="8" t="s">
        <v>59</v>
      </c>
      <c r="AU301" s="481" t="str">
        <f>"〒"&amp;VLOOKUP(A249,入力フォーム!$A$26:$AA$75,4,FALSE)</f>
        <v>〒141-8602</v>
      </c>
      <c r="AV301" s="481"/>
      <c r="AW301" s="481"/>
      <c r="AX301" s="481"/>
      <c r="AY301" s="481"/>
      <c r="AZ301" s="481"/>
      <c r="BA301" s="481"/>
      <c r="BB301" s="481"/>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row>
    <row r="302" spans="2:126" s="8" customFormat="1" ht="20.100000000000001" customHeight="1">
      <c r="AU302" s="144"/>
      <c r="AV302" s="482" t="str">
        <f>VLOOKUP(A249,入力フォーム!$A$26:$AA$75,5,FALSE)</f>
        <v>東京都品川区大崎4-2-16</v>
      </c>
      <c r="AW302" s="482"/>
      <c r="AX302" s="482"/>
      <c r="AY302" s="482"/>
      <c r="AZ302" s="482"/>
      <c r="BA302" s="482"/>
      <c r="BB302" s="482"/>
      <c r="BC302" s="482"/>
      <c r="BD302" s="482"/>
      <c r="BE302" s="482"/>
      <c r="BF302" s="482"/>
      <c r="BG302" s="482"/>
      <c r="BH302" s="482"/>
      <c r="BI302" s="482"/>
      <c r="BJ302" s="482"/>
      <c r="BK302" s="482"/>
      <c r="BL302" s="482"/>
      <c r="BM302" s="482"/>
      <c r="BN302" s="482"/>
      <c r="BO302" s="482"/>
      <c r="BP302" s="482"/>
      <c r="BQ302" s="482"/>
      <c r="BR302" s="482"/>
      <c r="BS302" s="482"/>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row>
    <row r="303" spans="2:126" s="8" customFormat="1" ht="20.100000000000001" customHeight="1">
      <c r="AU303" s="44"/>
      <c r="AV303" s="483">
        <f>VLOOKUP(A249,入力フォーム!$A$26:$AA$75,6,FALSE)</f>
        <v>0</v>
      </c>
      <c r="AW303" s="483"/>
      <c r="AX303" s="483"/>
      <c r="AY303" s="483"/>
      <c r="AZ303" s="483"/>
      <c r="BA303" s="483"/>
      <c r="BB303" s="483"/>
      <c r="BC303" s="483"/>
      <c r="BD303" s="483"/>
      <c r="BE303" s="483"/>
      <c r="BF303" s="483"/>
      <c r="BG303" s="483"/>
      <c r="BH303" s="483"/>
      <c r="BI303" s="483"/>
      <c r="BJ303" s="483"/>
      <c r="BK303" s="483"/>
      <c r="BL303" s="483"/>
      <c r="BM303" s="483"/>
      <c r="BN303" s="483"/>
      <c r="BO303" s="483"/>
      <c r="BP303" s="483"/>
      <c r="BQ303" s="483"/>
      <c r="BR303" s="483"/>
      <c r="BS303" s="48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row>
    <row r="304" spans="2:126" s="8" customFormat="1" ht="12" customHeight="1">
      <c r="AQ304" s="46" t="s">
        <v>191</v>
      </c>
      <c r="AR304" s="46"/>
      <c r="AS304" s="46"/>
      <c r="AT304" s="46"/>
      <c r="AU304" s="46"/>
      <c r="AV304" s="484" t="str">
        <f>VLOOKUP(A249,入力フォーム!$A$26:$AA$75,3,FALSE)</f>
        <v>ﾘｯｼｮｳ ｺﾞﾆﾝ</v>
      </c>
      <c r="AW304" s="484" ph="1"/>
      <c r="AX304" s="484" ph="1"/>
      <c r="AY304" s="484" ph="1"/>
      <c r="AZ304" s="484" ph="1"/>
      <c r="BA304" s="484" ph="1"/>
      <c r="BB304" s="484" ph="1"/>
      <c r="BC304" s="484" ph="1"/>
      <c r="BD304" s="484" ph="1"/>
      <c r="BE304" s="484" ph="1"/>
      <c r="BF304" s="484" ph="1"/>
      <c r="BG304" s="484" ph="1"/>
      <c r="BH304" s="484" ph="1"/>
      <c r="BI304" s="484" ph="1"/>
      <c r="BJ304" s="484" ph="1"/>
      <c r="BK304" s="484" ph="1"/>
      <c r="BL304" s="484" ph="1"/>
      <c r="BM304" s="484" ph="1"/>
      <c r="BN304" s="484" ph="1"/>
      <c r="BO304" s="48"/>
      <c r="BP304" s="48"/>
      <c r="BQ304" s="48"/>
      <c r="BR304" s="48"/>
      <c r="BS304" s="48"/>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row>
    <row r="305" spans="1:126" s="8" customFormat="1" ht="20.100000000000001" customHeight="1">
      <c r="AQ305" s="8" t="s">
        <v>60</v>
      </c>
      <c r="AV305" s="493" t="str">
        <f>VLOOKUP(A249,入力フォーム!$A$26:$AA$75,2,FALSE)</f>
        <v>立正　5人</v>
      </c>
      <c r="AW305" s="493"/>
      <c r="AX305" s="493"/>
      <c r="AY305" s="493"/>
      <c r="AZ305" s="493"/>
      <c r="BA305" s="493"/>
      <c r="BB305" s="493"/>
      <c r="BC305" s="493"/>
      <c r="BD305" s="493"/>
      <c r="BE305" s="493"/>
      <c r="BF305" s="493"/>
      <c r="BG305" s="493"/>
      <c r="BH305" s="493"/>
      <c r="BI305" s="493"/>
      <c r="BJ305" s="493"/>
      <c r="BK305" s="493"/>
      <c r="BL305" s="493"/>
      <c r="BM305" s="493"/>
      <c r="BN305" s="493"/>
      <c r="BO305" s="48"/>
      <c r="BP305" s="48"/>
      <c r="BQ305" s="48"/>
      <c r="BR305" s="48"/>
      <c r="BS305" s="286" t="s">
        <v>57</v>
      </c>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row>
    <row r="306" spans="1:126" s="8" customFormat="1" ht="20.100000000000001" customHeight="1">
      <c r="AQ306" s="8" t="s">
        <v>61</v>
      </c>
      <c r="AV306" s="48"/>
      <c r="AW306" s="494">
        <f>VLOOKUP(A249,入力フォーム!$A$26:$AA$75,8,FALSE)</f>
        <v>32866</v>
      </c>
      <c r="AX306" s="494"/>
      <c r="AY306" s="494"/>
      <c r="AZ306" s="494"/>
      <c r="BA306" s="494"/>
      <c r="BB306" s="494"/>
      <c r="BC306" s="494"/>
      <c r="BD306" s="494"/>
      <c r="BE306" s="494"/>
      <c r="BF306" s="494"/>
      <c r="BG306" s="494"/>
      <c r="BH306" s="494"/>
      <c r="BI306" s="494"/>
      <c r="BJ306" s="494"/>
      <c r="BK306" s="494"/>
      <c r="BL306" s="494"/>
      <c r="BM306" s="494"/>
      <c r="BN306" s="494"/>
      <c r="BO306" s="494"/>
      <c r="BP306" s="494"/>
      <c r="BQ306" s="494"/>
      <c r="BR306" s="494"/>
      <c r="BS306" s="48"/>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row>
    <row r="307" spans="1:126" s="8" customFormat="1" ht="20.100000000000001" customHeight="1">
      <c r="AQ307" s="8" t="s">
        <v>83</v>
      </c>
      <c r="AV307" s="48"/>
      <c r="AW307" s="48"/>
      <c r="AX307" s="48"/>
      <c r="AY307" s="48"/>
      <c r="AZ307" s="48"/>
      <c r="BA307" s="48"/>
      <c r="BB307" s="48"/>
      <c r="BC307" s="48"/>
      <c r="BD307" s="495" t="str">
        <f>VLOOKUP(A249,入力フォーム!$A$26:$AA$75,9,FALSE)</f>
        <v>181H00005</v>
      </c>
      <c r="BE307" s="495"/>
      <c r="BF307" s="495"/>
      <c r="BG307" s="495"/>
      <c r="BH307" s="495"/>
      <c r="BI307" s="495"/>
      <c r="BJ307" s="495"/>
      <c r="BK307" s="495"/>
      <c r="BL307" s="495"/>
      <c r="BM307" s="495"/>
      <c r="BN307" s="495"/>
      <c r="BO307" s="495"/>
      <c r="BP307" s="495"/>
      <c r="BQ307" s="495"/>
      <c r="BR307" s="495"/>
      <c r="BS307" s="495"/>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row>
    <row r="308" spans="1:126" s="8" customFormat="1" ht="12" customHeight="1">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row>
    <row r="309" spans="1:126" s="8" customFormat="1" ht="22.5" customHeight="1">
      <c r="D309" s="496" t="s">
        <v>85</v>
      </c>
      <c r="E309" s="496"/>
      <c r="F309" s="496"/>
      <c r="G309" s="496"/>
      <c r="H309" s="496"/>
      <c r="I309" s="496"/>
      <c r="J309" s="496"/>
      <c r="K309" s="496"/>
      <c r="L309" s="497" t="str">
        <f>入力フォーム!$C$22</f>
        <v>07-999</v>
      </c>
      <c r="M309" s="497"/>
      <c r="N309" s="497"/>
      <c r="O309" s="497"/>
      <c r="P309" s="497"/>
      <c r="Q309" s="497"/>
      <c r="R309" s="48"/>
      <c r="S309" s="48"/>
      <c r="T309" s="8" t="s">
        <v>242</v>
      </c>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row>
    <row r="310" spans="1:126" s="8" customFormat="1" ht="15.75" customHeight="1">
      <c r="D310" s="45"/>
      <c r="F310" s="45"/>
      <c r="G310" s="45"/>
      <c r="H310" s="45"/>
      <c r="I310" s="45"/>
      <c r="J310" s="45"/>
      <c r="K310" s="45"/>
      <c r="L310" s="45"/>
      <c r="M310" s="45"/>
      <c r="N310" s="45"/>
      <c r="O310" s="45"/>
      <c r="P310" s="45"/>
      <c r="Q310" s="45"/>
      <c r="BX310" s="51"/>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row>
    <row r="311" spans="1:126" s="7" customFormat="1" ht="18.75">
      <c r="A311" s="7">
        <f>IF(MOD(ROW()-1,62)=0,QUOTIENT(ROW()-1,62)+1,"")</f>
        <v>6</v>
      </c>
      <c r="B311" s="473" t="s">
        <v>39</v>
      </c>
      <c r="C311" s="473"/>
      <c r="D311" s="473"/>
      <c r="E311" s="473"/>
      <c r="F311" s="473"/>
      <c r="G311" s="473"/>
      <c r="H311" s="473"/>
      <c r="I311" s="473"/>
      <c r="J311" s="473"/>
      <c r="K311" s="473"/>
      <c r="L311" s="473"/>
      <c r="M311" s="473"/>
      <c r="N311" s="473"/>
      <c r="O311" s="473"/>
      <c r="P311" s="473"/>
      <c r="Q311" s="473"/>
      <c r="R311" s="473"/>
      <c r="S311" s="473"/>
      <c r="T311" s="473"/>
      <c r="U311" s="473"/>
      <c r="V311" s="473"/>
      <c r="W311" s="473"/>
      <c r="X311" s="473"/>
      <c r="Y311" s="473"/>
      <c r="Z311" s="473"/>
      <c r="AA311" s="473"/>
      <c r="AB311" s="473"/>
      <c r="AC311" s="473"/>
      <c r="AD311" s="473"/>
      <c r="AE311" s="473"/>
      <c r="AF311" s="473"/>
      <c r="AG311" s="473"/>
      <c r="AH311" s="473"/>
      <c r="AI311" s="473"/>
      <c r="AJ311" s="473"/>
      <c r="AK311" s="473"/>
      <c r="AL311" s="473"/>
      <c r="AM311" s="473"/>
      <c r="AN311" s="473"/>
      <c r="AO311" s="473"/>
      <c r="AP311" s="473"/>
      <c r="AQ311" s="473"/>
      <c r="AR311" s="473"/>
      <c r="AS311" s="473"/>
      <c r="AT311" s="473"/>
      <c r="AU311" s="473"/>
      <c r="AV311" s="473"/>
      <c r="AW311" s="473"/>
      <c r="AX311" s="473"/>
      <c r="AY311" s="473"/>
      <c r="AZ311" s="473"/>
      <c r="BA311" s="473"/>
      <c r="BB311" s="473"/>
      <c r="BC311" s="473"/>
      <c r="BD311" s="473"/>
      <c r="BE311" s="473"/>
      <c r="BF311" s="473"/>
      <c r="BG311" s="473"/>
      <c r="BH311" s="473"/>
      <c r="BI311" s="473"/>
      <c r="BJ311" s="473"/>
      <c r="BK311" s="473"/>
      <c r="BL311" s="473"/>
      <c r="BM311" s="473"/>
      <c r="BN311" s="473"/>
      <c r="BO311" s="473"/>
      <c r="BP311" s="473"/>
      <c r="BQ311" s="473"/>
      <c r="BR311" s="473"/>
      <c r="BS311" s="473"/>
      <c r="BT311" s="473"/>
      <c r="BU311" s="473"/>
      <c r="BV311" s="473"/>
      <c r="BW311" s="473"/>
      <c r="BX311" s="473"/>
      <c r="BY311" s="52"/>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row>
    <row r="312" spans="1:126" s="7" customFormat="1" ht="19.5" customHeight="1">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Q312" s="8"/>
      <c r="AR312" s="8"/>
      <c r="AS312" s="8"/>
      <c r="AT312" s="8"/>
      <c r="AU312" s="8"/>
      <c r="AV312" s="8"/>
      <c r="AW312" s="8"/>
      <c r="AX312" s="8"/>
      <c r="AY312" s="8"/>
      <c r="AZ312" s="8"/>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row>
    <row r="313" spans="1:126" s="7" customFormat="1" ht="16.5" customHeight="1">
      <c r="B313" s="8" t="s">
        <v>229</v>
      </c>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D313" s="474" t="str">
        <f>VLOOKUP(A311,入力フォーム!$A$26:$AA$75,2,FALSE)</f>
        <v>立正　6人</v>
      </c>
      <c r="AE313" s="474"/>
      <c r="AF313" s="474"/>
      <c r="AG313" s="474"/>
      <c r="AH313" s="474"/>
      <c r="AI313" s="474"/>
      <c r="AJ313" s="474"/>
      <c r="AK313" s="474"/>
      <c r="AL313" s="474"/>
      <c r="AM313" s="474"/>
      <c r="AN313" s="474"/>
      <c r="AO313" s="474"/>
      <c r="AP313" s="474"/>
      <c r="AQ313" s="8" t="s">
        <v>230</v>
      </c>
      <c r="AR313" s="8"/>
      <c r="AS313" s="8"/>
      <c r="AT313" s="8"/>
      <c r="AU313" s="8"/>
      <c r="AV313" s="8"/>
      <c r="AW313" s="8"/>
      <c r="AX313" s="8"/>
      <c r="AY313" s="8"/>
      <c r="AZ313" s="8"/>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row>
    <row r="314" spans="1:126" ht="14.25" customHeight="1">
      <c r="B314" s="9"/>
      <c r="C314" s="9"/>
      <c r="D314" s="9"/>
    </row>
    <row r="315" spans="1:126" ht="15.75" customHeight="1">
      <c r="D315" s="475" t="s">
        <v>23</v>
      </c>
      <c r="E315" s="475"/>
      <c r="F315" s="475"/>
      <c r="G315" s="475"/>
      <c r="H315" s="475"/>
      <c r="I315" s="475"/>
      <c r="J315" s="475"/>
      <c r="K315" s="475"/>
      <c r="L315" s="475"/>
      <c r="M315" s="475"/>
      <c r="N315" s="475"/>
      <c r="O315" s="475"/>
      <c r="P315" s="475"/>
      <c r="Q315" s="475"/>
      <c r="R315" s="475"/>
      <c r="S315" s="475"/>
      <c r="T315" s="475"/>
      <c r="U315" s="475"/>
      <c r="V315" s="475"/>
      <c r="W315" s="475"/>
      <c r="X315" s="475"/>
      <c r="Y315" s="475"/>
      <c r="Z315" s="475"/>
      <c r="AA315" s="475"/>
      <c r="AB315" s="475"/>
      <c r="AC315" s="475"/>
      <c r="AD315" s="475"/>
      <c r="AE315" s="475"/>
      <c r="AF315" s="475"/>
      <c r="AG315" s="475"/>
      <c r="AH315" s="475"/>
      <c r="AI315" s="475"/>
      <c r="AJ315" s="475"/>
      <c r="AK315" s="475"/>
      <c r="AL315" s="475"/>
      <c r="AM315" s="475"/>
      <c r="AN315" s="475"/>
      <c r="AO315" s="475"/>
      <c r="AP315" s="475"/>
      <c r="AQ315" s="475"/>
      <c r="AR315" s="475"/>
      <c r="AS315" s="475"/>
      <c r="AT315" s="475"/>
      <c r="AU315" s="475"/>
      <c r="AV315" s="475"/>
      <c r="AW315" s="475"/>
      <c r="AX315" s="475"/>
      <c r="AY315" s="475"/>
      <c r="AZ315" s="475"/>
      <c r="BA315" s="475"/>
      <c r="BB315" s="475"/>
      <c r="BC315" s="475"/>
      <c r="BD315" s="475"/>
      <c r="BE315" s="475"/>
      <c r="BF315" s="475"/>
      <c r="BG315" s="475"/>
      <c r="BH315" s="475"/>
      <c r="BI315" s="475"/>
      <c r="BJ315" s="475"/>
      <c r="BK315" s="475"/>
      <c r="BL315" s="475"/>
      <c r="BM315" s="475"/>
      <c r="BN315" s="475"/>
      <c r="BO315" s="475"/>
      <c r="BP315" s="475"/>
      <c r="BQ315" s="475"/>
      <c r="BR315" s="475"/>
      <c r="BS315" s="475"/>
      <c r="BT315" s="475"/>
      <c r="BU315" s="475"/>
      <c r="BV315" s="475"/>
      <c r="BW315" s="475"/>
      <c r="BX315" s="475"/>
    </row>
    <row r="316" spans="1:126" ht="14.25" customHeight="1">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row>
    <row r="317" spans="1:126" ht="20.100000000000001" customHeight="1">
      <c r="B317" s="9"/>
      <c r="C317" s="9"/>
      <c r="D317" s="10"/>
      <c r="E317" s="11" t="s">
        <v>40</v>
      </c>
      <c r="F317" s="11"/>
      <c r="G317" s="11"/>
      <c r="H317" s="11"/>
      <c r="I317" s="11"/>
      <c r="J317" s="12"/>
      <c r="K317" s="12"/>
      <c r="L317" s="12"/>
      <c r="M317" s="12"/>
      <c r="N317" s="12"/>
      <c r="O317" s="12"/>
      <c r="P317" s="12"/>
      <c r="Q317" s="10"/>
      <c r="R317" s="476">
        <f>VLOOKUP(A311,入力フォーム!$A$26:$AA$75,11,FALSE)</f>
        <v>45931</v>
      </c>
      <c r="S317" s="476"/>
      <c r="T317" s="476"/>
      <c r="U317" s="476"/>
      <c r="V317" s="476"/>
      <c r="W317" s="476"/>
      <c r="X317" s="476"/>
      <c r="Y317" s="476"/>
      <c r="Z317" s="476"/>
      <c r="AA317" s="476"/>
      <c r="AB317" s="476"/>
      <c r="AC317" s="476"/>
      <c r="AD317" s="476"/>
      <c r="AE317" s="476"/>
      <c r="AF317" s="476"/>
      <c r="AG317" s="476"/>
      <c r="AH317" s="477" t="s">
        <v>235</v>
      </c>
      <c r="AI317" s="478"/>
      <c r="AJ317" s="478"/>
      <c r="AK317" s="478"/>
      <c r="AL317" s="478"/>
      <c r="AM317" s="476">
        <f>VLOOKUP(A311,入力フォーム!$A$26:$AA$75,13,FALSE)</f>
        <v>45931</v>
      </c>
      <c r="AN317" s="476"/>
      <c r="AO317" s="476"/>
      <c r="AP317" s="476"/>
      <c r="AQ317" s="476"/>
      <c r="AR317" s="476"/>
      <c r="AS317" s="476"/>
      <c r="AT317" s="476"/>
      <c r="AU317" s="476"/>
      <c r="AV317" s="476"/>
      <c r="AW317" s="476"/>
      <c r="AX317" s="476"/>
      <c r="AY317" s="476"/>
      <c r="AZ317" s="476"/>
      <c r="BA317" s="476"/>
      <c r="BB317" s="476"/>
      <c r="BC317" s="2"/>
      <c r="BD317" s="2"/>
      <c r="BE317" s="2"/>
      <c r="BF317" s="2"/>
      <c r="BG317" s="2"/>
      <c r="BH317" s="2"/>
      <c r="BI317" s="2"/>
      <c r="BJ317" s="2"/>
      <c r="BK317" s="2"/>
      <c r="BL317" s="2"/>
      <c r="BM317" s="2"/>
      <c r="BN317" s="2"/>
      <c r="BO317" s="2"/>
      <c r="BP317" s="2"/>
      <c r="BQ317" s="2"/>
      <c r="BR317" s="2"/>
      <c r="BS317" s="2"/>
      <c r="BT317" s="2"/>
      <c r="BU317" s="2"/>
      <c r="BV317" s="2"/>
      <c r="BW317" s="2"/>
      <c r="BX317" s="3"/>
    </row>
    <row r="318" spans="1:126" ht="20.100000000000001" customHeight="1">
      <c r="B318" s="9"/>
      <c r="C318" s="9"/>
      <c r="D318" s="10"/>
      <c r="E318" s="11" t="s">
        <v>41</v>
      </c>
      <c r="F318" s="11"/>
      <c r="G318" s="11"/>
      <c r="H318" s="11"/>
      <c r="I318" s="11"/>
      <c r="J318" s="12"/>
      <c r="K318" s="12"/>
      <c r="L318" s="12"/>
      <c r="M318" s="12"/>
      <c r="N318" s="12"/>
      <c r="O318" s="12"/>
      <c r="P318" s="229"/>
      <c r="Q318" s="230"/>
      <c r="R318" s="463" t="str">
        <f>入力フォーム!$C$10</f>
        <v>品川キャンパス</v>
      </c>
      <c r="S318" s="463"/>
      <c r="T318" s="463"/>
      <c r="U318" s="463"/>
      <c r="V318" s="463"/>
      <c r="W318" s="463"/>
      <c r="X318" s="463"/>
      <c r="Y318" s="463"/>
      <c r="Z318" s="231"/>
      <c r="AA318" s="464" t="str">
        <f>入力フォーム!$D$10</f>
        <v>文学部事務室</v>
      </c>
      <c r="AB318" s="464"/>
      <c r="AC318" s="464"/>
      <c r="AD318" s="464"/>
      <c r="AE318" s="464"/>
      <c r="AF318" s="464"/>
      <c r="AG318" s="464"/>
      <c r="AH318" s="464"/>
      <c r="AI318" s="464"/>
      <c r="AJ318" s="464"/>
      <c r="AK318" s="464"/>
      <c r="AL318" s="464"/>
      <c r="AM318" s="464"/>
      <c r="AN318" s="464"/>
      <c r="AO318" s="464"/>
      <c r="AP318" s="464"/>
      <c r="AQ318" s="464"/>
      <c r="AR318" s="464"/>
      <c r="AS318" s="464"/>
      <c r="AT318" s="464"/>
      <c r="AU318" s="464"/>
      <c r="AV318" s="464"/>
      <c r="AW318" s="464"/>
      <c r="AX318" s="464"/>
      <c r="AY318" s="464"/>
      <c r="AZ318" s="464"/>
      <c r="BA318" s="464"/>
      <c r="BB318" s="464"/>
      <c r="BC318" s="464"/>
      <c r="BD318" s="464"/>
      <c r="BE318" s="464"/>
      <c r="BF318" s="464"/>
      <c r="BG318" s="464"/>
      <c r="BH318" s="464"/>
      <c r="BI318" s="464"/>
      <c r="BJ318" s="464"/>
      <c r="BK318" s="464"/>
      <c r="BL318" s="464"/>
      <c r="BM318" s="464"/>
      <c r="BN318" s="464"/>
      <c r="BO318" s="464"/>
      <c r="BP318" s="464"/>
      <c r="BQ318" s="464"/>
      <c r="BR318" s="231"/>
      <c r="BS318" s="231"/>
      <c r="BT318" s="231"/>
      <c r="BU318" s="231"/>
      <c r="BV318" s="231"/>
      <c r="BW318" s="231"/>
      <c r="BX318" s="232"/>
    </row>
    <row r="319" spans="1:126" ht="18.600000000000001" customHeight="1">
      <c r="B319" s="9"/>
      <c r="C319" s="9"/>
      <c r="D319" s="15"/>
      <c r="E319" s="16" t="s">
        <v>236</v>
      </c>
      <c r="F319" s="16"/>
      <c r="G319" s="16"/>
      <c r="H319" s="16"/>
      <c r="I319" s="16"/>
      <c r="J319" s="17"/>
      <c r="K319" s="17"/>
      <c r="L319" s="17"/>
      <c r="M319" s="17"/>
      <c r="N319" s="17"/>
      <c r="O319" s="17"/>
      <c r="P319" s="17"/>
      <c r="Q319" s="15"/>
      <c r="R319" s="465" t="str">
        <f>入力フォーム!$C$4</f>
        <v>文学部事務室</v>
      </c>
      <c r="S319" s="465"/>
      <c r="T319" s="465"/>
      <c r="U319" s="465"/>
      <c r="V319" s="465"/>
      <c r="W319" s="465"/>
      <c r="X319" s="465"/>
      <c r="Y319" s="465"/>
      <c r="Z319" s="465"/>
      <c r="AA319" s="465"/>
      <c r="AB319" s="465"/>
      <c r="AC319" s="465"/>
      <c r="AD319" s="465"/>
      <c r="AE319" s="465"/>
      <c r="AF319" s="465"/>
      <c r="AG319" s="465"/>
      <c r="AH319" s="465"/>
      <c r="AI319" s="465"/>
      <c r="AJ319" s="465"/>
      <c r="AK319" s="465"/>
      <c r="AL319" s="465"/>
      <c r="AM319" s="465"/>
      <c r="AN319" s="465"/>
      <c r="AO319" s="465"/>
      <c r="AP319" s="465"/>
      <c r="AQ319" s="465"/>
      <c r="AR319" s="465"/>
      <c r="AS319" s="465"/>
      <c r="AT319" s="465"/>
      <c r="AU319" s="465"/>
      <c r="AV319" s="465"/>
      <c r="AW319" s="465"/>
      <c r="AX319" s="465"/>
      <c r="AY319" s="465"/>
      <c r="AZ319" s="465"/>
      <c r="BA319" s="465"/>
      <c r="BB319" s="465"/>
      <c r="BC319" s="465"/>
      <c r="BD319" s="465"/>
      <c r="BE319" s="465"/>
      <c r="BF319" s="465"/>
      <c r="BG319" s="465"/>
      <c r="BH319" s="465"/>
      <c r="BI319" s="465"/>
      <c r="BJ319" s="465"/>
      <c r="BK319" s="465"/>
      <c r="BL319" s="465"/>
      <c r="BM319" s="465"/>
      <c r="BN319" s="465"/>
      <c r="BO319" s="465"/>
      <c r="BP319" s="465"/>
      <c r="BQ319" s="465"/>
      <c r="BR319" s="465"/>
      <c r="BS319" s="233"/>
      <c r="BT319" s="233"/>
      <c r="BU319" s="233"/>
      <c r="BV319" s="233"/>
      <c r="BW319" s="233"/>
      <c r="BX319" s="19"/>
    </row>
    <row r="320" spans="1:126" ht="38.25" customHeight="1">
      <c r="B320" s="9"/>
      <c r="C320" s="9"/>
      <c r="D320" s="10"/>
      <c r="E320" s="466" t="s">
        <v>42</v>
      </c>
      <c r="F320" s="466"/>
      <c r="G320" s="466"/>
      <c r="H320" s="466"/>
      <c r="I320" s="466"/>
      <c r="J320" s="466"/>
      <c r="K320" s="466"/>
      <c r="L320" s="466"/>
      <c r="M320" s="466"/>
      <c r="N320" s="466"/>
      <c r="O320" s="466"/>
      <c r="P320" s="467"/>
      <c r="Q320" s="10"/>
      <c r="R320" s="468" t="str">
        <f>入力フォーム!$C$8</f>
        <v>OC学生スタッフ</v>
      </c>
      <c r="S320" s="468"/>
      <c r="T320" s="468"/>
      <c r="U320" s="468"/>
      <c r="V320" s="468"/>
      <c r="W320" s="468"/>
      <c r="X320" s="468"/>
      <c r="Y320" s="468"/>
      <c r="Z320" s="468"/>
      <c r="AA320" s="468"/>
      <c r="AB320" s="468"/>
      <c r="AC320" s="468"/>
      <c r="AD320" s="468"/>
      <c r="AE320" s="468"/>
      <c r="AF320" s="468"/>
      <c r="AG320" s="468"/>
      <c r="AH320" s="468"/>
      <c r="AI320" s="468"/>
      <c r="AJ320" s="468"/>
      <c r="AK320" s="468"/>
      <c r="AL320" s="468"/>
      <c r="AM320" s="468"/>
      <c r="AN320" s="468"/>
      <c r="AO320" s="468"/>
      <c r="AP320" s="468"/>
      <c r="AQ320" s="468"/>
      <c r="AR320" s="468"/>
      <c r="AS320" s="468"/>
      <c r="AT320" s="468"/>
      <c r="AU320" s="468"/>
      <c r="AV320" s="468"/>
      <c r="AW320" s="468"/>
      <c r="AX320" s="468"/>
      <c r="AY320" s="468"/>
      <c r="AZ320" s="468"/>
      <c r="BA320" s="468"/>
      <c r="BB320" s="468"/>
      <c r="BC320" s="468"/>
      <c r="BD320" s="468"/>
      <c r="BE320" s="468"/>
      <c r="BF320" s="468"/>
      <c r="BG320" s="468"/>
      <c r="BH320" s="468"/>
      <c r="BI320" s="468"/>
      <c r="BJ320" s="468"/>
      <c r="BK320" s="468"/>
      <c r="BL320" s="468"/>
      <c r="BM320" s="468"/>
      <c r="BN320" s="468"/>
      <c r="BO320" s="468"/>
      <c r="BP320" s="468"/>
      <c r="BQ320" s="468"/>
      <c r="BR320" s="468"/>
      <c r="BS320" s="234"/>
      <c r="BT320" s="234"/>
      <c r="BU320" s="234"/>
      <c r="BV320" s="234"/>
      <c r="BW320" s="234"/>
      <c r="BX320" s="14"/>
    </row>
    <row r="321" spans="1:126" ht="20.100000000000001" customHeight="1">
      <c r="B321" s="9"/>
      <c r="C321" s="9"/>
      <c r="D321" s="15"/>
      <c r="E321" s="16" t="s">
        <v>43</v>
      </c>
      <c r="F321" s="16"/>
      <c r="G321" s="16"/>
      <c r="H321" s="16"/>
      <c r="I321" s="16"/>
      <c r="J321" s="17"/>
      <c r="K321" s="17"/>
      <c r="L321" s="17"/>
      <c r="M321" s="17"/>
      <c r="N321" s="17"/>
      <c r="O321" s="17"/>
      <c r="P321" s="17"/>
      <c r="Q321" s="15"/>
      <c r="R321" s="17" t="s">
        <v>44</v>
      </c>
      <c r="S321" s="17"/>
      <c r="T321" s="17"/>
      <c r="U321" s="17"/>
      <c r="V321" s="17"/>
      <c r="W321" s="469" t="str">
        <f>VLOOKUP(A311,入力フォーム!$A$26:$AA$75,22,FALSE)</f>
        <v>雇用期間のとおり</v>
      </c>
      <c r="X321" s="469"/>
      <c r="Y321" s="469"/>
      <c r="Z321" s="469"/>
      <c r="AA321" s="469"/>
      <c r="AB321" s="469"/>
      <c r="AC321" s="469"/>
      <c r="AD321" s="469"/>
      <c r="AE321" s="469"/>
      <c r="AF321" s="469"/>
      <c r="AG321" s="469"/>
      <c r="AH321" s="469"/>
      <c r="AI321" s="469"/>
      <c r="AJ321" s="469"/>
      <c r="AK321" s="469"/>
      <c r="AL321" s="469"/>
      <c r="AM321" s="469"/>
      <c r="AN321" s="469"/>
      <c r="AO321" s="469"/>
      <c r="AP321" s="17"/>
      <c r="AQ321" s="17"/>
      <c r="AR321" s="470" t="s">
        <v>237</v>
      </c>
      <c r="AS321" s="470"/>
      <c r="AT321" s="470"/>
      <c r="AU321" s="470"/>
      <c r="AV321" s="470"/>
      <c r="AW321" s="470"/>
      <c r="AX321" s="471">
        <f>入力フォーム!$E$16</f>
        <v>0</v>
      </c>
      <c r="AY321" s="471"/>
      <c r="AZ321" s="471"/>
      <c r="BA321" s="472" t="s">
        <v>65</v>
      </c>
      <c r="BB321" s="472"/>
      <c r="BC321" s="472"/>
      <c r="BD321" s="472"/>
      <c r="BE321" s="472"/>
      <c r="BF321" s="18"/>
      <c r="BG321" s="18"/>
      <c r="BH321" s="18"/>
      <c r="BI321" s="18"/>
      <c r="BJ321" s="18"/>
      <c r="BK321" s="18"/>
      <c r="BL321" s="18"/>
      <c r="BM321" s="18"/>
      <c r="BN321" s="18"/>
      <c r="BO321" s="18"/>
      <c r="BP321" s="18"/>
      <c r="BQ321" s="18"/>
      <c r="BR321" s="18"/>
      <c r="BS321" s="18"/>
      <c r="BT321" s="18"/>
      <c r="BU321" s="18"/>
      <c r="BV321" s="18"/>
      <c r="BW321" s="18"/>
      <c r="BX321" s="19"/>
    </row>
    <row r="322" spans="1:126" ht="20.100000000000001" customHeight="1">
      <c r="A322" s="245"/>
      <c r="B322" s="235"/>
      <c r="C322" s="235"/>
      <c r="D322" s="236"/>
      <c r="E322" s="237"/>
      <c r="F322" s="237"/>
      <c r="G322" s="237"/>
      <c r="H322" s="237"/>
      <c r="I322" s="237"/>
      <c r="J322" s="238"/>
      <c r="K322" s="238"/>
      <c r="L322" s="238"/>
      <c r="M322" s="238"/>
      <c r="N322" s="238"/>
      <c r="O322" s="238"/>
      <c r="P322" s="238"/>
      <c r="Q322" s="239"/>
      <c r="R322" s="240"/>
      <c r="S322" s="241"/>
      <c r="T322" s="241"/>
      <c r="U322" s="241"/>
      <c r="V322" s="241"/>
      <c r="W322" s="241"/>
      <c r="X322" s="241"/>
      <c r="Y322" s="241"/>
      <c r="Z322" s="241"/>
      <c r="AA322" s="241"/>
      <c r="AB322" s="241"/>
      <c r="AC322" s="241"/>
      <c r="AD322" s="241"/>
      <c r="AE322" s="241"/>
      <c r="AF322" s="241"/>
      <c r="AG322" s="241"/>
      <c r="AH322" s="241"/>
      <c r="AI322" s="241"/>
      <c r="AJ322" s="241"/>
      <c r="AK322" s="241"/>
      <c r="AL322" s="241"/>
      <c r="AM322" s="241"/>
      <c r="AN322" s="241"/>
      <c r="AO322" s="241"/>
      <c r="AP322" s="241"/>
      <c r="AQ322" s="241"/>
      <c r="AR322" s="242"/>
      <c r="AS322" s="242"/>
      <c r="AT322" s="243"/>
      <c r="AU322" s="241"/>
      <c r="AV322" s="241"/>
      <c r="AW322" s="241"/>
      <c r="AX322" s="241"/>
      <c r="AY322" s="242"/>
      <c r="AZ322" s="242"/>
      <c r="BA322" s="242"/>
      <c r="BB322" s="242"/>
      <c r="BC322" s="242"/>
      <c r="BD322" s="242"/>
      <c r="BE322" s="242"/>
      <c r="BF322" s="242"/>
      <c r="BG322" s="242"/>
      <c r="BH322" s="242"/>
      <c r="BI322" s="242"/>
      <c r="BJ322" s="242"/>
      <c r="BK322" s="242"/>
      <c r="BL322" s="242"/>
      <c r="BM322" s="242"/>
      <c r="BN322" s="242"/>
      <c r="BO322" s="242"/>
      <c r="BP322" s="242"/>
      <c r="BQ322" s="242"/>
      <c r="BR322" s="242"/>
      <c r="BS322" s="242"/>
      <c r="BT322" s="242"/>
      <c r="BU322" s="242"/>
      <c r="BV322" s="242"/>
      <c r="BW322" s="242"/>
      <c r="BX322" s="244"/>
    </row>
    <row r="323" spans="1:126" ht="20.100000000000001" customHeight="1">
      <c r="B323" s="9"/>
      <c r="C323" s="9"/>
      <c r="D323" s="20"/>
      <c r="E323" s="21" t="s">
        <v>45</v>
      </c>
      <c r="F323" s="21"/>
      <c r="G323" s="21"/>
      <c r="H323" s="21"/>
      <c r="I323" s="21"/>
      <c r="J323" s="22"/>
      <c r="K323" s="22"/>
      <c r="L323" s="22"/>
      <c r="M323" s="22"/>
      <c r="N323" s="22"/>
      <c r="O323" s="22"/>
      <c r="P323" s="22"/>
      <c r="Q323" s="15"/>
      <c r="R323" s="490">
        <f>VLOOKUP(A311,入力フォーム!$A$26:$AA$75,14,FALSE)</f>
        <v>0</v>
      </c>
      <c r="S323" s="490"/>
      <c r="T323" s="490"/>
      <c r="U323" s="490"/>
      <c r="V323" s="490"/>
      <c r="W323" s="490"/>
      <c r="X323" s="490"/>
      <c r="Y323" s="490"/>
      <c r="Z323" s="490"/>
      <c r="AA323" s="490"/>
      <c r="AB323" s="491" t="s">
        <v>235</v>
      </c>
      <c r="AC323" s="491"/>
      <c r="AD323" s="491"/>
      <c r="AE323" s="491"/>
      <c r="AF323" s="491"/>
      <c r="AG323" s="492">
        <f>VLOOKUP(A311,入力フォーム!$A$26:$AA$75,16,FALSE)</f>
        <v>0</v>
      </c>
      <c r="AH323" s="492"/>
      <c r="AI323" s="492"/>
      <c r="AJ323" s="492"/>
      <c r="AK323" s="492"/>
      <c r="AL323" s="492"/>
      <c r="AM323" s="492"/>
      <c r="AN323" s="492"/>
      <c r="AO323" s="492"/>
      <c r="AP323" s="492"/>
      <c r="AQ323" s="27"/>
      <c r="AR323" s="36"/>
      <c r="AS323" s="36"/>
      <c r="AT323" s="36"/>
      <c r="AU323" s="36"/>
      <c r="AV323" s="36"/>
      <c r="AW323" s="36"/>
      <c r="AX323" s="36"/>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9"/>
    </row>
    <row r="324" spans="1:126" s="8" customFormat="1" ht="10.5" customHeight="1">
      <c r="D324" s="15"/>
      <c r="E324" s="16"/>
      <c r="F324" s="16"/>
      <c r="G324" s="16"/>
      <c r="H324" s="16"/>
      <c r="I324" s="16"/>
      <c r="J324" s="16"/>
      <c r="K324" s="16"/>
      <c r="L324" s="16"/>
      <c r="M324" s="16"/>
      <c r="N324" s="16"/>
      <c r="O324" s="16"/>
      <c r="P324" s="17"/>
      <c r="Q324" s="15"/>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9"/>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row>
    <row r="325" spans="1:126" ht="20.100000000000001" customHeight="1">
      <c r="B325" s="9"/>
      <c r="C325" s="9"/>
      <c r="D325" s="15"/>
      <c r="E325" s="16"/>
      <c r="F325" s="16"/>
      <c r="G325" s="16"/>
      <c r="H325" s="16"/>
      <c r="I325" s="16"/>
      <c r="J325" s="17"/>
      <c r="K325" s="17"/>
      <c r="L325" s="17"/>
      <c r="M325" s="17"/>
      <c r="N325" s="17"/>
      <c r="O325" s="17"/>
      <c r="P325" s="17"/>
      <c r="Q325" s="15"/>
      <c r="R325" s="17"/>
      <c r="S325" s="17" t="s">
        <v>46</v>
      </c>
      <c r="T325" s="17"/>
      <c r="U325" s="17"/>
      <c r="V325" s="17"/>
      <c r="W325" s="17"/>
      <c r="X325" s="17"/>
      <c r="Y325" s="17"/>
      <c r="Z325" s="17"/>
      <c r="AA325" s="17"/>
      <c r="AB325" s="17"/>
      <c r="AC325" s="17"/>
      <c r="AD325" s="17"/>
      <c r="AE325" s="17"/>
      <c r="AF325" s="17"/>
      <c r="AG325" s="17"/>
      <c r="AH325" s="17"/>
      <c r="AI325" s="17"/>
      <c r="AJ325" s="17"/>
      <c r="BI325" s="247"/>
      <c r="BJ325" s="247"/>
      <c r="BK325" s="247"/>
      <c r="BL325" s="18"/>
      <c r="BM325" s="18"/>
      <c r="BN325" s="18"/>
      <c r="BO325" s="18"/>
      <c r="BP325" s="18"/>
      <c r="BQ325" s="18"/>
      <c r="BR325" s="18"/>
      <c r="BS325" s="18"/>
      <c r="BT325" s="18"/>
      <c r="BU325" s="18"/>
      <c r="BV325" s="18"/>
      <c r="BW325" s="18"/>
      <c r="BX325" s="19"/>
    </row>
    <row r="326" spans="1:126" ht="20.100000000000001" customHeight="1">
      <c r="B326" s="9"/>
      <c r="C326" s="9"/>
      <c r="D326" s="15"/>
      <c r="E326" s="16"/>
      <c r="F326" s="16"/>
      <c r="G326" s="16"/>
      <c r="H326" s="16"/>
      <c r="I326" s="16"/>
      <c r="J326" s="17"/>
      <c r="K326" s="17"/>
      <c r="L326" s="17"/>
      <c r="M326" s="17"/>
      <c r="N326" s="17"/>
      <c r="O326" s="17"/>
      <c r="P326" s="17"/>
      <c r="Q326" s="15"/>
      <c r="R326" s="492">
        <f>VLOOKUP(A311,入力フォーム!$A$26:$AA$75,17,FALSE)</f>
        <v>0.41666666666666669</v>
      </c>
      <c r="S326" s="492"/>
      <c r="T326" s="492"/>
      <c r="U326" s="492"/>
      <c r="V326" s="492"/>
      <c r="W326" s="492"/>
      <c r="X326" s="492"/>
      <c r="Y326" s="492"/>
      <c r="Z326" s="492"/>
      <c r="AA326" s="492"/>
      <c r="AB326" s="491" t="s">
        <v>235</v>
      </c>
      <c r="AC326" s="491"/>
      <c r="AD326" s="491"/>
      <c r="AE326" s="491"/>
      <c r="AF326" s="491"/>
      <c r="AG326" s="492">
        <f>VLOOKUP(A311,入力フォーム!$A$26:$AA$75,19,FALSE)</f>
        <v>0.70833333333333337</v>
      </c>
      <c r="AH326" s="492"/>
      <c r="AI326" s="492"/>
      <c r="AJ326" s="492"/>
      <c r="AK326" s="492"/>
      <c r="AL326" s="492"/>
      <c r="AM326" s="492"/>
      <c r="AN326" s="492"/>
      <c r="AO326" s="492"/>
      <c r="AP326" s="492"/>
      <c r="AQ326" s="27"/>
      <c r="AR326" s="28" t="s">
        <v>47</v>
      </c>
      <c r="AS326" s="28"/>
      <c r="AT326" s="28"/>
      <c r="AU326" s="28"/>
      <c r="AV326" s="485">
        <f>VLOOKUP(A311,入力フォーム!$A$26:$AA$75,20,FALSE)</f>
        <v>2</v>
      </c>
      <c r="AW326" s="485"/>
      <c r="AX326" s="28" t="s">
        <v>48</v>
      </c>
      <c r="AY326" s="28"/>
      <c r="AZ326" s="28"/>
      <c r="BA326" s="28"/>
      <c r="BB326" s="28"/>
      <c r="BC326" s="28"/>
      <c r="BD326" s="28"/>
      <c r="BE326" s="28"/>
      <c r="BF326" s="28"/>
      <c r="BG326" s="18"/>
      <c r="BH326" s="18"/>
      <c r="BI326" s="18"/>
      <c r="BJ326" s="18"/>
      <c r="BK326" s="18"/>
      <c r="BL326" s="18"/>
      <c r="BM326" s="18"/>
      <c r="BN326" s="18"/>
      <c r="BO326" s="18"/>
      <c r="BP326" s="18"/>
      <c r="BQ326" s="18"/>
      <c r="BR326" s="18"/>
      <c r="BS326" s="18"/>
      <c r="BT326" s="18"/>
      <c r="BU326" s="18"/>
      <c r="BV326" s="18"/>
      <c r="BW326" s="18"/>
      <c r="BX326" s="19"/>
    </row>
    <row r="327" spans="1:126" ht="20.100000000000001" customHeight="1">
      <c r="B327" s="9"/>
      <c r="C327" s="9"/>
      <c r="D327" s="15"/>
      <c r="E327" s="16"/>
      <c r="F327" s="16"/>
      <c r="G327" s="16"/>
      <c r="H327" s="16"/>
      <c r="I327" s="16"/>
      <c r="J327" s="17"/>
      <c r="K327" s="17"/>
      <c r="L327" s="17"/>
      <c r="M327" s="17"/>
      <c r="N327" s="17"/>
      <c r="O327" s="17"/>
      <c r="P327" s="17"/>
      <c r="Q327" s="15"/>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9"/>
    </row>
    <row r="328" spans="1:126" ht="20.100000000000001" customHeight="1">
      <c r="B328" s="9"/>
      <c r="C328" s="9"/>
      <c r="D328" s="15"/>
      <c r="E328" s="16"/>
      <c r="F328" s="16"/>
      <c r="G328" s="16"/>
      <c r="H328" s="16"/>
      <c r="I328" s="16"/>
      <c r="J328" s="17"/>
      <c r="K328" s="17"/>
      <c r="L328" s="17"/>
      <c r="M328" s="17"/>
      <c r="N328" s="17"/>
      <c r="O328" s="17"/>
      <c r="P328" s="17"/>
      <c r="Q328" s="15"/>
      <c r="R328" s="248" t="s">
        <v>238</v>
      </c>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30"/>
      <c r="AZ328" s="30"/>
      <c r="BA328" s="30"/>
      <c r="BB328" s="30"/>
      <c r="BC328" s="30"/>
      <c r="BD328" s="30"/>
      <c r="BE328" s="30"/>
      <c r="BF328" s="30"/>
      <c r="BG328" s="30"/>
      <c r="BH328" s="30"/>
      <c r="BI328" s="30"/>
      <c r="BJ328" s="30"/>
      <c r="BK328" s="30"/>
      <c r="BL328" s="18"/>
      <c r="BM328" s="18"/>
      <c r="BN328" s="18"/>
      <c r="BO328" s="18"/>
      <c r="BP328" s="18"/>
      <c r="BQ328" s="18"/>
      <c r="BR328" s="18"/>
      <c r="BS328" s="18"/>
      <c r="BT328" s="18"/>
      <c r="BU328" s="18"/>
      <c r="BV328" s="18"/>
      <c r="BW328" s="18"/>
      <c r="BX328" s="19"/>
    </row>
    <row r="329" spans="1:126" ht="20.100000000000001" customHeight="1">
      <c r="B329" s="9"/>
      <c r="C329" s="9"/>
      <c r="D329" s="23"/>
      <c r="E329" s="24"/>
      <c r="F329" s="24"/>
      <c r="G329" s="24"/>
      <c r="H329" s="24"/>
      <c r="I329" s="24"/>
      <c r="J329" s="25"/>
      <c r="K329" s="25"/>
      <c r="L329" s="25"/>
      <c r="M329" s="25"/>
      <c r="N329" s="25"/>
      <c r="O329" s="25"/>
      <c r="P329" s="25"/>
      <c r="Q329" s="15"/>
      <c r="R329" s="249" t="s">
        <v>239</v>
      </c>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30"/>
      <c r="AZ329" s="30"/>
      <c r="BA329" s="30"/>
      <c r="BB329" s="30"/>
      <c r="BC329" s="30"/>
      <c r="BD329" s="30"/>
      <c r="BE329" s="30"/>
      <c r="BF329" s="30"/>
      <c r="BG329" s="30"/>
      <c r="BH329" s="30"/>
      <c r="BI329" s="30"/>
      <c r="BJ329" s="30"/>
      <c r="BK329" s="30"/>
      <c r="BL329" s="18"/>
      <c r="BM329" s="18"/>
      <c r="BN329" s="18"/>
      <c r="BO329" s="18"/>
      <c r="BP329" s="18"/>
      <c r="BQ329" s="18"/>
      <c r="BR329" s="18"/>
      <c r="BS329" s="18"/>
      <c r="BT329" s="18"/>
      <c r="BU329" s="18"/>
      <c r="BV329" s="18"/>
      <c r="BW329" s="18"/>
      <c r="BX329" s="19"/>
    </row>
    <row r="330" spans="1:126" ht="20.100000000000001" customHeight="1">
      <c r="B330" s="9"/>
      <c r="C330" s="9"/>
      <c r="D330" s="15"/>
      <c r="E330" s="16" t="s">
        <v>49</v>
      </c>
      <c r="F330" s="16"/>
      <c r="G330" s="16"/>
      <c r="H330" s="16"/>
      <c r="I330" s="16"/>
      <c r="J330" s="17"/>
      <c r="K330" s="17"/>
      <c r="L330" s="17"/>
      <c r="M330" s="17"/>
      <c r="N330" s="17"/>
      <c r="O330" s="17"/>
      <c r="P330" s="17"/>
      <c r="Q330" s="20"/>
      <c r="R330" s="21" t="s">
        <v>67</v>
      </c>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3"/>
    </row>
    <row r="331" spans="1:126" ht="20.100000000000001" customHeight="1">
      <c r="B331" s="9"/>
      <c r="C331" s="9"/>
      <c r="D331" s="15"/>
      <c r="E331" s="16"/>
      <c r="F331" s="16"/>
      <c r="G331" s="16"/>
      <c r="H331" s="16"/>
      <c r="I331" s="16"/>
      <c r="J331" s="17"/>
      <c r="K331" s="17"/>
      <c r="L331" s="17"/>
      <c r="M331" s="17"/>
      <c r="N331" s="17"/>
      <c r="O331" s="17"/>
      <c r="P331" s="17"/>
      <c r="Q331" s="23"/>
      <c r="R331" s="31" t="s">
        <v>126</v>
      </c>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2"/>
      <c r="AZ331" s="32"/>
      <c r="BA331" s="32"/>
      <c r="BB331" s="32"/>
      <c r="BC331" s="32"/>
      <c r="BD331" s="32"/>
      <c r="BE331" s="32"/>
      <c r="BF331" s="32"/>
      <c r="BG331" s="32"/>
      <c r="BH331" s="32"/>
      <c r="BI331" s="32"/>
      <c r="BJ331" s="32"/>
      <c r="BK331" s="33"/>
      <c r="BL331" s="33"/>
      <c r="BM331" s="33"/>
      <c r="BN331" s="33"/>
      <c r="BO331" s="33"/>
      <c r="BP331" s="33"/>
      <c r="BQ331" s="33"/>
      <c r="BR331" s="33"/>
      <c r="BS331" s="33"/>
      <c r="BT331" s="33"/>
      <c r="BU331" s="33"/>
      <c r="BV331" s="33"/>
      <c r="BW331" s="33"/>
      <c r="BX331" s="26"/>
    </row>
    <row r="332" spans="1:126" ht="20.100000000000001" customHeight="1">
      <c r="B332" s="9"/>
      <c r="C332" s="9"/>
      <c r="D332" s="10"/>
      <c r="E332" s="11" t="s">
        <v>81</v>
      </c>
      <c r="F332" s="11"/>
      <c r="G332" s="11"/>
      <c r="H332" s="11"/>
      <c r="I332" s="11"/>
      <c r="J332" s="12"/>
      <c r="K332" s="12"/>
      <c r="L332" s="12"/>
      <c r="M332" s="12"/>
      <c r="N332" s="12"/>
      <c r="O332" s="12"/>
      <c r="P332" s="12"/>
      <c r="Q332" s="15"/>
      <c r="R332" s="16" t="s">
        <v>115</v>
      </c>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9"/>
    </row>
    <row r="333" spans="1:126" ht="20.100000000000001" customHeight="1">
      <c r="B333" s="9"/>
      <c r="C333" s="9"/>
      <c r="D333" s="15"/>
      <c r="E333" s="16" t="s">
        <v>82</v>
      </c>
      <c r="F333" s="16"/>
      <c r="G333" s="16"/>
      <c r="H333" s="16"/>
      <c r="I333" s="16"/>
      <c r="J333" s="17"/>
      <c r="K333" s="17"/>
      <c r="L333" s="17"/>
      <c r="M333" s="17"/>
      <c r="N333" s="17"/>
      <c r="O333" s="17"/>
      <c r="P333" s="17"/>
      <c r="Q333" s="20"/>
      <c r="R333" s="486" t="s">
        <v>113</v>
      </c>
      <c r="S333" s="486"/>
      <c r="T333" s="486"/>
      <c r="U333" s="486"/>
      <c r="V333" s="39" t="s">
        <v>240</v>
      </c>
      <c r="W333" s="487">
        <f>VLOOKUP(A311,入力フォーム!$A$26:$AA$75,10,FALSE)</f>
        <v>1200</v>
      </c>
      <c r="X333" s="487"/>
      <c r="Y333" s="487"/>
      <c r="Z333" s="487"/>
      <c r="AA333" s="487"/>
      <c r="AB333" s="487"/>
      <c r="AC333" s="487"/>
      <c r="AD333" s="39" t="s">
        <v>21</v>
      </c>
      <c r="AE333" s="40"/>
      <c r="AF333" s="22"/>
      <c r="AG333" s="22"/>
      <c r="AH333" s="22"/>
      <c r="AI333" s="22"/>
      <c r="AJ333" s="22"/>
      <c r="AK333" s="22"/>
      <c r="AL333" s="22"/>
      <c r="AM333" s="22"/>
      <c r="AN333" s="22"/>
      <c r="AO333" s="22"/>
      <c r="AP333" s="22"/>
      <c r="AQ333" s="22"/>
      <c r="AR333" s="22"/>
      <c r="AS333" s="22"/>
      <c r="AT333" s="22"/>
      <c r="AU333" s="22"/>
      <c r="AV333" s="22"/>
      <c r="AW333" s="22"/>
      <c r="AX333" s="2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3"/>
    </row>
    <row r="334" spans="1:126" ht="20.100000000000001" customHeight="1">
      <c r="B334" s="9"/>
      <c r="C334" s="9"/>
      <c r="D334" s="15"/>
      <c r="E334" s="16"/>
      <c r="F334" s="16"/>
      <c r="G334" s="16"/>
      <c r="H334" s="16"/>
      <c r="I334" s="16"/>
      <c r="J334" s="17"/>
      <c r="K334" s="17"/>
      <c r="L334" s="17"/>
      <c r="M334" s="17"/>
      <c r="N334" s="17"/>
      <c r="O334" s="17"/>
      <c r="P334" s="17"/>
      <c r="Q334" s="15"/>
      <c r="R334" s="16" t="s">
        <v>104</v>
      </c>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9"/>
    </row>
    <row r="335" spans="1:126" ht="20.100000000000001" customHeight="1">
      <c r="B335" s="9"/>
      <c r="C335" s="9"/>
      <c r="D335" s="15"/>
      <c r="E335" s="16"/>
      <c r="F335" s="16"/>
      <c r="G335" s="16"/>
      <c r="H335" s="16"/>
      <c r="I335" s="16"/>
      <c r="J335" s="17"/>
      <c r="K335" s="17"/>
      <c r="L335" s="17"/>
      <c r="M335" s="17"/>
      <c r="N335" s="17"/>
      <c r="O335" s="17"/>
      <c r="P335" s="17"/>
      <c r="Q335" s="15"/>
      <c r="R335" s="16" t="s">
        <v>68</v>
      </c>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9"/>
    </row>
    <row r="336" spans="1:126" ht="20.100000000000001" customHeight="1">
      <c r="B336" s="9"/>
      <c r="C336" s="9"/>
      <c r="D336" s="15"/>
      <c r="E336" s="16"/>
      <c r="F336" s="16"/>
      <c r="G336" s="16"/>
      <c r="H336" s="16"/>
      <c r="I336" s="16"/>
      <c r="J336" s="17"/>
      <c r="K336" s="17"/>
      <c r="L336" s="17"/>
      <c r="M336" s="17"/>
      <c r="N336" s="17"/>
      <c r="O336" s="17"/>
      <c r="P336" s="17"/>
      <c r="Q336" s="15"/>
      <c r="R336" s="16" t="s">
        <v>114</v>
      </c>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9"/>
    </row>
    <row r="337" spans="2:76" ht="20.100000000000001" customHeight="1">
      <c r="B337" s="9"/>
      <c r="C337" s="9"/>
      <c r="D337" s="15"/>
      <c r="E337" s="16"/>
      <c r="F337" s="16"/>
      <c r="G337" s="16"/>
      <c r="H337" s="16"/>
      <c r="I337" s="16"/>
      <c r="J337" s="17"/>
      <c r="K337" s="17"/>
      <c r="L337" s="17"/>
      <c r="M337" s="17"/>
      <c r="N337" s="17"/>
      <c r="O337" s="17"/>
      <c r="P337" s="17"/>
      <c r="Q337" s="23"/>
      <c r="R337" s="25"/>
      <c r="S337" s="25"/>
      <c r="T337" s="25"/>
      <c r="U337" s="25"/>
      <c r="V337" s="25"/>
      <c r="W337" s="25"/>
      <c r="X337" s="25"/>
      <c r="Y337" s="24" t="s">
        <v>241</v>
      </c>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26"/>
    </row>
    <row r="338" spans="2:76" ht="20.100000000000001" customHeight="1">
      <c r="B338" s="9"/>
      <c r="C338" s="9"/>
      <c r="D338" s="10"/>
      <c r="E338" s="11" t="s">
        <v>50</v>
      </c>
      <c r="F338" s="11"/>
      <c r="G338" s="11"/>
      <c r="H338" s="11"/>
      <c r="I338" s="11"/>
      <c r="J338" s="12"/>
      <c r="K338" s="12"/>
      <c r="L338" s="12"/>
      <c r="M338" s="12"/>
      <c r="N338" s="12"/>
      <c r="O338" s="12"/>
      <c r="P338" s="12"/>
      <c r="Q338" s="15"/>
      <c r="R338" s="16" t="s">
        <v>69</v>
      </c>
      <c r="S338" s="17"/>
      <c r="T338" s="17"/>
      <c r="U338" s="17"/>
      <c r="V338" s="17"/>
      <c r="W338" s="17"/>
      <c r="X338" s="17"/>
      <c r="Y338" s="17"/>
      <c r="Z338" s="17"/>
      <c r="AA338" s="17"/>
      <c r="AB338" s="17"/>
      <c r="AC338" s="16" t="s">
        <v>70</v>
      </c>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9"/>
    </row>
    <row r="339" spans="2:76" ht="20.100000000000001" customHeight="1">
      <c r="B339" s="9"/>
      <c r="C339" s="9"/>
      <c r="D339" s="10"/>
      <c r="E339" s="11" t="s">
        <v>51</v>
      </c>
      <c r="F339" s="11"/>
      <c r="G339" s="11"/>
      <c r="H339" s="11"/>
      <c r="I339" s="11"/>
      <c r="J339" s="12"/>
      <c r="K339" s="12"/>
      <c r="L339" s="12"/>
      <c r="M339" s="12"/>
      <c r="N339" s="12"/>
      <c r="O339" s="12"/>
      <c r="P339" s="12"/>
      <c r="Q339" s="10"/>
      <c r="R339" s="11" t="s">
        <v>86</v>
      </c>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4"/>
    </row>
    <row r="340" spans="2:76" ht="20.100000000000001" customHeight="1">
      <c r="B340" s="9"/>
      <c r="C340" s="9"/>
      <c r="D340" s="20"/>
      <c r="E340" s="21" t="s">
        <v>52</v>
      </c>
      <c r="F340" s="21"/>
      <c r="G340" s="21"/>
      <c r="H340" s="21"/>
      <c r="I340" s="21"/>
      <c r="J340" s="22"/>
      <c r="K340" s="22"/>
      <c r="L340" s="22"/>
      <c r="M340" s="22"/>
      <c r="N340" s="22"/>
      <c r="O340" s="22"/>
      <c r="P340" s="22"/>
      <c r="Q340" s="15"/>
      <c r="R340" s="16" t="s">
        <v>71</v>
      </c>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30"/>
      <c r="AZ340" s="30"/>
      <c r="BA340" s="30"/>
      <c r="BB340" s="30"/>
      <c r="BC340" s="30"/>
      <c r="BD340" s="30"/>
      <c r="BE340" s="30"/>
      <c r="BF340" s="30"/>
      <c r="BG340" s="30"/>
      <c r="BH340" s="30"/>
      <c r="BI340" s="30"/>
      <c r="BJ340" s="30"/>
      <c r="BK340" s="30"/>
      <c r="BL340" s="18"/>
      <c r="BM340" s="18"/>
      <c r="BN340" s="18"/>
      <c r="BO340" s="18"/>
      <c r="BP340" s="18"/>
      <c r="BQ340" s="18"/>
      <c r="BR340" s="18"/>
      <c r="BS340" s="18"/>
      <c r="BT340" s="18"/>
      <c r="BU340" s="18"/>
      <c r="BV340" s="18"/>
      <c r="BW340" s="18"/>
      <c r="BX340" s="19"/>
    </row>
    <row r="341" spans="2:76" ht="20.100000000000001" customHeight="1">
      <c r="B341" s="9"/>
      <c r="C341" s="9"/>
      <c r="D341" s="15"/>
      <c r="E341" s="16"/>
      <c r="F341" s="16"/>
      <c r="G341" s="16"/>
      <c r="H341" s="16"/>
      <c r="I341" s="16"/>
      <c r="J341" s="17"/>
      <c r="K341" s="17"/>
      <c r="L341" s="17"/>
      <c r="M341" s="17"/>
      <c r="N341" s="17"/>
      <c r="O341" s="17"/>
      <c r="P341" s="17"/>
      <c r="Q341" s="15"/>
      <c r="R341" s="28" t="s">
        <v>72</v>
      </c>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30"/>
      <c r="AZ341" s="30"/>
      <c r="BA341" s="30"/>
      <c r="BB341" s="30"/>
      <c r="BC341" s="30"/>
      <c r="BD341" s="30"/>
      <c r="BE341" s="30"/>
      <c r="BF341" s="30"/>
      <c r="BG341" s="30"/>
      <c r="BH341" s="30"/>
      <c r="BI341" s="30"/>
      <c r="BJ341" s="30"/>
      <c r="BK341" s="30"/>
      <c r="BL341" s="18"/>
      <c r="BM341" s="18"/>
      <c r="BN341" s="18"/>
      <c r="BO341" s="18"/>
      <c r="BP341" s="18"/>
      <c r="BQ341" s="18"/>
      <c r="BR341" s="18"/>
      <c r="BS341" s="18"/>
      <c r="BT341" s="18"/>
      <c r="BU341" s="18"/>
      <c r="BV341" s="18"/>
      <c r="BW341" s="18"/>
      <c r="BX341" s="19"/>
    </row>
    <row r="342" spans="2:76" ht="20.100000000000001" customHeight="1">
      <c r="B342" s="9"/>
      <c r="C342" s="9"/>
      <c r="D342" s="15"/>
      <c r="E342" s="16"/>
      <c r="F342" s="16"/>
      <c r="G342" s="16"/>
      <c r="H342" s="16"/>
      <c r="I342" s="16"/>
      <c r="J342" s="17"/>
      <c r="K342" s="17"/>
      <c r="L342" s="17"/>
      <c r="M342" s="17"/>
      <c r="N342" s="17"/>
      <c r="O342" s="17"/>
      <c r="P342" s="17"/>
      <c r="Q342" s="15"/>
      <c r="R342" s="29"/>
      <c r="S342" s="29"/>
      <c r="T342" s="29" t="s">
        <v>73</v>
      </c>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30"/>
      <c r="AZ342" s="30"/>
      <c r="BA342" s="30"/>
      <c r="BB342" s="30"/>
      <c r="BC342" s="30"/>
      <c r="BD342" s="30"/>
      <c r="BE342" s="30"/>
      <c r="BF342" s="30"/>
      <c r="BG342" s="30"/>
      <c r="BH342" s="30"/>
      <c r="BI342" s="30"/>
      <c r="BJ342" s="30"/>
      <c r="BK342" s="30"/>
      <c r="BL342" s="18"/>
      <c r="BM342" s="18"/>
      <c r="BN342" s="18"/>
      <c r="BO342" s="18"/>
      <c r="BP342" s="18"/>
      <c r="BQ342" s="18"/>
      <c r="BR342" s="18"/>
      <c r="BS342" s="18"/>
      <c r="BT342" s="18"/>
      <c r="BU342" s="18"/>
      <c r="BV342" s="18"/>
      <c r="BW342" s="18"/>
      <c r="BX342" s="19"/>
    </row>
    <row r="343" spans="2:76" ht="20.100000000000001" customHeight="1">
      <c r="B343" s="9"/>
      <c r="C343" s="9"/>
      <c r="D343" s="15"/>
      <c r="E343" s="16"/>
      <c r="F343" s="16"/>
      <c r="G343" s="16"/>
      <c r="H343" s="16"/>
      <c r="I343" s="16"/>
      <c r="J343" s="17"/>
      <c r="K343" s="17"/>
      <c r="L343" s="17"/>
      <c r="M343" s="17"/>
      <c r="N343" s="17"/>
      <c r="O343" s="17"/>
      <c r="P343" s="17"/>
      <c r="Q343" s="15"/>
      <c r="R343" s="29"/>
      <c r="S343" s="29"/>
      <c r="T343" s="29" t="s">
        <v>74</v>
      </c>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30"/>
      <c r="AZ343" s="30"/>
      <c r="BA343" s="30"/>
      <c r="BB343" s="30"/>
      <c r="BC343" s="30"/>
      <c r="BD343" s="30"/>
      <c r="BE343" s="30"/>
      <c r="BF343" s="30"/>
      <c r="BG343" s="30"/>
      <c r="BH343" s="30"/>
      <c r="BI343" s="30"/>
      <c r="BJ343" s="30"/>
      <c r="BK343" s="30"/>
      <c r="BL343" s="18"/>
      <c r="BM343" s="18"/>
      <c r="BN343" s="18"/>
      <c r="BO343" s="18"/>
      <c r="BP343" s="18"/>
      <c r="BQ343" s="18"/>
      <c r="BR343" s="18"/>
      <c r="BS343" s="18"/>
      <c r="BT343" s="18"/>
      <c r="BU343" s="18"/>
      <c r="BV343" s="18"/>
      <c r="BW343" s="18"/>
      <c r="BX343" s="19"/>
    </row>
    <row r="344" spans="2:76" ht="20.100000000000001" customHeight="1">
      <c r="B344" s="9"/>
      <c r="C344" s="9"/>
      <c r="D344" s="15"/>
      <c r="E344" s="16"/>
      <c r="F344" s="16"/>
      <c r="G344" s="16"/>
      <c r="H344" s="16"/>
      <c r="I344" s="16"/>
      <c r="J344" s="17"/>
      <c r="K344" s="17"/>
      <c r="L344" s="17"/>
      <c r="M344" s="17"/>
      <c r="N344" s="17"/>
      <c r="O344" s="17"/>
      <c r="P344" s="17"/>
      <c r="Q344" s="15"/>
      <c r="R344" s="29"/>
      <c r="S344" s="29"/>
      <c r="T344" s="29" t="s">
        <v>75</v>
      </c>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30"/>
      <c r="AZ344" s="30"/>
      <c r="BA344" s="30"/>
      <c r="BB344" s="30"/>
      <c r="BC344" s="30"/>
      <c r="BD344" s="30"/>
      <c r="BE344" s="30"/>
      <c r="BF344" s="30"/>
      <c r="BG344" s="30"/>
      <c r="BH344" s="30"/>
      <c r="BI344" s="30"/>
      <c r="BJ344" s="30"/>
      <c r="BK344" s="30"/>
      <c r="BL344" s="18"/>
      <c r="BM344" s="18"/>
      <c r="BN344" s="18"/>
      <c r="BO344" s="18"/>
      <c r="BP344" s="18"/>
      <c r="BQ344" s="18"/>
      <c r="BR344" s="18"/>
      <c r="BS344" s="18"/>
      <c r="BT344" s="18"/>
      <c r="BU344" s="18"/>
      <c r="BV344" s="18"/>
      <c r="BW344" s="18"/>
      <c r="BX344" s="19"/>
    </row>
    <row r="345" spans="2:76" ht="20.100000000000001" customHeight="1">
      <c r="B345" s="9"/>
      <c r="C345" s="9"/>
      <c r="D345" s="15"/>
      <c r="E345" s="16"/>
      <c r="F345" s="16"/>
      <c r="G345" s="16"/>
      <c r="H345" s="16"/>
      <c r="I345" s="16"/>
      <c r="J345" s="17"/>
      <c r="K345" s="17"/>
      <c r="L345" s="17"/>
      <c r="M345" s="17"/>
      <c r="N345" s="17"/>
      <c r="O345" s="17"/>
      <c r="P345" s="17"/>
      <c r="Q345" s="15"/>
      <c r="R345" s="29"/>
      <c r="S345" s="29"/>
      <c r="T345" s="29" t="s">
        <v>84</v>
      </c>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30"/>
      <c r="AZ345" s="30"/>
      <c r="BA345" s="30"/>
      <c r="BB345" s="30"/>
      <c r="BC345" s="30"/>
      <c r="BD345" s="30"/>
      <c r="BE345" s="30"/>
      <c r="BF345" s="30"/>
      <c r="BG345" s="30"/>
      <c r="BH345" s="30"/>
      <c r="BI345" s="30"/>
      <c r="BJ345" s="30"/>
      <c r="BK345" s="30"/>
      <c r="BL345" s="18"/>
      <c r="BM345" s="18"/>
      <c r="BN345" s="18"/>
      <c r="BO345" s="18"/>
      <c r="BP345" s="18"/>
      <c r="BQ345" s="18"/>
      <c r="BR345" s="18"/>
      <c r="BS345" s="18"/>
      <c r="BT345" s="18"/>
      <c r="BU345" s="18"/>
      <c r="BV345" s="18"/>
      <c r="BW345" s="18"/>
      <c r="BX345" s="19"/>
    </row>
    <row r="346" spans="2:76" ht="20.100000000000001" customHeight="1">
      <c r="B346" s="9"/>
      <c r="C346" s="9"/>
      <c r="D346" s="23"/>
      <c r="E346" s="24"/>
      <c r="F346" s="24"/>
      <c r="G346" s="24"/>
      <c r="H346" s="24"/>
      <c r="I346" s="24"/>
      <c r="J346" s="25"/>
      <c r="K346" s="25"/>
      <c r="L346" s="25"/>
      <c r="M346" s="25"/>
      <c r="N346" s="25"/>
      <c r="O346" s="25"/>
      <c r="P346" s="25"/>
      <c r="Q346" s="15"/>
      <c r="R346" s="29"/>
      <c r="S346" s="29"/>
      <c r="T346" s="29" t="s">
        <v>76</v>
      </c>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30"/>
      <c r="AZ346" s="30"/>
      <c r="BA346" s="30"/>
      <c r="BB346" s="30"/>
      <c r="BC346" s="30"/>
      <c r="BD346" s="30"/>
      <c r="BE346" s="30"/>
      <c r="BF346" s="30"/>
      <c r="BG346" s="30"/>
      <c r="BH346" s="30"/>
      <c r="BI346" s="30"/>
      <c r="BJ346" s="30"/>
      <c r="BK346" s="30"/>
      <c r="BL346" s="18"/>
      <c r="BM346" s="18"/>
      <c r="BN346" s="18"/>
      <c r="BO346" s="18"/>
      <c r="BP346" s="18"/>
      <c r="BQ346" s="18"/>
      <c r="BR346" s="18"/>
      <c r="BS346" s="18"/>
      <c r="BT346" s="18"/>
      <c r="BU346" s="18"/>
      <c r="BV346" s="18"/>
      <c r="BW346" s="18"/>
      <c r="BX346" s="19"/>
    </row>
    <row r="347" spans="2:76" ht="20.100000000000001" customHeight="1">
      <c r="B347" s="9"/>
      <c r="C347" s="9"/>
      <c r="D347" s="15"/>
      <c r="E347" s="16" t="s">
        <v>53</v>
      </c>
      <c r="F347" s="16"/>
      <c r="G347" s="16"/>
      <c r="H347" s="16"/>
      <c r="I347" s="16"/>
      <c r="J347" s="17"/>
      <c r="K347" s="17"/>
      <c r="L347" s="17"/>
      <c r="M347" s="17"/>
      <c r="N347" s="17"/>
      <c r="O347" s="17"/>
      <c r="P347" s="17"/>
      <c r="Q347" s="10"/>
      <c r="R347" s="11" t="s">
        <v>325</v>
      </c>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8"/>
      <c r="AZ347" s="38"/>
      <c r="BA347" s="38"/>
      <c r="BB347" s="38"/>
      <c r="BC347" s="38"/>
      <c r="BD347" s="38"/>
      <c r="BE347" s="38"/>
      <c r="BF347" s="38"/>
      <c r="BG347" s="38"/>
      <c r="BH347" s="38"/>
      <c r="BI347" s="38"/>
      <c r="BJ347" s="38"/>
      <c r="BK347" s="38"/>
      <c r="BL347" s="13"/>
      <c r="BM347" s="13"/>
      <c r="BN347" s="13"/>
      <c r="BO347" s="13"/>
      <c r="BP347" s="13"/>
      <c r="BQ347" s="13"/>
      <c r="BR347" s="13"/>
      <c r="BS347" s="13"/>
      <c r="BT347" s="13"/>
      <c r="BU347" s="13"/>
      <c r="BV347" s="13"/>
      <c r="BW347" s="13"/>
      <c r="BX347" s="14"/>
    </row>
    <row r="348" spans="2:76" ht="20.100000000000001" customHeight="1">
      <c r="B348" s="9"/>
      <c r="C348" s="9"/>
      <c r="D348" s="20"/>
      <c r="E348" s="21" t="s">
        <v>54</v>
      </c>
      <c r="F348" s="21"/>
      <c r="G348" s="21"/>
      <c r="H348" s="21"/>
      <c r="I348" s="21"/>
      <c r="J348" s="22"/>
      <c r="K348" s="22"/>
      <c r="L348" s="22"/>
      <c r="M348" s="22"/>
      <c r="N348" s="22"/>
      <c r="O348" s="22"/>
      <c r="P348" s="22"/>
      <c r="Q348" s="15"/>
      <c r="R348" s="28" t="s">
        <v>77</v>
      </c>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30"/>
      <c r="AZ348" s="30"/>
      <c r="BA348" s="30"/>
      <c r="BB348" s="30"/>
      <c r="BC348" s="30"/>
      <c r="BD348" s="30"/>
      <c r="BE348" s="30"/>
      <c r="BF348" s="30"/>
      <c r="BG348" s="30"/>
      <c r="BH348" s="30"/>
      <c r="BI348" s="30"/>
      <c r="BJ348" s="30"/>
      <c r="BK348" s="30"/>
      <c r="BL348" s="18"/>
      <c r="BM348" s="18"/>
      <c r="BN348" s="18"/>
      <c r="BO348" s="18"/>
      <c r="BP348" s="18"/>
      <c r="BQ348" s="18"/>
      <c r="BR348" s="18"/>
      <c r="BS348" s="18"/>
      <c r="BT348" s="18"/>
      <c r="BU348" s="18"/>
      <c r="BV348" s="18"/>
      <c r="BW348" s="18"/>
      <c r="BX348" s="19"/>
    </row>
    <row r="349" spans="2:76" ht="20.100000000000001" customHeight="1">
      <c r="B349" s="9"/>
      <c r="C349" s="9"/>
      <c r="D349" s="15"/>
      <c r="E349" s="16"/>
      <c r="F349" s="16"/>
      <c r="G349" s="16"/>
      <c r="H349" s="16"/>
      <c r="I349" s="16"/>
      <c r="J349" s="17"/>
      <c r="K349" s="17"/>
      <c r="L349" s="17"/>
      <c r="M349" s="17"/>
      <c r="N349" s="17"/>
      <c r="O349" s="17"/>
      <c r="P349" s="17"/>
      <c r="Q349" s="15"/>
      <c r="R349" s="29"/>
      <c r="S349" s="29"/>
      <c r="T349" s="29" t="s">
        <v>78</v>
      </c>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30"/>
      <c r="AZ349" s="30"/>
      <c r="BA349" s="30"/>
      <c r="BB349" s="30"/>
      <c r="BC349" s="30"/>
      <c r="BD349" s="30"/>
      <c r="BE349" s="30"/>
      <c r="BF349" s="30"/>
      <c r="BG349" s="30"/>
      <c r="BH349" s="30"/>
      <c r="BI349" s="30"/>
      <c r="BJ349" s="30"/>
      <c r="BK349" s="30"/>
      <c r="BL349" s="18"/>
      <c r="BM349" s="18"/>
      <c r="BN349" s="18"/>
      <c r="BO349" s="18"/>
      <c r="BP349" s="18"/>
      <c r="BQ349" s="18"/>
      <c r="BR349" s="18"/>
      <c r="BS349" s="18"/>
      <c r="BT349" s="18"/>
      <c r="BU349" s="18"/>
      <c r="BV349" s="18"/>
      <c r="BW349" s="18"/>
      <c r="BX349" s="19"/>
    </row>
    <row r="350" spans="2:76" ht="20.100000000000001" customHeight="1">
      <c r="B350" s="9"/>
      <c r="C350" s="9"/>
      <c r="D350" s="15"/>
      <c r="E350" s="16"/>
      <c r="F350" s="16"/>
      <c r="G350" s="16"/>
      <c r="H350" s="16"/>
      <c r="I350" s="16"/>
      <c r="J350" s="17"/>
      <c r="K350" s="17"/>
      <c r="L350" s="17"/>
      <c r="M350" s="17"/>
      <c r="N350" s="17"/>
      <c r="O350" s="17"/>
      <c r="P350" s="17"/>
      <c r="Q350" s="15"/>
      <c r="R350" s="29"/>
      <c r="S350" s="29"/>
      <c r="T350" s="29" t="s">
        <v>79</v>
      </c>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30"/>
      <c r="AZ350" s="30"/>
      <c r="BA350" s="30"/>
      <c r="BB350" s="30"/>
      <c r="BC350" s="30"/>
      <c r="BD350" s="30"/>
      <c r="BE350" s="30"/>
      <c r="BF350" s="30"/>
      <c r="BG350" s="30"/>
      <c r="BH350" s="30"/>
      <c r="BI350" s="30"/>
      <c r="BJ350" s="30"/>
      <c r="BK350" s="30"/>
      <c r="BL350" s="18"/>
      <c r="BM350" s="18"/>
      <c r="BN350" s="18"/>
      <c r="BO350" s="18"/>
      <c r="BP350" s="18"/>
      <c r="BQ350" s="18"/>
      <c r="BR350" s="18"/>
      <c r="BS350" s="18"/>
      <c r="BT350" s="18"/>
      <c r="BU350" s="18"/>
      <c r="BV350" s="18"/>
      <c r="BW350" s="18"/>
      <c r="BX350" s="19"/>
    </row>
    <row r="351" spans="2:76" ht="20.100000000000001" customHeight="1">
      <c r="B351" s="9"/>
      <c r="C351" s="9"/>
      <c r="D351" s="23"/>
      <c r="E351" s="24"/>
      <c r="F351" s="24"/>
      <c r="G351" s="24"/>
      <c r="H351" s="24"/>
      <c r="I351" s="24"/>
      <c r="J351" s="25"/>
      <c r="K351" s="25"/>
      <c r="L351" s="25"/>
      <c r="M351" s="25"/>
      <c r="N351" s="25"/>
      <c r="O351" s="25"/>
      <c r="P351" s="25"/>
      <c r="Q351" s="23"/>
      <c r="R351" s="31"/>
      <c r="S351" s="31"/>
      <c r="T351" s="31" t="s">
        <v>80</v>
      </c>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2"/>
      <c r="AZ351" s="32"/>
      <c r="BA351" s="32"/>
      <c r="BB351" s="32"/>
      <c r="BC351" s="32"/>
      <c r="BD351" s="32"/>
      <c r="BE351" s="32"/>
      <c r="BF351" s="32"/>
      <c r="BG351" s="32"/>
      <c r="BH351" s="32"/>
      <c r="BI351" s="32"/>
      <c r="BJ351" s="32"/>
      <c r="BK351" s="32"/>
      <c r="BL351" s="33"/>
      <c r="BM351" s="33"/>
      <c r="BN351" s="33"/>
      <c r="BO351" s="33"/>
      <c r="BP351" s="33"/>
      <c r="BQ351" s="33"/>
      <c r="BR351" s="33"/>
      <c r="BS351" s="33"/>
      <c r="BT351" s="33"/>
      <c r="BU351" s="33"/>
      <c r="BV351" s="33"/>
      <c r="BW351" s="33"/>
      <c r="BX351" s="26"/>
    </row>
    <row r="352" spans="2:76" ht="20.100000000000001" customHeight="1">
      <c r="B352" s="9"/>
      <c r="C352" s="9"/>
      <c r="D352" s="15"/>
      <c r="E352" s="16" t="s">
        <v>55</v>
      </c>
      <c r="F352" s="16"/>
      <c r="G352" s="16"/>
      <c r="H352" s="16"/>
      <c r="I352" s="16"/>
      <c r="J352" s="17"/>
      <c r="K352" s="17"/>
      <c r="L352" s="17"/>
      <c r="M352" s="17"/>
      <c r="N352" s="17"/>
      <c r="O352" s="17"/>
      <c r="P352" s="17"/>
      <c r="Q352" s="15"/>
      <c r="R352" s="250" t="s">
        <v>231</v>
      </c>
      <c r="S352" s="250"/>
      <c r="T352" s="250"/>
      <c r="U352" s="250"/>
      <c r="V352" s="250"/>
      <c r="W352" s="250"/>
      <c r="X352" s="250"/>
      <c r="Y352" s="250"/>
      <c r="Z352" s="250"/>
      <c r="AA352" s="250"/>
      <c r="AB352" s="250"/>
      <c r="AC352" s="250"/>
      <c r="AD352" s="250"/>
      <c r="AE352" s="250"/>
      <c r="AF352" s="250"/>
      <c r="AG352" s="250"/>
      <c r="AH352" s="250"/>
      <c r="AI352" s="250"/>
      <c r="AJ352" s="250"/>
      <c r="AK352" s="250"/>
      <c r="AL352" s="250"/>
      <c r="AM352" s="250"/>
      <c r="AN352" s="250"/>
      <c r="AO352" s="34"/>
      <c r="AP352" s="34"/>
      <c r="AQ352" s="34"/>
      <c r="AR352" s="34"/>
      <c r="AS352" s="34"/>
      <c r="AT352" s="34"/>
      <c r="AU352" s="34"/>
      <c r="AV352" s="34"/>
      <c r="AW352" s="34"/>
      <c r="AX352" s="34"/>
      <c r="AY352" s="35"/>
      <c r="AZ352" s="35"/>
      <c r="BA352" s="35"/>
      <c r="BB352" s="35"/>
      <c r="BC352" s="35"/>
      <c r="BD352" s="35"/>
      <c r="BE352" s="35"/>
      <c r="BF352" s="35"/>
      <c r="BG352" s="35"/>
      <c r="BH352" s="35"/>
      <c r="BI352" s="35"/>
      <c r="BJ352" s="35"/>
      <c r="BK352" s="35"/>
      <c r="BL352" s="2"/>
      <c r="BM352" s="2"/>
      <c r="BN352" s="2"/>
      <c r="BO352" s="2"/>
      <c r="BP352" s="2"/>
      <c r="BQ352" s="2"/>
      <c r="BR352" s="2"/>
      <c r="BS352" s="2"/>
      <c r="BT352" s="2"/>
      <c r="BU352" s="2"/>
      <c r="BV352" s="2"/>
      <c r="BW352" s="2"/>
      <c r="BX352" s="3"/>
    </row>
    <row r="353" spans="2:126" ht="20.100000000000001" customHeight="1">
      <c r="B353" s="9"/>
      <c r="C353" s="9"/>
      <c r="D353" s="15"/>
      <c r="E353" s="16"/>
      <c r="F353" s="16"/>
      <c r="G353" s="16"/>
      <c r="H353" s="16"/>
      <c r="I353" s="16"/>
      <c r="J353" s="17"/>
      <c r="K353" s="17"/>
      <c r="L353" s="17"/>
      <c r="M353" s="17"/>
      <c r="N353" s="17"/>
      <c r="O353" s="17"/>
      <c r="P353" s="17"/>
      <c r="Q353" s="15"/>
      <c r="R353" s="251" t="s">
        <v>232</v>
      </c>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51"/>
      <c r="AV353" s="251"/>
      <c r="AW353" s="251"/>
      <c r="AX353" s="251"/>
      <c r="AY353" s="252"/>
      <c r="AZ353" s="252"/>
      <c r="BA353" s="252"/>
      <c r="BB353" s="252"/>
      <c r="BC353" s="252"/>
      <c r="BD353" s="252"/>
      <c r="BE353" s="252"/>
      <c r="BF353" s="252"/>
      <c r="BG353" s="252"/>
      <c r="BH353" s="252"/>
      <c r="BI353" s="252"/>
      <c r="BJ353" s="252"/>
      <c r="BK353" s="252"/>
      <c r="BL353" s="18"/>
      <c r="BM353" s="18"/>
      <c r="BN353" s="18"/>
      <c r="BO353" s="18"/>
      <c r="BP353" s="18"/>
      <c r="BQ353" s="18"/>
      <c r="BR353" s="18"/>
      <c r="BS353" s="18"/>
      <c r="BT353" s="18"/>
      <c r="BU353" s="18"/>
      <c r="BV353" s="18"/>
      <c r="BW353" s="18"/>
      <c r="BX353" s="19"/>
    </row>
    <row r="354" spans="2:126" ht="20.100000000000001" customHeight="1">
      <c r="B354" s="9"/>
      <c r="C354" s="9"/>
      <c r="D354" s="15"/>
      <c r="E354" s="16"/>
      <c r="F354" s="16"/>
      <c r="G354" s="16"/>
      <c r="H354" s="16"/>
      <c r="I354" s="16"/>
      <c r="J354" s="17"/>
      <c r="K354" s="17"/>
      <c r="L354" s="17"/>
      <c r="M354" s="17"/>
      <c r="N354" s="17"/>
      <c r="O354" s="17"/>
      <c r="P354" s="17"/>
      <c r="Q354" s="228"/>
      <c r="R354" s="29" t="s">
        <v>233</v>
      </c>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51"/>
      <c r="AV354" s="251"/>
      <c r="AW354" s="251"/>
      <c r="AX354" s="251"/>
      <c r="AY354" s="252"/>
      <c r="AZ354" s="252"/>
      <c r="BA354" s="252"/>
      <c r="BB354" s="252"/>
      <c r="BC354" s="252"/>
      <c r="BD354" s="252"/>
      <c r="BE354" s="252"/>
      <c r="BF354" s="252"/>
      <c r="BG354" s="252"/>
      <c r="BH354" s="252"/>
      <c r="BI354" s="252"/>
      <c r="BJ354" s="252"/>
      <c r="BK354" s="252"/>
      <c r="BL354" s="247"/>
      <c r="BM354" s="18"/>
      <c r="BN354" s="18"/>
      <c r="BO354" s="18"/>
      <c r="BP354" s="18"/>
      <c r="BQ354" s="18"/>
      <c r="BR354" s="18"/>
      <c r="BS354" s="18"/>
      <c r="BT354" s="18"/>
      <c r="BU354" s="18"/>
      <c r="BV354" s="18"/>
      <c r="BW354" s="18"/>
      <c r="BX354" s="19"/>
    </row>
    <row r="355" spans="2:126" ht="20.100000000000001" customHeight="1">
      <c r="B355" s="9"/>
      <c r="C355" s="9"/>
      <c r="D355" s="23"/>
      <c r="E355" s="24"/>
      <c r="F355" s="24"/>
      <c r="G355" s="24"/>
      <c r="H355" s="24"/>
      <c r="I355" s="24"/>
      <c r="J355" s="25"/>
      <c r="K355" s="25"/>
      <c r="L355" s="25"/>
      <c r="M355" s="25"/>
      <c r="N355" s="25"/>
      <c r="O355" s="25"/>
      <c r="P355" s="25"/>
      <c r="Q355" s="253"/>
      <c r="R355" s="32" t="s">
        <v>234</v>
      </c>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3"/>
      <c r="BM355" s="33"/>
      <c r="BN355" s="33"/>
      <c r="BO355" s="33"/>
      <c r="BP355" s="33"/>
      <c r="BQ355" s="33"/>
      <c r="BR355" s="33"/>
      <c r="BS355" s="33"/>
      <c r="BT355" s="33"/>
      <c r="BU355" s="33"/>
      <c r="BV355" s="33"/>
      <c r="BW355" s="33"/>
      <c r="BX355" s="26"/>
    </row>
    <row r="356" spans="2:126" ht="12.75" customHeight="1">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row>
    <row r="357" spans="2:126" s="8" customFormat="1" ht="15.75" customHeight="1">
      <c r="D357" s="488">
        <f>入力フォーム!$C$13</f>
        <v>45931</v>
      </c>
      <c r="E357" s="488"/>
      <c r="F357" s="488"/>
      <c r="G357" s="488"/>
      <c r="H357" s="488"/>
      <c r="I357" s="488"/>
      <c r="J357" s="488"/>
      <c r="K357" s="488"/>
      <c r="L357" s="488"/>
      <c r="M357" s="488"/>
      <c r="N357" s="488"/>
      <c r="O357" s="488"/>
      <c r="P357" s="488"/>
      <c r="Q357" s="488"/>
      <c r="R357" s="47"/>
      <c r="S357" s="47"/>
      <c r="T357" s="47"/>
      <c r="U357" s="47"/>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row>
    <row r="358" spans="2:126" s="8" customFormat="1" ht="10.5" customHeight="1">
      <c r="D358" s="45"/>
      <c r="E358" s="45"/>
      <c r="F358" s="45"/>
      <c r="G358" s="45"/>
      <c r="H358" s="45"/>
      <c r="I358" s="45"/>
      <c r="J358" s="45"/>
      <c r="K358" s="45"/>
      <c r="L358" s="45"/>
      <c r="M358" s="45"/>
      <c r="N358" s="45"/>
      <c r="O358" s="45"/>
      <c r="P358" s="45"/>
      <c r="Q358" s="45"/>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row>
    <row r="359" spans="2:126" s="8" customFormat="1" ht="18" customHeight="1">
      <c r="AM359" s="8" t="s">
        <v>56</v>
      </c>
      <c r="AQ359" s="489" t="s">
        <v>309</v>
      </c>
      <c r="AR359" s="489"/>
      <c r="AS359" s="489"/>
      <c r="AT359" s="489"/>
      <c r="AU359" s="489"/>
      <c r="AV359" s="489"/>
      <c r="AW359" s="489"/>
      <c r="AX359" s="489"/>
      <c r="AY359" s="489"/>
      <c r="AZ359" s="489"/>
      <c r="BA359" s="489"/>
      <c r="BB359" s="489"/>
      <c r="BC359" s="489"/>
      <c r="BD359" s="489"/>
      <c r="BE359" s="489"/>
      <c r="BF359" s="489"/>
      <c r="BG359" s="489"/>
      <c r="BH359" s="489"/>
      <c r="BI359" s="489"/>
      <c r="BJ359" s="489"/>
      <c r="BK359" s="489"/>
      <c r="BL359" s="489"/>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row>
    <row r="360" spans="2:126" s="8" customFormat="1" ht="18" customHeight="1">
      <c r="AQ360" s="489" t="s">
        <v>66</v>
      </c>
      <c r="AR360" s="489"/>
      <c r="AS360" s="489"/>
      <c r="AT360" s="489"/>
      <c r="AU360" s="489"/>
      <c r="AV360" s="489"/>
      <c r="AW360" s="489"/>
      <c r="AX360" s="489"/>
      <c r="AY360" s="489"/>
      <c r="AZ360" s="489"/>
      <c r="BA360" s="489"/>
      <c r="BB360" s="489"/>
      <c r="BC360" s="489"/>
      <c r="BD360" s="489"/>
      <c r="BE360" s="489"/>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row>
    <row r="361" spans="2:126" s="8" customFormat="1" ht="18" customHeight="1">
      <c r="AQ361" s="479" t="s">
        <v>328</v>
      </c>
      <c r="AR361" s="479"/>
      <c r="AS361" s="479"/>
      <c r="AT361" s="479"/>
      <c r="AU361" s="479"/>
      <c r="AV361" s="479"/>
      <c r="AW361" s="479"/>
      <c r="AX361" s="479"/>
      <c r="AY361" s="479"/>
      <c r="AZ361" s="479"/>
      <c r="BA361" s="479"/>
      <c r="BB361" s="479"/>
      <c r="BC361" s="479"/>
      <c r="BD361" s="479"/>
      <c r="BE361" s="479"/>
      <c r="BF361" s="479"/>
      <c r="BG361" s="43"/>
      <c r="BH361" s="480" t="s">
        <v>300</v>
      </c>
      <c r="BI361" s="480"/>
      <c r="BJ361" s="480"/>
      <c r="BK361" s="480"/>
      <c r="BL361" s="480"/>
      <c r="BM361" s="480"/>
      <c r="BN361" s="480"/>
      <c r="BO361" s="480"/>
      <c r="BS361" s="8" t="s">
        <v>57</v>
      </c>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row>
    <row r="362" spans="2:126" s="8" customFormat="1" ht="10.5" customHeight="1">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row>
    <row r="363" spans="2:126" s="8" customFormat="1" ht="18" customHeight="1">
      <c r="AM363" s="8" t="s">
        <v>58</v>
      </c>
      <c r="AQ363" s="8" t="s">
        <v>59</v>
      </c>
      <c r="AU363" s="481" t="str">
        <f>"〒"&amp;VLOOKUP(A311,入力フォーム!$A$26:$AA$75,4,FALSE)</f>
        <v>〒141-8602</v>
      </c>
      <c r="AV363" s="481"/>
      <c r="AW363" s="481"/>
      <c r="AX363" s="481"/>
      <c r="AY363" s="481"/>
      <c r="AZ363" s="481"/>
      <c r="BA363" s="481"/>
      <c r="BB363" s="481"/>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row>
    <row r="364" spans="2:126" s="8" customFormat="1" ht="20.100000000000001" customHeight="1">
      <c r="AU364" s="144"/>
      <c r="AV364" s="482" t="str">
        <f>VLOOKUP(A311,入力フォーム!$A$26:$AA$75,5,FALSE)</f>
        <v>東京都品川区大崎4-2-16</v>
      </c>
      <c r="AW364" s="482"/>
      <c r="AX364" s="482"/>
      <c r="AY364" s="482"/>
      <c r="AZ364" s="482"/>
      <c r="BA364" s="482"/>
      <c r="BB364" s="482"/>
      <c r="BC364" s="482"/>
      <c r="BD364" s="482"/>
      <c r="BE364" s="482"/>
      <c r="BF364" s="482"/>
      <c r="BG364" s="482"/>
      <c r="BH364" s="482"/>
      <c r="BI364" s="482"/>
      <c r="BJ364" s="482"/>
      <c r="BK364" s="482"/>
      <c r="BL364" s="482"/>
      <c r="BM364" s="482"/>
      <c r="BN364" s="482"/>
      <c r="BO364" s="482"/>
      <c r="BP364" s="482"/>
      <c r="BQ364" s="482"/>
      <c r="BR364" s="482"/>
      <c r="BS364" s="482"/>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row>
    <row r="365" spans="2:126" s="8" customFormat="1" ht="20.100000000000001" customHeight="1">
      <c r="AU365" s="44"/>
      <c r="AV365" s="483">
        <f>VLOOKUP(A311,入力フォーム!$A$26:$AA$75,6,FALSE)</f>
        <v>0</v>
      </c>
      <c r="AW365" s="483"/>
      <c r="AX365" s="483"/>
      <c r="AY365" s="483"/>
      <c r="AZ365" s="483"/>
      <c r="BA365" s="483"/>
      <c r="BB365" s="483"/>
      <c r="BC365" s="483"/>
      <c r="BD365" s="483"/>
      <c r="BE365" s="483"/>
      <c r="BF365" s="483"/>
      <c r="BG365" s="483"/>
      <c r="BH365" s="483"/>
      <c r="BI365" s="483"/>
      <c r="BJ365" s="483"/>
      <c r="BK365" s="483"/>
      <c r="BL365" s="483"/>
      <c r="BM365" s="483"/>
      <c r="BN365" s="483"/>
      <c r="BO365" s="483"/>
      <c r="BP365" s="483"/>
      <c r="BQ365" s="483"/>
      <c r="BR365" s="483"/>
      <c r="BS365" s="48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row>
    <row r="366" spans="2:126" s="8" customFormat="1" ht="12" customHeight="1">
      <c r="AQ366" s="46" t="s">
        <v>191</v>
      </c>
      <c r="AR366" s="46"/>
      <c r="AS366" s="46"/>
      <c r="AT366" s="46"/>
      <c r="AU366" s="46"/>
      <c r="AV366" s="484" t="str">
        <f>VLOOKUP(A311,入力フォーム!$A$26:$AA$75,3,FALSE)</f>
        <v>ﾘｯｼｮｳ ﾛｸﾆﾝ</v>
      </c>
      <c r="AW366" s="484" ph="1"/>
      <c r="AX366" s="484" ph="1"/>
      <c r="AY366" s="484" ph="1"/>
      <c r="AZ366" s="484" ph="1"/>
      <c r="BA366" s="484" ph="1"/>
      <c r="BB366" s="484" ph="1"/>
      <c r="BC366" s="484" ph="1"/>
      <c r="BD366" s="484" ph="1"/>
      <c r="BE366" s="484" ph="1"/>
      <c r="BF366" s="484" ph="1"/>
      <c r="BG366" s="484" ph="1"/>
      <c r="BH366" s="484" ph="1"/>
      <c r="BI366" s="484" ph="1"/>
      <c r="BJ366" s="484" ph="1"/>
      <c r="BK366" s="484" ph="1"/>
      <c r="BL366" s="484" ph="1"/>
      <c r="BM366" s="484" ph="1"/>
      <c r="BN366" s="484" ph="1"/>
      <c r="BO366" s="48"/>
      <c r="BP366" s="48"/>
      <c r="BQ366" s="48"/>
      <c r="BR366" s="48"/>
      <c r="BS366" s="48"/>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row>
    <row r="367" spans="2:126" s="8" customFormat="1" ht="20.100000000000001" customHeight="1">
      <c r="AQ367" s="8" t="s">
        <v>60</v>
      </c>
      <c r="AV367" s="493" t="str">
        <f>VLOOKUP(A311,入力フォーム!$A$26:$AA$75,2,FALSE)</f>
        <v>立正　6人</v>
      </c>
      <c r="AW367" s="493"/>
      <c r="AX367" s="493"/>
      <c r="AY367" s="493"/>
      <c r="AZ367" s="493"/>
      <c r="BA367" s="493"/>
      <c r="BB367" s="493"/>
      <c r="BC367" s="493"/>
      <c r="BD367" s="493"/>
      <c r="BE367" s="493"/>
      <c r="BF367" s="493"/>
      <c r="BG367" s="493"/>
      <c r="BH367" s="493"/>
      <c r="BI367" s="493"/>
      <c r="BJ367" s="493"/>
      <c r="BK367" s="493"/>
      <c r="BL367" s="493"/>
      <c r="BM367" s="493"/>
      <c r="BN367" s="493"/>
      <c r="BO367" s="48"/>
      <c r="BP367" s="48"/>
      <c r="BQ367" s="48"/>
      <c r="BR367" s="48"/>
      <c r="BS367" s="286" t="s">
        <v>57</v>
      </c>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row>
    <row r="368" spans="2:126" s="8" customFormat="1" ht="20.100000000000001" customHeight="1">
      <c r="AQ368" s="8" t="s">
        <v>61</v>
      </c>
      <c r="AV368" s="48"/>
      <c r="AW368" s="494">
        <f>VLOOKUP(A311,入力フォーム!$A$26:$AA$75,8,FALSE)</f>
        <v>32868</v>
      </c>
      <c r="AX368" s="494"/>
      <c r="AY368" s="494"/>
      <c r="AZ368" s="494"/>
      <c r="BA368" s="494"/>
      <c r="BB368" s="494"/>
      <c r="BC368" s="494"/>
      <c r="BD368" s="494"/>
      <c r="BE368" s="494"/>
      <c r="BF368" s="494"/>
      <c r="BG368" s="494"/>
      <c r="BH368" s="494"/>
      <c r="BI368" s="494"/>
      <c r="BJ368" s="494"/>
      <c r="BK368" s="494"/>
      <c r="BL368" s="494"/>
      <c r="BM368" s="494"/>
      <c r="BN368" s="494"/>
      <c r="BO368" s="494"/>
      <c r="BP368" s="494"/>
      <c r="BQ368" s="494"/>
      <c r="BR368" s="494"/>
      <c r="BS368" s="48"/>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row>
    <row r="369" spans="1:126" s="8" customFormat="1" ht="20.100000000000001" customHeight="1">
      <c r="AQ369" s="8" t="s">
        <v>83</v>
      </c>
      <c r="AV369" s="48"/>
      <c r="AW369" s="48"/>
      <c r="AX369" s="48"/>
      <c r="AY369" s="48"/>
      <c r="AZ369" s="48"/>
      <c r="BA369" s="48"/>
      <c r="BB369" s="48"/>
      <c r="BC369" s="48"/>
      <c r="BD369" s="495" t="str">
        <f>VLOOKUP(A311,入力フォーム!$A$26:$AA$75,9,FALSE)</f>
        <v>181H00006</v>
      </c>
      <c r="BE369" s="495"/>
      <c r="BF369" s="495"/>
      <c r="BG369" s="495"/>
      <c r="BH369" s="495"/>
      <c r="BI369" s="495"/>
      <c r="BJ369" s="495"/>
      <c r="BK369" s="495"/>
      <c r="BL369" s="495"/>
      <c r="BM369" s="495"/>
      <c r="BN369" s="495"/>
      <c r="BO369" s="495"/>
      <c r="BP369" s="495"/>
      <c r="BQ369" s="495"/>
      <c r="BR369" s="495"/>
      <c r="BS369" s="495"/>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row>
    <row r="370" spans="1:126" s="8" customFormat="1" ht="12" customHeight="1">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row>
    <row r="371" spans="1:126" s="8" customFormat="1" ht="22.5" customHeight="1">
      <c r="D371" s="496" t="s">
        <v>85</v>
      </c>
      <c r="E371" s="496"/>
      <c r="F371" s="496"/>
      <c r="G371" s="496"/>
      <c r="H371" s="496"/>
      <c r="I371" s="496"/>
      <c r="J371" s="496"/>
      <c r="K371" s="496"/>
      <c r="L371" s="497" t="str">
        <f>入力フォーム!$C$22</f>
        <v>07-999</v>
      </c>
      <c r="M371" s="497"/>
      <c r="N371" s="497"/>
      <c r="O371" s="497"/>
      <c r="P371" s="497"/>
      <c r="Q371" s="497"/>
      <c r="R371" s="48"/>
      <c r="S371" s="48"/>
      <c r="T371" s="8" t="s">
        <v>242</v>
      </c>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row>
    <row r="372" spans="1:126" s="8" customFormat="1" ht="15.75" customHeight="1">
      <c r="D372" s="45"/>
      <c r="F372" s="45"/>
      <c r="G372" s="45"/>
      <c r="H372" s="45"/>
      <c r="I372" s="45"/>
      <c r="J372" s="45"/>
      <c r="K372" s="45"/>
      <c r="L372" s="45"/>
      <c r="M372" s="45"/>
      <c r="N372" s="45"/>
      <c r="O372" s="45"/>
      <c r="P372" s="45"/>
      <c r="Q372" s="45"/>
      <c r="BX372" s="51"/>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row>
    <row r="373" spans="1:126" s="7" customFormat="1" ht="18.75">
      <c r="A373" s="7">
        <f>IF(MOD(ROW()-1,62)=0,QUOTIENT(ROW()-1,62)+1,"")</f>
        <v>7</v>
      </c>
      <c r="B373" s="473" t="s">
        <v>39</v>
      </c>
      <c r="C373" s="473"/>
      <c r="D373" s="473"/>
      <c r="E373" s="473"/>
      <c r="F373" s="473"/>
      <c r="G373" s="473"/>
      <c r="H373" s="473"/>
      <c r="I373" s="473"/>
      <c r="J373" s="473"/>
      <c r="K373" s="473"/>
      <c r="L373" s="473"/>
      <c r="M373" s="473"/>
      <c r="N373" s="473"/>
      <c r="O373" s="473"/>
      <c r="P373" s="473"/>
      <c r="Q373" s="473"/>
      <c r="R373" s="473"/>
      <c r="S373" s="473"/>
      <c r="T373" s="473"/>
      <c r="U373" s="473"/>
      <c r="V373" s="473"/>
      <c r="W373" s="473"/>
      <c r="X373" s="473"/>
      <c r="Y373" s="473"/>
      <c r="Z373" s="473"/>
      <c r="AA373" s="473"/>
      <c r="AB373" s="473"/>
      <c r="AC373" s="473"/>
      <c r="AD373" s="473"/>
      <c r="AE373" s="473"/>
      <c r="AF373" s="473"/>
      <c r="AG373" s="473"/>
      <c r="AH373" s="473"/>
      <c r="AI373" s="473"/>
      <c r="AJ373" s="473"/>
      <c r="AK373" s="473"/>
      <c r="AL373" s="473"/>
      <c r="AM373" s="473"/>
      <c r="AN373" s="473"/>
      <c r="AO373" s="473"/>
      <c r="AP373" s="473"/>
      <c r="AQ373" s="473"/>
      <c r="AR373" s="473"/>
      <c r="AS373" s="473"/>
      <c r="AT373" s="473"/>
      <c r="AU373" s="473"/>
      <c r="AV373" s="473"/>
      <c r="AW373" s="473"/>
      <c r="AX373" s="473"/>
      <c r="AY373" s="473"/>
      <c r="AZ373" s="473"/>
      <c r="BA373" s="473"/>
      <c r="BB373" s="473"/>
      <c r="BC373" s="473"/>
      <c r="BD373" s="473"/>
      <c r="BE373" s="473"/>
      <c r="BF373" s="473"/>
      <c r="BG373" s="473"/>
      <c r="BH373" s="473"/>
      <c r="BI373" s="473"/>
      <c r="BJ373" s="473"/>
      <c r="BK373" s="473"/>
      <c r="BL373" s="473"/>
      <c r="BM373" s="473"/>
      <c r="BN373" s="473"/>
      <c r="BO373" s="473"/>
      <c r="BP373" s="473"/>
      <c r="BQ373" s="473"/>
      <c r="BR373" s="473"/>
      <c r="BS373" s="473"/>
      <c r="BT373" s="473"/>
      <c r="BU373" s="473"/>
      <c r="BV373" s="473"/>
      <c r="BW373" s="473"/>
      <c r="BX373" s="473"/>
      <c r="BY373" s="52"/>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row>
    <row r="374" spans="1:126" s="7" customFormat="1" ht="19.5" customHeight="1">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Q374" s="8"/>
      <c r="AR374" s="8"/>
      <c r="AS374" s="8"/>
      <c r="AT374" s="8"/>
      <c r="AU374" s="8"/>
      <c r="AV374" s="8"/>
      <c r="AW374" s="8"/>
      <c r="AX374" s="8"/>
      <c r="AY374" s="8"/>
      <c r="AZ374" s="8"/>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row>
    <row r="375" spans="1:126" s="7" customFormat="1" ht="16.5" customHeight="1">
      <c r="B375" s="8" t="s">
        <v>229</v>
      </c>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D375" s="474" t="str">
        <f>VLOOKUP(A373,入力フォーム!$A$26:$AA$75,2,FALSE)</f>
        <v>立正　7人</v>
      </c>
      <c r="AE375" s="474"/>
      <c r="AF375" s="474"/>
      <c r="AG375" s="474"/>
      <c r="AH375" s="474"/>
      <c r="AI375" s="474"/>
      <c r="AJ375" s="474"/>
      <c r="AK375" s="474"/>
      <c r="AL375" s="474"/>
      <c r="AM375" s="474"/>
      <c r="AN375" s="474"/>
      <c r="AO375" s="474"/>
      <c r="AP375" s="474"/>
      <c r="AQ375" s="8" t="s">
        <v>230</v>
      </c>
      <c r="AR375" s="8"/>
      <c r="AS375" s="8"/>
      <c r="AT375" s="8"/>
      <c r="AU375" s="8"/>
      <c r="AV375" s="8"/>
      <c r="AW375" s="8"/>
      <c r="AX375" s="8"/>
      <c r="AY375" s="8"/>
      <c r="AZ375" s="8"/>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row>
    <row r="376" spans="1:126" ht="14.25" customHeight="1">
      <c r="B376" s="9"/>
      <c r="C376" s="9"/>
      <c r="D376" s="9"/>
    </row>
    <row r="377" spans="1:126" ht="15.75" customHeight="1">
      <c r="D377" s="475" t="s">
        <v>23</v>
      </c>
      <c r="E377" s="475"/>
      <c r="F377" s="475"/>
      <c r="G377" s="475"/>
      <c r="H377" s="475"/>
      <c r="I377" s="475"/>
      <c r="J377" s="475"/>
      <c r="K377" s="475"/>
      <c r="L377" s="475"/>
      <c r="M377" s="475"/>
      <c r="N377" s="475"/>
      <c r="O377" s="475"/>
      <c r="P377" s="475"/>
      <c r="Q377" s="475"/>
      <c r="R377" s="475"/>
      <c r="S377" s="475"/>
      <c r="T377" s="475"/>
      <c r="U377" s="475"/>
      <c r="V377" s="475"/>
      <c r="W377" s="475"/>
      <c r="X377" s="475"/>
      <c r="Y377" s="475"/>
      <c r="Z377" s="475"/>
      <c r="AA377" s="475"/>
      <c r="AB377" s="475"/>
      <c r="AC377" s="475"/>
      <c r="AD377" s="475"/>
      <c r="AE377" s="475"/>
      <c r="AF377" s="475"/>
      <c r="AG377" s="475"/>
      <c r="AH377" s="475"/>
      <c r="AI377" s="475"/>
      <c r="AJ377" s="475"/>
      <c r="AK377" s="475"/>
      <c r="AL377" s="475"/>
      <c r="AM377" s="475"/>
      <c r="AN377" s="475"/>
      <c r="AO377" s="475"/>
      <c r="AP377" s="475"/>
      <c r="AQ377" s="475"/>
      <c r="AR377" s="475"/>
      <c r="AS377" s="475"/>
      <c r="AT377" s="475"/>
      <c r="AU377" s="475"/>
      <c r="AV377" s="475"/>
      <c r="AW377" s="475"/>
      <c r="AX377" s="475"/>
      <c r="AY377" s="475"/>
      <c r="AZ377" s="475"/>
      <c r="BA377" s="475"/>
      <c r="BB377" s="475"/>
      <c r="BC377" s="475"/>
      <c r="BD377" s="475"/>
      <c r="BE377" s="475"/>
      <c r="BF377" s="475"/>
      <c r="BG377" s="475"/>
      <c r="BH377" s="475"/>
      <c r="BI377" s="475"/>
      <c r="BJ377" s="475"/>
      <c r="BK377" s="475"/>
      <c r="BL377" s="475"/>
      <c r="BM377" s="475"/>
      <c r="BN377" s="475"/>
      <c r="BO377" s="475"/>
      <c r="BP377" s="475"/>
      <c r="BQ377" s="475"/>
      <c r="BR377" s="475"/>
      <c r="BS377" s="475"/>
      <c r="BT377" s="475"/>
      <c r="BU377" s="475"/>
      <c r="BV377" s="475"/>
      <c r="BW377" s="475"/>
      <c r="BX377" s="475"/>
    </row>
    <row r="378" spans="1:126" ht="14.25" customHeight="1">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row>
    <row r="379" spans="1:126" ht="20.100000000000001" customHeight="1">
      <c r="B379" s="9"/>
      <c r="C379" s="9"/>
      <c r="D379" s="10"/>
      <c r="E379" s="11" t="s">
        <v>40</v>
      </c>
      <c r="F379" s="11"/>
      <c r="G379" s="11"/>
      <c r="H379" s="11"/>
      <c r="I379" s="11"/>
      <c r="J379" s="12"/>
      <c r="K379" s="12"/>
      <c r="L379" s="12"/>
      <c r="M379" s="12"/>
      <c r="N379" s="12"/>
      <c r="O379" s="12"/>
      <c r="P379" s="12"/>
      <c r="Q379" s="10"/>
      <c r="R379" s="476">
        <f>VLOOKUP(A373,入力フォーム!$A$26:$AA$75,11,FALSE)</f>
        <v>45931</v>
      </c>
      <c r="S379" s="476"/>
      <c r="T379" s="476"/>
      <c r="U379" s="476"/>
      <c r="V379" s="476"/>
      <c r="W379" s="476"/>
      <c r="X379" s="476"/>
      <c r="Y379" s="476"/>
      <c r="Z379" s="476"/>
      <c r="AA379" s="476"/>
      <c r="AB379" s="476"/>
      <c r="AC379" s="476"/>
      <c r="AD379" s="476"/>
      <c r="AE379" s="476"/>
      <c r="AF379" s="476"/>
      <c r="AG379" s="476"/>
      <c r="AH379" s="477" t="s">
        <v>235</v>
      </c>
      <c r="AI379" s="478"/>
      <c r="AJ379" s="478"/>
      <c r="AK379" s="478"/>
      <c r="AL379" s="478"/>
      <c r="AM379" s="476">
        <f>VLOOKUP(A373,入力フォーム!$A$26:$AA$75,13,FALSE)</f>
        <v>45931</v>
      </c>
      <c r="AN379" s="476"/>
      <c r="AO379" s="476"/>
      <c r="AP379" s="476"/>
      <c r="AQ379" s="476"/>
      <c r="AR379" s="476"/>
      <c r="AS379" s="476"/>
      <c r="AT379" s="476"/>
      <c r="AU379" s="476"/>
      <c r="AV379" s="476"/>
      <c r="AW379" s="476"/>
      <c r="AX379" s="476"/>
      <c r="AY379" s="476"/>
      <c r="AZ379" s="476"/>
      <c r="BA379" s="476"/>
      <c r="BB379" s="476"/>
      <c r="BC379" s="2"/>
      <c r="BD379" s="2"/>
      <c r="BE379" s="2"/>
      <c r="BF379" s="2"/>
      <c r="BG379" s="2"/>
      <c r="BH379" s="2"/>
      <c r="BI379" s="2"/>
      <c r="BJ379" s="2"/>
      <c r="BK379" s="2"/>
      <c r="BL379" s="2"/>
      <c r="BM379" s="2"/>
      <c r="BN379" s="2"/>
      <c r="BO379" s="2"/>
      <c r="BP379" s="2"/>
      <c r="BQ379" s="2"/>
      <c r="BR379" s="2"/>
      <c r="BS379" s="2"/>
      <c r="BT379" s="2"/>
      <c r="BU379" s="2"/>
      <c r="BV379" s="2"/>
      <c r="BW379" s="2"/>
      <c r="BX379" s="3"/>
    </row>
    <row r="380" spans="1:126" ht="20.100000000000001" customHeight="1">
      <c r="B380" s="9"/>
      <c r="C380" s="9"/>
      <c r="D380" s="10"/>
      <c r="E380" s="11" t="s">
        <v>41</v>
      </c>
      <c r="F380" s="11"/>
      <c r="G380" s="11"/>
      <c r="H380" s="11"/>
      <c r="I380" s="11"/>
      <c r="J380" s="12"/>
      <c r="K380" s="12"/>
      <c r="L380" s="12"/>
      <c r="M380" s="12"/>
      <c r="N380" s="12"/>
      <c r="O380" s="12"/>
      <c r="P380" s="229"/>
      <c r="Q380" s="230"/>
      <c r="R380" s="463" t="str">
        <f>入力フォーム!$C$10</f>
        <v>品川キャンパス</v>
      </c>
      <c r="S380" s="463"/>
      <c r="T380" s="463"/>
      <c r="U380" s="463"/>
      <c r="V380" s="463"/>
      <c r="W380" s="463"/>
      <c r="X380" s="463"/>
      <c r="Y380" s="463"/>
      <c r="Z380" s="231"/>
      <c r="AA380" s="464" t="str">
        <f>入力フォーム!$D$10</f>
        <v>文学部事務室</v>
      </c>
      <c r="AB380" s="464"/>
      <c r="AC380" s="464"/>
      <c r="AD380" s="464"/>
      <c r="AE380" s="464"/>
      <c r="AF380" s="464"/>
      <c r="AG380" s="464"/>
      <c r="AH380" s="464"/>
      <c r="AI380" s="464"/>
      <c r="AJ380" s="464"/>
      <c r="AK380" s="464"/>
      <c r="AL380" s="464"/>
      <c r="AM380" s="464"/>
      <c r="AN380" s="464"/>
      <c r="AO380" s="464"/>
      <c r="AP380" s="464"/>
      <c r="AQ380" s="464"/>
      <c r="AR380" s="464"/>
      <c r="AS380" s="464"/>
      <c r="AT380" s="464"/>
      <c r="AU380" s="464"/>
      <c r="AV380" s="464"/>
      <c r="AW380" s="464"/>
      <c r="AX380" s="464"/>
      <c r="AY380" s="464"/>
      <c r="AZ380" s="464"/>
      <c r="BA380" s="464"/>
      <c r="BB380" s="464"/>
      <c r="BC380" s="464"/>
      <c r="BD380" s="464"/>
      <c r="BE380" s="464"/>
      <c r="BF380" s="464"/>
      <c r="BG380" s="464"/>
      <c r="BH380" s="464"/>
      <c r="BI380" s="464"/>
      <c r="BJ380" s="464"/>
      <c r="BK380" s="464"/>
      <c r="BL380" s="464"/>
      <c r="BM380" s="464"/>
      <c r="BN380" s="464"/>
      <c r="BO380" s="464"/>
      <c r="BP380" s="464"/>
      <c r="BQ380" s="464"/>
      <c r="BR380" s="231"/>
      <c r="BS380" s="231"/>
      <c r="BT380" s="231"/>
      <c r="BU380" s="231"/>
      <c r="BV380" s="231"/>
      <c r="BW380" s="231"/>
      <c r="BX380" s="232"/>
    </row>
    <row r="381" spans="1:126" ht="18.600000000000001" customHeight="1">
      <c r="B381" s="9"/>
      <c r="C381" s="9"/>
      <c r="D381" s="15"/>
      <c r="E381" s="16" t="s">
        <v>236</v>
      </c>
      <c r="F381" s="16"/>
      <c r="G381" s="16"/>
      <c r="H381" s="16"/>
      <c r="I381" s="16"/>
      <c r="J381" s="17"/>
      <c r="K381" s="17"/>
      <c r="L381" s="17"/>
      <c r="M381" s="17"/>
      <c r="N381" s="17"/>
      <c r="O381" s="17"/>
      <c r="P381" s="17"/>
      <c r="Q381" s="15"/>
      <c r="R381" s="465" t="str">
        <f>入力フォーム!$C$4</f>
        <v>文学部事務室</v>
      </c>
      <c r="S381" s="465"/>
      <c r="T381" s="465"/>
      <c r="U381" s="465"/>
      <c r="V381" s="465"/>
      <c r="W381" s="465"/>
      <c r="X381" s="465"/>
      <c r="Y381" s="465"/>
      <c r="Z381" s="465"/>
      <c r="AA381" s="465"/>
      <c r="AB381" s="465"/>
      <c r="AC381" s="465"/>
      <c r="AD381" s="465"/>
      <c r="AE381" s="465"/>
      <c r="AF381" s="465"/>
      <c r="AG381" s="465"/>
      <c r="AH381" s="465"/>
      <c r="AI381" s="465"/>
      <c r="AJ381" s="465"/>
      <c r="AK381" s="465"/>
      <c r="AL381" s="465"/>
      <c r="AM381" s="465"/>
      <c r="AN381" s="465"/>
      <c r="AO381" s="465"/>
      <c r="AP381" s="465"/>
      <c r="AQ381" s="465"/>
      <c r="AR381" s="465"/>
      <c r="AS381" s="465"/>
      <c r="AT381" s="465"/>
      <c r="AU381" s="465"/>
      <c r="AV381" s="465"/>
      <c r="AW381" s="465"/>
      <c r="AX381" s="465"/>
      <c r="AY381" s="465"/>
      <c r="AZ381" s="465"/>
      <c r="BA381" s="465"/>
      <c r="BB381" s="465"/>
      <c r="BC381" s="465"/>
      <c r="BD381" s="465"/>
      <c r="BE381" s="465"/>
      <c r="BF381" s="465"/>
      <c r="BG381" s="465"/>
      <c r="BH381" s="465"/>
      <c r="BI381" s="465"/>
      <c r="BJ381" s="465"/>
      <c r="BK381" s="465"/>
      <c r="BL381" s="465"/>
      <c r="BM381" s="465"/>
      <c r="BN381" s="465"/>
      <c r="BO381" s="465"/>
      <c r="BP381" s="465"/>
      <c r="BQ381" s="465"/>
      <c r="BR381" s="465"/>
      <c r="BS381" s="233"/>
      <c r="BT381" s="233"/>
      <c r="BU381" s="233"/>
      <c r="BV381" s="233"/>
      <c r="BW381" s="233"/>
      <c r="BX381" s="19"/>
    </row>
    <row r="382" spans="1:126" ht="38.25" customHeight="1">
      <c r="B382" s="9"/>
      <c r="C382" s="9"/>
      <c r="D382" s="10"/>
      <c r="E382" s="466" t="s">
        <v>42</v>
      </c>
      <c r="F382" s="466"/>
      <c r="G382" s="466"/>
      <c r="H382" s="466"/>
      <c r="I382" s="466"/>
      <c r="J382" s="466"/>
      <c r="K382" s="466"/>
      <c r="L382" s="466"/>
      <c r="M382" s="466"/>
      <c r="N382" s="466"/>
      <c r="O382" s="466"/>
      <c r="P382" s="467"/>
      <c r="Q382" s="10"/>
      <c r="R382" s="468" t="str">
        <f>入力フォーム!$C$8</f>
        <v>OC学生スタッフ</v>
      </c>
      <c r="S382" s="468"/>
      <c r="T382" s="468"/>
      <c r="U382" s="468"/>
      <c r="V382" s="468"/>
      <c r="W382" s="468"/>
      <c r="X382" s="468"/>
      <c r="Y382" s="468"/>
      <c r="Z382" s="468"/>
      <c r="AA382" s="468"/>
      <c r="AB382" s="468"/>
      <c r="AC382" s="468"/>
      <c r="AD382" s="468"/>
      <c r="AE382" s="468"/>
      <c r="AF382" s="468"/>
      <c r="AG382" s="468"/>
      <c r="AH382" s="468"/>
      <c r="AI382" s="468"/>
      <c r="AJ382" s="468"/>
      <c r="AK382" s="468"/>
      <c r="AL382" s="468"/>
      <c r="AM382" s="468"/>
      <c r="AN382" s="468"/>
      <c r="AO382" s="468"/>
      <c r="AP382" s="468"/>
      <c r="AQ382" s="468"/>
      <c r="AR382" s="468"/>
      <c r="AS382" s="468"/>
      <c r="AT382" s="468"/>
      <c r="AU382" s="468"/>
      <c r="AV382" s="468"/>
      <c r="AW382" s="468"/>
      <c r="AX382" s="468"/>
      <c r="AY382" s="468"/>
      <c r="AZ382" s="468"/>
      <c r="BA382" s="468"/>
      <c r="BB382" s="468"/>
      <c r="BC382" s="468"/>
      <c r="BD382" s="468"/>
      <c r="BE382" s="468"/>
      <c r="BF382" s="468"/>
      <c r="BG382" s="468"/>
      <c r="BH382" s="468"/>
      <c r="BI382" s="468"/>
      <c r="BJ382" s="468"/>
      <c r="BK382" s="468"/>
      <c r="BL382" s="468"/>
      <c r="BM382" s="468"/>
      <c r="BN382" s="468"/>
      <c r="BO382" s="468"/>
      <c r="BP382" s="468"/>
      <c r="BQ382" s="468"/>
      <c r="BR382" s="468"/>
      <c r="BS382" s="234"/>
      <c r="BT382" s="234"/>
      <c r="BU382" s="234"/>
      <c r="BV382" s="234"/>
      <c r="BW382" s="234"/>
      <c r="BX382" s="14"/>
    </row>
    <row r="383" spans="1:126" ht="20.100000000000001" customHeight="1">
      <c r="B383" s="9"/>
      <c r="C383" s="9"/>
      <c r="D383" s="15"/>
      <c r="E383" s="16" t="s">
        <v>43</v>
      </c>
      <c r="F383" s="16"/>
      <c r="G383" s="16"/>
      <c r="H383" s="16"/>
      <c r="I383" s="16"/>
      <c r="J383" s="17"/>
      <c r="K383" s="17"/>
      <c r="L383" s="17"/>
      <c r="M383" s="17"/>
      <c r="N383" s="17"/>
      <c r="O383" s="17"/>
      <c r="P383" s="17"/>
      <c r="Q383" s="15"/>
      <c r="R383" s="17" t="s">
        <v>44</v>
      </c>
      <c r="S383" s="17"/>
      <c r="T383" s="17"/>
      <c r="U383" s="17"/>
      <c r="V383" s="17"/>
      <c r="W383" s="469" t="str">
        <f>VLOOKUP(A373,入力フォーム!$A$26:$AA$75,22,FALSE)</f>
        <v>雇用期間のとおり</v>
      </c>
      <c r="X383" s="469"/>
      <c r="Y383" s="469"/>
      <c r="Z383" s="469"/>
      <c r="AA383" s="469"/>
      <c r="AB383" s="469"/>
      <c r="AC383" s="469"/>
      <c r="AD383" s="469"/>
      <c r="AE383" s="469"/>
      <c r="AF383" s="469"/>
      <c r="AG383" s="469"/>
      <c r="AH383" s="469"/>
      <c r="AI383" s="469"/>
      <c r="AJ383" s="469"/>
      <c r="AK383" s="469"/>
      <c r="AL383" s="469"/>
      <c r="AM383" s="469"/>
      <c r="AN383" s="469"/>
      <c r="AO383" s="469"/>
      <c r="AP383" s="17"/>
      <c r="AQ383" s="17"/>
      <c r="AR383" s="470" t="s">
        <v>237</v>
      </c>
      <c r="AS383" s="470"/>
      <c r="AT383" s="470"/>
      <c r="AU383" s="470"/>
      <c r="AV383" s="470"/>
      <c r="AW383" s="470"/>
      <c r="AX383" s="471">
        <f>入力フォーム!$E$16</f>
        <v>0</v>
      </c>
      <c r="AY383" s="471"/>
      <c r="AZ383" s="471"/>
      <c r="BA383" s="472" t="s">
        <v>65</v>
      </c>
      <c r="BB383" s="472"/>
      <c r="BC383" s="472"/>
      <c r="BD383" s="472"/>
      <c r="BE383" s="472"/>
      <c r="BF383" s="18"/>
      <c r="BG383" s="18"/>
      <c r="BH383" s="18"/>
      <c r="BI383" s="18"/>
      <c r="BJ383" s="18"/>
      <c r="BK383" s="18"/>
      <c r="BL383" s="18"/>
      <c r="BM383" s="18"/>
      <c r="BN383" s="18"/>
      <c r="BO383" s="18"/>
      <c r="BP383" s="18"/>
      <c r="BQ383" s="18"/>
      <c r="BR383" s="18"/>
      <c r="BS383" s="18"/>
      <c r="BT383" s="18"/>
      <c r="BU383" s="18"/>
      <c r="BV383" s="18"/>
      <c r="BW383" s="18"/>
      <c r="BX383" s="19"/>
    </row>
    <row r="384" spans="1:126" ht="20.100000000000001" customHeight="1">
      <c r="A384" s="245"/>
      <c r="B384" s="235"/>
      <c r="C384" s="235"/>
      <c r="D384" s="236"/>
      <c r="E384" s="237"/>
      <c r="F384" s="237"/>
      <c r="G384" s="237"/>
      <c r="H384" s="237"/>
      <c r="I384" s="237"/>
      <c r="J384" s="238"/>
      <c r="K384" s="238"/>
      <c r="L384" s="238"/>
      <c r="M384" s="238"/>
      <c r="N384" s="238"/>
      <c r="O384" s="238"/>
      <c r="P384" s="238"/>
      <c r="Q384" s="239"/>
      <c r="R384" s="240"/>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2"/>
      <c r="AS384" s="242"/>
      <c r="AT384" s="243"/>
      <c r="AU384" s="241"/>
      <c r="AV384" s="241"/>
      <c r="AW384" s="241"/>
      <c r="AX384" s="241"/>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4"/>
    </row>
    <row r="385" spans="2:126" ht="20.100000000000001" customHeight="1">
      <c r="B385" s="9"/>
      <c r="C385" s="9"/>
      <c r="D385" s="20"/>
      <c r="E385" s="21" t="s">
        <v>45</v>
      </c>
      <c r="F385" s="21"/>
      <c r="G385" s="21"/>
      <c r="H385" s="21"/>
      <c r="I385" s="21"/>
      <c r="J385" s="22"/>
      <c r="K385" s="22"/>
      <c r="L385" s="22"/>
      <c r="M385" s="22"/>
      <c r="N385" s="22"/>
      <c r="O385" s="22"/>
      <c r="P385" s="22"/>
      <c r="Q385" s="15"/>
      <c r="R385" s="490">
        <f>VLOOKUP(A373,入力フォーム!$A$26:$AA$75,14,FALSE)</f>
        <v>0</v>
      </c>
      <c r="S385" s="490"/>
      <c r="T385" s="490"/>
      <c r="U385" s="490"/>
      <c r="V385" s="490"/>
      <c r="W385" s="490"/>
      <c r="X385" s="490"/>
      <c r="Y385" s="490"/>
      <c r="Z385" s="490"/>
      <c r="AA385" s="490"/>
      <c r="AB385" s="491" t="s">
        <v>235</v>
      </c>
      <c r="AC385" s="491"/>
      <c r="AD385" s="491"/>
      <c r="AE385" s="491"/>
      <c r="AF385" s="491"/>
      <c r="AG385" s="492">
        <f>VLOOKUP(A373,入力フォーム!$A$26:$AA$75,16,FALSE)</f>
        <v>0</v>
      </c>
      <c r="AH385" s="492"/>
      <c r="AI385" s="492"/>
      <c r="AJ385" s="492"/>
      <c r="AK385" s="492"/>
      <c r="AL385" s="492"/>
      <c r="AM385" s="492"/>
      <c r="AN385" s="492"/>
      <c r="AO385" s="492"/>
      <c r="AP385" s="492"/>
      <c r="AQ385" s="27"/>
      <c r="AR385" s="36"/>
      <c r="AS385" s="36"/>
      <c r="AT385" s="36"/>
      <c r="AU385" s="36"/>
      <c r="AV385" s="36"/>
      <c r="AW385" s="36"/>
      <c r="AX385" s="36"/>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9"/>
    </row>
    <row r="386" spans="2:126" s="8" customFormat="1" ht="10.5" customHeight="1">
      <c r="D386" s="15"/>
      <c r="E386" s="16"/>
      <c r="F386" s="16"/>
      <c r="G386" s="16"/>
      <c r="H386" s="16"/>
      <c r="I386" s="16"/>
      <c r="J386" s="16"/>
      <c r="K386" s="16"/>
      <c r="L386" s="16"/>
      <c r="M386" s="16"/>
      <c r="N386" s="16"/>
      <c r="O386" s="16"/>
      <c r="P386" s="17"/>
      <c r="Q386" s="15"/>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9"/>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row>
    <row r="387" spans="2:126" ht="20.100000000000001" customHeight="1">
      <c r="B387" s="9"/>
      <c r="C387" s="9"/>
      <c r="D387" s="15"/>
      <c r="E387" s="16"/>
      <c r="F387" s="16"/>
      <c r="G387" s="16"/>
      <c r="H387" s="16"/>
      <c r="I387" s="16"/>
      <c r="J387" s="17"/>
      <c r="K387" s="17"/>
      <c r="L387" s="17"/>
      <c r="M387" s="17"/>
      <c r="N387" s="17"/>
      <c r="O387" s="17"/>
      <c r="P387" s="17"/>
      <c r="Q387" s="15"/>
      <c r="R387" s="17"/>
      <c r="S387" s="17" t="s">
        <v>46</v>
      </c>
      <c r="T387" s="17"/>
      <c r="U387" s="17"/>
      <c r="V387" s="17"/>
      <c r="W387" s="17"/>
      <c r="X387" s="17"/>
      <c r="Y387" s="17"/>
      <c r="Z387" s="17"/>
      <c r="AA387" s="17"/>
      <c r="AB387" s="17"/>
      <c r="AC387" s="17"/>
      <c r="AD387" s="17"/>
      <c r="AE387" s="17"/>
      <c r="AF387" s="17"/>
      <c r="AG387" s="17"/>
      <c r="AH387" s="17"/>
      <c r="AI387" s="17"/>
      <c r="AJ387" s="17"/>
      <c r="BI387" s="247"/>
      <c r="BJ387" s="247"/>
      <c r="BK387" s="247"/>
      <c r="BL387" s="18"/>
      <c r="BM387" s="18"/>
      <c r="BN387" s="18"/>
      <c r="BO387" s="18"/>
      <c r="BP387" s="18"/>
      <c r="BQ387" s="18"/>
      <c r="BR387" s="18"/>
      <c r="BS387" s="18"/>
      <c r="BT387" s="18"/>
      <c r="BU387" s="18"/>
      <c r="BV387" s="18"/>
      <c r="BW387" s="18"/>
      <c r="BX387" s="19"/>
    </row>
    <row r="388" spans="2:126" ht="20.100000000000001" customHeight="1">
      <c r="B388" s="9"/>
      <c r="C388" s="9"/>
      <c r="D388" s="15"/>
      <c r="E388" s="16"/>
      <c r="F388" s="16"/>
      <c r="G388" s="16"/>
      <c r="H388" s="16"/>
      <c r="I388" s="16"/>
      <c r="J388" s="17"/>
      <c r="K388" s="17"/>
      <c r="L388" s="17"/>
      <c r="M388" s="17"/>
      <c r="N388" s="17"/>
      <c r="O388" s="17"/>
      <c r="P388" s="17"/>
      <c r="Q388" s="15"/>
      <c r="R388" s="492">
        <f>VLOOKUP(A373,入力フォーム!$A$26:$AA$75,17,FALSE)</f>
        <v>0.41666666666666669</v>
      </c>
      <c r="S388" s="492"/>
      <c r="T388" s="492"/>
      <c r="U388" s="492"/>
      <c r="V388" s="492"/>
      <c r="W388" s="492"/>
      <c r="X388" s="492"/>
      <c r="Y388" s="492"/>
      <c r="Z388" s="492"/>
      <c r="AA388" s="492"/>
      <c r="AB388" s="491" t="s">
        <v>235</v>
      </c>
      <c r="AC388" s="491"/>
      <c r="AD388" s="491"/>
      <c r="AE388" s="491"/>
      <c r="AF388" s="491"/>
      <c r="AG388" s="492">
        <f>VLOOKUP(A373,入力フォーム!$A$26:$AA$75,19,FALSE)</f>
        <v>0.70833333333333337</v>
      </c>
      <c r="AH388" s="492"/>
      <c r="AI388" s="492"/>
      <c r="AJ388" s="492"/>
      <c r="AK388" s="492"/>
      <c r="AL388" s="492"/>
      <c r="AM388" s="492"/>
      <c r="AN388" s="492"/>
      <c r="AO388" s="492"/>
      <c r="AP388" s="492"/>
      <c r="AQ388" s="27"/>
      <c r="AR388" s="28" t="s">
        <v>47</v>
      </c>
      <c r="AS388" s="28"/>
      <c r="AT388" s="28"/>
      <c r="AU388" s="28"/>
      <c r="AV388" s="485">
        <f>VLOOKUP(A373,入力フォーム!$A$26:$AA$75,20,FALSE)</f>
        <v>2</v>
      </c>
      <c r="AW388" s="485"/>
      <c r="AX388" s="28" t="s">
        <v>48</v>
      </c>
      <c r="AY388" s="28"/>
      <c r="AZ388" s="28"/>
      <c r="BA388" s="28"/>
      <c r="BB388" s="28"/>
      <c r="BC388" s="28"/>
      <c r="BD388" s="28"/>
      <c r="BE388" s="28"/>
      <c r="BF388" s="28"/>
      <c r="BG388" s="18"/>
      <c r="BH388" s="18"/>
      <c r="BI388" s="18"/>
      <c r="BJ388" s="18"/>
      <c r="BK388" s="18"/>
      <c r="BL388" s="18"/>
      <c r="BM388" s="18"/>
      <c r="BN388" s="18"/>
      <c r="BO388" s="18"/>
      <c r="BP388" s="18"/>
      <c r="BQ388" s="18"/>
      <c r="BR388" s="18"/>
      <c r="BS388" s="18"/>
      <c r="BT388" s="18"/>
      <c r="BU388" s="18"/>
      <c r="BV388" s="18"/>
      <c r="BW388" s="18"/>
      <c r="BX388" s="19"/>
    </row>
    <row r="389" spans="2:126" ht="20.100000000000001" customHeight="1">
      <c r="B389" s="9"/>
      <c r="C389" s="9"/>
      <c r="D389" s="15"/>
      <c r="E389" s="16"/>
      <c r="F389" s="16"/>
      <c r="G389" s="16"/>
      <c r="H389" s="16"/>
      <c r="I389" s="16"/>
      <c r="J389" s="17"/>
      <c r="K389" s="17"/>
      <c r="L389" s="17"/>
      <c r="M389" s="17"/>
      <c r="N389" s="17"/>
      <c r="O389" s="17"/>
      <c r="P389" s="17"/>
      <c r="Q389" s="15"/>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9"/>
    </row>
    <row r="390" spans="2:126" ht="20.100000000000001" customHeight="1">
      <c r="B390" s="9"/>
      <c r="C390" s="9"/>
      <c r="D390" s="15"/>
      <c r="E390" s="16"/>
      <c r="F390" s="16"/>
      <c r="G390" s="16"/>
      <c r="H390" s="16"/>
      <c r="I390" s="16"/>
      <c r="J390" s="17"/>
      <c r="K390" s="17"/>
      <c r="L390" s="17"/>
      <c r="M390" s="17"/>
      <c r="N390" s="17"/>
      <c r="O390" s="17"/>
      <c r="P390" s="17"/>
      <c r="Q390" s="15"/>
      <c r="R390" s="248" t="s">
        <v>238</v>
      </c>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30"/>
      <c r="AZ390" s="30"/>
      <c r="BA390" s="30"/>
      <c r="BB390" s="30"/>
      <c r="BC390" s="30"/>
      <c r="BD390" s="30"/>
      <c r="BE390" s="30"/>
      <c r="BF390" s="30"/>
      <c r="BG390" s="30"/>
      <c r="BH390" s="30"/>
      <c r="BI390" s="30"/>
      <c r="BJ390" s="30"/>
      <c r="BK390" s="30"/>
      <c r="BL390" s="18"/>
      <c r="BM390" s="18"/>
      <c r="BN390" s="18"/>
      <c r="BO390" s="18"/>
      <c r="BP390" s="18"/>
      <c r="BQ390" s="18"/>
      <c r="BR390" s="18"/>
      <c r="BS390" s="18"/>
      <c r="BT390" s="18"/>
      <c r="BU390" s="18"/>
      <c r="BV390" s="18"/>
      <c r="BW390" s="18"/>
      <c r="BX390" s="19"/>
    </row>
    <row r="391" spans="2:126" ht="20.100000000000001" customHeight="1">
      <c r="B391" s="9"/>
      <c r="C391" s="9"/>
      <c r="D391" s="23"/>
      <c r="E391" s="24"/>
      <c r="F391" s="24"/>
      <c r="G391" s="24"/>
      <c r="H391" s="24"/>
      <c r="I391" s="24"/>
      <c r="J391" s="25"/>
      <c r="K391" s="25"/>
      <c r="L391" s="25"/>
      <c r="M391" s="25"/>
      <c r="N391" s="25"/>
      <c r="O391" s="25"/>
      <c r="P391" s="25"/>
      <c r="Q391" s="15"/>
      <c r="R391" s="249" t="s">
        <v>239</v>
      </c>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30"/>
      <c r="AZ391" s="30"/>
      <c r="BA391" s="30"/>
      <c r="BB391" s="30"/>
      <c r="BC391" s="30"/>
      <c r="BD391" s="30"/>
      <c r="BE391" s="30"/>
      <c r="BF391" s="30"/>
      <c r="BG391" s="30"/>
      <c r="BH391" s="30"/>
      <c r="BI391" s="30"/>
      <c r="BJ391" s="30"/>
      <c r="BK391" s="30"/>
      <c r="BL391" s="18"/>
      <c r="BM391" s="18"/>
      <c r="BN391" s="18"/>
      <c r="BO391" s="18"/>
      <c r="BP391" s="18"/>
      <c r="BQ391" s="18"/>
      <c r="BR391" s="18"/>
      <c r="BS391" s="18"/>
      <c r="BT391" s="18"/>
      <c r="BU391" s="18"/>
      <c r="BV391" s="18"/>
      <c r="BW391" s="18"/>
      <c r="BX391" s="19"/>
    </row>
    <row r="392" spans="2:126" ht="20.100000000000001" customHeight="1">
      <c r="B392" s="9"/>
      <c r="C392" s="9"/>
      <c r="D392" s="15"/>
      <c r="E392" s="16" t="s">
        <v>49</v>
      </c>
      <c r="F392" s="16"/>
      <c r="G392" s="16"/>
      <c r="H392" s="16"/>
      <c r="I392" s="16"/>
      <c r="J392" s="17"/>
      <c r="K392" s="17"/>
      <c r="L392" s="17"/>
      <c r="M392" s="17"/>
      <c r="N392" s="17"/>
      <c r="O392" s="17"/>
      <c r="P392" s="17"/>
      <c r="Q392" s="20"/>
      <c r="R392" s="21" t="s">
        <v>67</v>
      </c>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3"/>
    </row>
    <row r="393" spans="2:126" ht="20.100000000000001" customHeight="1">
      <c r="B393" s="9"/>
      <c r="C393" s="9"/>
      <c r="D393" s="15"/>
      <c r="E393" s="16"/>
      <c r="F393" s="16"/>
      <c r="G393" s="16"/>
      <c r="H393" s="16"/>
      <c r="I393" s="16"/>
      <c r="J393" s="17"/>
      <c r="K393" s="17"/>
      <c r="L393" s="17"/>
      <c r="M393" s="17"/>
      <c r="N393" s="17"/>
      <c r="O393" s="17"/>
      <c r="P393" s="17"/>
      <c r="Q393" s="23"/>
      <c r="R393" s="31" t="s">
        <v>126</v>
      </c>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2"/>
      <c r="AZ393" s="32"/>
      <c r="BA393" s="32"/>
      <c r="BB393" s="32"/>
      <c r="BC393" s="32"/>
      <c r="BD393" s="32"/>
      <c r="BE393" s="32"/>
      <c r="BF393" s="32"/>
      <c r="BG393" s="32"/>
      <c r="BH393" s="32"/>
      <c r="BI393" s="32"/>
      <c r="BJ393" s="32"/>
      <c r="BK393" s="33"/>
      <c r="BL393" s="33"/>
      <c r="BM393" s="33"/>
      <c r="BN393" s="33"/>
      <c r="BO393" s="33"/>
      <c r="BP393" s="33"/>
      <c r="BQ393" s="33"/>
      <c r="BR393" s="33"/>
      <c r="BS393" s="33"/>
      <c r="BT393" s="33"/>
      <c r="BU393" s="33"/>
      <c r="BV393" s="33"/>
      <c r="BW393" s="33"/>
      <c r="BX393" s="26"/>
    </row>
    <row r="394" spans="2:126" ht="20.100000000000001" customHeight="1">
      <c r="B394" s="9"/>
      <c r="C394" s="9"/>
      <c r="D394" s="10"/>
      <c r="E394" s="11" t="s">
        <v>81</v>
      </c>
      <c r="F394" s="11"/>
      <c r="G394" s="11"/>
      <c r="H394" s="11"/>
      <c r="I394" s="11"/>
      <c r="J394" s="12"/>
      <c r="K394" s="12"/>
      <c r="L394" s="12"/>
      <c r="M394" s="12"/>
      <c r="N394" s="12"/>
      <c r="O394" s="12"/>
      <c r="P394" s="12"/>
      <c r="Q394" s="15"/>
      <c r="R394" s="16" t="s">
        <v>115</v>
      </c>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9"/>
    </row>
    <row r="395" spans="2:126" ht="20.100000000000001" customHeight="1">
      <c r="B395" s="9"/>
      <c r="C395" s="9"/>
      <c r="D395" s="15"/>
      <c r="E395" s="16" t="s">
        <v>82</v>
      </c>
      <c r="F395" s="16"/>
      <c r="G395" s="16"/>
      <c r="H395" s="16"/>
      <c r="I395" s="16"/>
      <c r="J395" s="17"/>
      <c r="K395" s="17"/>
      <c r="L395" s="17"/>
      <c r="M395" s="17"/>
      <c r="N395" s="17"/>
      <c r="O395" s="17"/>
      <c r="P395" s="17"/>
      <c r="Q395" s="20"/>
      <c r="R395" s="486" t="s">
        <v>113</v>
      </c>
      <c r="S395" s="486"/>
      <c r="T395" s="486"/>
      <c r="U395" s="486"/>
      <c r="V395" s="39" t="s">
        <v>240</v>
      </c>
      <c r="W395" s="487">
        <f>VLOOKUP(A373,入力フォーム!$A$26:$AA$75,10,FALSE)</f>
        <v>1200</v>
      </c>
      <c r="X395" s="487"/>
      <c r="Y395" s="487"/>
      <c r="Z395" s="487"/>
      <c r="AA395" s="487"/>
      <c r="AB395" s="487"/>
      <c r="AC395" s="487"/>
      <c r="AD395" s="39" t="s">
        <v>21</v>
      </c>
      <c r="AE395" s="40"/>
      <c r="AF395" s="22"/>
      <c r="AG395" s="22"/>
      <c r="AH395" s="22"/>
      <c r="AI395" s="22"/>
      <c r="AJ395" s="22"/>
      <c r="AK395" s="22"/>
      <c r="AL395" s="22"/>
      <c r="AM395" s="22"/>
      <c r="AN395" s="22"/>
      <c r="AO395" s="22"/>
      <c r="AP395" s="22"/>
      <c r="AQ395" s="22"/>
      <c r="AR395" s="22"/>
      <c r="AS395" s="22"/>
      <c r="AT395" s="22"/>
      <c r="AU395" s="22"/>
      <c r="AV395" s="22"/>
      <c r="AW395" s="22"/>
      <c r="AX395" s="2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3"/>
    </row>
    <row r="396" spans="2:126" ht="20.100000000000001" customHeight="1">
      <c r="B396" s="9"/>
      <c r="C396" s="9"/>
      <c r="D396" s="15"/>
      <c r="E396" s="16"/>
      <c r="F396" s="16"/>
      <c r="G396" s="16"/>
      <c r="H396" s="16"/>
      <c r="I396" s="16"/>
      <c r="J396" s="17"/>
      <c r="K396" s="17"/>
      <c r="L396" s="17"/>
      <c r="M396" s="17"/>
      <c r="N396" s="17"/>
      <c r="O396" s="17"/>
      <c r="P396" s="17"/>
      <c r="Q396" s="15"/>
      <c r="R396" s="16" t="s">
        <v>104</v>
      </c>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9"/>
    </row>
    <row r="397" spans="2:126" ht="20.100000000000001" customHeight="1">
      <c r="B397" s="9"/>
      <c r="C397" s="9"/>
      <c r="D397" s="15"/>
      <c r="E397" s="16"/>
      <c r="F397" s="16"/>
      <c r="G397" s="16"/>
      <c r="H397" s="16"/>
      <c r="I397" s="16"/>
      <c r="J397" s="17"/>
      <c r="K397" s="17"/>
      <c r="L397" s="17"/>
      <c r="M397" s="17"/>
      <c r="N397" s="17"/>
      <c r="O397" s="17"/>
      <c r="P397" s="17"/>
      <c r="Q397" s="15"/>
      <c r="R397" s="16" t="s">
        <v>68</v>
      </c>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9"/>
    </row>
    <row r="398" spans="2:126" ht="20.100000000000001" customHeight="1">
      <c r="B398" s="9"/>
      <c r="C398" s="9"/>
      <c r="D398" s="15"/>
      <c r="E398" s="16"/>
      <c r="F398" s="16"/>
      <c r="G398" s="16"/>
      <c r="H398" s="16"/>
      <c r="I398" s="16"/>
      <c r="J398" s="17"/>
      <c r="K398" s="17"/>
      <c r="L398" s="17"/>
      <c r="M398" s="17"/>
      <c r="N398" s="17"/>
      <c r="O398" s="17"/>
      <c r="P398" s="17"/>
      <c r="Q398" s="15"/>
      <c r="R398" s="16" t="s">
        <v>114</v>
      </c>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9"/>
    </row>
    <row r="399" spans="2:126" ht="20.100000000000001" customHeight="1">
      <c r="B399" s="9"/>
      <c r="C399" s="9"/>
      <c r="D399" s="15"/>
      <c r="E399" s="16"/>
      <c r="F399" s="16"/>
      <c r="G399" s="16"/>
      <c r="H399" s="16"/>
      <c r="I399" s="16"/>
      <c r="J399" s="17"/>
      <c r="K399" s="17"/>
      <c r="L399" s="17"/>
      <c r="M399" s="17"/>
      <c r="N399" s="17"/>
      <c r="O399" s="17"/>
      <c r="P399" s="17"/>
      <c r="Q399" s="23"/>
      <c r="R399" s="25"/>
      <c r="S399" s="25"/>
      <c r="T399" s="25"/>
      <c r="U399" s="25"/>
      <c r="V399" s="25"/>
      <c r="W399" s="25"/>
      <c r="X399" s="25"/>
      <c r="Y399" s="24" t="s">
        <v>241</v>
      </c>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26"/>
    </row>
    <row r="400" spans="2:126" ht="20.100000000000001" customHeight="1">
      <c r="B400" s="9"/>
      <c r="C400" s="9"/>
      <c r="D400" s="10"/>
      <c r="E400" s="11" t="s">
        <v>50</v>
      </c>
      <c r="F400" s="11"/>
      <c r="G400" s="11"/>
      <c r="H400" s="11"/>
      <c r="I400" s="11"/>
      <c r="J400" s="12"/>
      <c r="K400" s="12"/>
      <c r="L400" s="12"/>
      <c r="M400" s="12"/>
      <c r="N400" s="12"/>
      <c r="O400" s="12"/>
      <c r="P400" s="12"/>
      <c r="Q400" s="15"/>
      <c r="R400" s="16" t="s">
        <v>69</v>
      </c>
      <c r="S400" s="17"/>
      <c r="T400" s="17"/>
      <c r="U400" s="17"/>
      <c r="V400" s="17"/>
      <c r="W400" s="17"/>
      <c r="X400" s="17"/>
      <c r="Y400" s="17"/>
      <c r="Z400" s="17"/>
      <c r="AA400" s="17"/>
      <c r="AB400" s="17"/>
      <c r="AC400" s="16" t="s">
        <v>70</v>
      </c>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9"/>
    </row>
    <row r="401" spans="2:76" ht="20.100000000000001" customHeight="1">
      <c r="B401" s="9"/>
      <c r="C401" s="9"/>
      <c r="D401" s="10"/>
      <c r="E401" s="11" t="s">
        <v>51</v>
      </c>
      <c r="F401" s="11"/>
      <c r="G401" s="11"/>
      <c r="H401" s="11"/>
      <c r="I401" s="11"/>
      <c r="J401" s="12"/>
      <c r="K401" s="12"/>
      <c r="L401" s="12"/>
      <c r="M401" s="12"/>
      <c r="N401" s="12"/>
      <c r="O401" s="12"/>
      <c r="P401" s="12"/>
      <c r="Q401" s="10"/>
      <c r="R401" s="11" t="s">
        <v>86</v>
      </c>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4"/>
    </row>
    <row r="402" spans="2:76" ht="20.100000000000001" customHeight="1">
      <c r="B402" s="9"/>
      <c r="C402" s="9"/>
      <c r="D402" s="20"/>
      <c r="E402" s="21" t="s">
        <v>52</v>
      </c>
      <c r="F402" s="21"/>
      <c r="G402" s="21"/>
      <c r="H402" s="21"/>
      <c r="I402" s="21"/>
      <c r="J402" s="22"/>
      <c r="K402" s="22"/>
      <c r="L402" s="22"/>
      <c r="M402" s="22"/>
      <c r="N402" s="22"/>
      <c r="O402" s="22"/>
      <c r="P402" s="22"/>
      <c r="Q402" s="15"/>
      <c r="R402" s="16" t="s">
        <v>71</v>
      </c>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30"/>
      <c r="AZ402" s="30"/>
      <c r="BA402" s="30"/>
      <c r="BB402" s="30"/>
      <c r="BC402" s="30"/>
      <c r="BD402" s="30"/>
      <c r="BE402" s="30"/>
      <c r="BF402" s="30"/>
      <c r="BG402" s="30"/>
      <c r="BH402" s="30"/>
      <c r="BI402" s="30"/>
      <c r="BJ402" s="30"/>
      <c r="BK402" s="30"/>
      <c r="BL402" s="18"/>
      <c r="BM402" s="18"/>
      <c r="BN402" s="18"/>
      <c r="BO402" s="18"/>
      <c r="BP402" s="18"/>
      <c r="BQ402" s="18"/>
      <c r="BR402" s="18"/>
      <c r="BS402" s="18"/>
      <c r="BT402" s="18"/>
      <c r="BU402" s="18"/>
      <c r="BV402" s="18"/>
      <c r="BW402" s="18"/>
      <c r="BX402" s="19"/>
    </row>
    <row r="403" spans="2:76" ht="20.100000000000001" customHeight="1">
      <c r="B403" s="9"/>
      <c r="C403" s="9"/>
      <c r="D403" s="15"/>
      <c r="E403" s="16"/>
      <c r="F403" s="16"/>
      <c r="G403" s="16"/>
      <c r="H403" s="16"/>
      <c r="I403" s="16"/>
      <c r="J403" s="17"/>
      <c r="K403" s="17"/>
      <c r="L403" s="17"/>
      <c r="M403" s="17"/>
      <c r="N403" s="17"/>
      <c r="O403" s="17"/>
      <c r="P403" s="17"/>
      <c r="Q403" s="15"/>
      <c r="R403" s="28" t="s">
        <v>72</v>
      </c>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30"/>
      <c r="AZ403" s="30"/>
      <c r="BA403" s="30"/>
      <c r="BB403" s="30"/>
      <c r="BC403" s="30"/>
      <c r="BD403" s="30"/>
      <c r="BE403" s="30"/>
      <c r="BF403" s="30"/>
      <c r="BG403" s="30"/>
      <c r="BH403" s="30"/>
      <c r="BI403" s="30"/>
      <c r="BJ403" s="30"/>
      <c r="BK403" s="30"/>
      <c r="BL403" s="18"/>
      <c r="BM403" s="18"/>
      <c r="BN403" s="18"/>
      <c r="BO403" s="18"/>
      <c r="BP403" s="18"/>
      <c r="BQ403" s="18"/>
      <c r="BR403" s="18"/>
      <c r="BS403" s="18"/>
      <c r="BT403" s="18"/>
      <c r="BU403" s="18"/>
      <c r="BV403" s="18"/>
      <c r="BW403" s="18"/>
      <c r="BX403" s="19"/>
    </row>
    <row r="404" spans="2:76" ht="20.100000000000001" customHeight="1">
      <c r="B404" s="9"/>
      <c r="C404" s="9"/>
      <c r="D404" s="15"/>
      <c r="E404" s="16"/>
      <c r="F404" s="16"/>
      <c r="G404" s="16"/>
      <c r="H404" s="16"/>
      <c r="I404" s="16"/>
      <c r="J404" s="17"/>
      <c r="K404" s="17"/>
      <c r="L404" s="17"/>
      <c r="M404" s="17"/>
      <c r="N404" s="17"/>
      <c r="O404" s="17"/>
      <c r="P404" s="17"/>
      <c r="Q404" s="15"/>
      <c r="R404" s="29"/>
      <c r="S404" s="29"/>
      <c r="T404" s="29" t="s">
        <v>73</v>
      </c>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30"/>
      <c r="AZ404" s="30"/>
      <c r="BA404" s="30"/>
      <c r="BB404" s="30"/>
      <c r="BC404" s="30"/>
      <c r="BD404" s="30"/>
      <c r="BE404" s="30"/>
      <c r="BF404" s="30"/>
      <c r="BG404" s="30"/>
      <c r="BH404" s="30"/>
      <c r="BI404" s="30"/>
      <c r="BJ404" s="30"/>
      <c r="BK404" s="30"/>
      <c r="BL404" s="18"/>
      <c r="BM404" s="18"/>
      <c r="BN404" s="18"/>
      <c r="BO404" s="18"/>
      <c r="BP404" s="18"/>
      <c r="BQ404" s="18"/>
      <c r="BR404" s="18"/>
      <c r="BS404" s="18"/>
      <c r="BT404" s="18"/>
      <c r="BU404" s="18"/>
      <c r="BV404" s="18"/>
      <c r="BW404" s="18"/>
      <c r="BX404" s="19"/>
    </row>
    <row r="405" spans="2:76" ht="20.100000000000001" customHeight="1">
      <c r="B405" s="9"/>
      <c r="C405" s="9"/>
      <c r="D405" s="15"/>
      <c r="E405" s="16"/>
      <c r="F405" s="16"/>
      <c r="G405" s="16"/>
      <c r="H405" s="16"/>
      <c r="I405" s="16"/>
      <c r="J405" s="17"/>
      <c r="K405" s="17"/>
      <c r="L405" s="17"/>
      <c r="M405" s="17"/>
      <c r="N405" s="17"/>
      <c r="O405" s="17"/>
      <c r="P405" s="17"/>
      <c r="Q405" s="15"/>
      <c r="R405" s="29"/>
      <c r="S405" s="29"/>
      <c r="T405" s="29" t="s">
        <v>74</v>
      </c>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30"/>
      <c r="AZ405" s="30"/>
      <c r="BA405" s="30"/>
      <c r="BB405" s="30"/>
      <c r="BC405" s="30"/>
      <c r="BD405" s="30"/>
      <c r="BE405" s="30"/>
      <c r="BF405" s="30"/>
      <c r="BG405" s="30"/>
      <c r="BH405" s="30"/>
      <c r="BI405" s="30"/>
      <c r="BJ405" s="30"/>
      <c r="BK405" s="30"/>
      <c r="BL405" s="18"/>
      <c r="BM405" s="18"/>
      <c r="BN405" s="18"/>
      <c r="BO405" s="18"/>
      <c r="BP405" s="18"/>
      <c r="BQ405" s="18"/>
      <c r="BR405" s="18"/>
      <c r="BS405" s="18"/>
      <c r="BT405" s="18"/>
      <c r="BU405" s="18"/>
      <c r="BV405" s="18"/>
      <c r="BW405" s="18"/>
      <c r="BX405" s="19"/>
    </row>
    <row r="406" spans="2:76" ht="20.100000000000001" customHeight="1">
      <c r="B406" s="9"/>
      <c r="C406" s="9"/>
      <c r="D406" s="15"/>
      <c r="E406" s="16"/>
      <c r="F406" s="16"/>
      <c r="G406" s="16"/>
      <c r="H406" s="16"/>
      <c r="I406" s="16"/>
      <c r="J406" s="17"/>
      <c r="K406" s="17"/>
      <c r="L406" s="17"/>
      <c r="M406" s="17"/>
      <c r="N406" s="17"/>
      <c r="O406" s="17"/>
      <c r="P406" s="17"/>
      <c r="Q406" s="15"/>
      <c r="R406" s="29"/>
      <c r="S406" s="29"/>
      <c r="T406" s="29" t="s">
        <v>75</v>
      </c>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30"/>
      <c r="AZ406" s="30"/>
      <c r="BA406" s="30"/>
      <c r="BB406" s="30"/>
      <c r="BC406" s="30"/>
      <c r="BD406" s="30"/>
      <c r="BE406" s="30"/>
      <c r="BF406" s="30"/>
      <c r="BG406" s="30"/>
      <c r="BH406" s="30"/>
      <c r="BI406" s="30"/>
      <c r="BJ406" s="30"/>
      <c r="BK406" s="30"/>
      <c r="BL406" s="18"/>
      <c r="BM406" s="18"/>
      <c r="BN406" s="18"/>
      <c r="BO406" s="18"/>
      <c r="BP406" s="18"/>
      <c r="BQ406" s="18"/>
      <c r="BR406" s="18"/>
      <c r="BS406" s="18"/>
      <c r="BT406" s="18"/>
      <c r="BU406" s="18"/>
      <c r="BV406" s="18"/>
      <c r="BW406" s="18"/>
      <c r="BX406" s="19"/>
    </row>
    <row r="407" spans="2:76" ht="20.100000000000001" customHeight="1">
      <c r="B407" s="9"/>
      <c r="C407" s="9"/>
      <c r="D407" s="15"/>
      <c r="E407" s="16"/>
      <c r="F407" s="16"/>
      <c r="G407" s="16"/>
      <c r="H407" s="16"/>
      <c r="I407" s="16"/>
      <c r="J407" s="17"/>
      <c r="K407" s="17"/>
      <c r="L407" s="17"/>
      <c r="M407" s="17"/>
      <c r="N407" s="17"/>
      <c r="O407" s="17"/>
      <c r="P407" s="17"/>
      <c r="Q407" s="15"/>
      <c r="R407" s="29"/>
      <c r="S407" s="29"/>
      <c r="T407" s="29" t="s">
        <v>84</v>
      </c>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30"/>
      <c r="AZ407" s="30"/>
      <c r="BA407" s="30"/>
      <c r="BB407" s="30"/>
      <c r="BC407" s="30"/>
      <c r="BD407" s="30"/>
      <c r="BE407" s="30"/>
      <c r="BF407" s="30"/>
      <c r="BG407" s="30"/>
      <c r="BH407" s="30"/>
      <c r="BI407" s="30"/>
      <c r="BJ407" s="30"/>
      <c r="BK407" s="30"/>
      <c r="BL407" s="18"/>
      <c r="BM407" s="18"/>
      <c r="BN407" s="18"/>
      <c r="BO407" s="18"/>
      <c r="BP407" s="18"/>
      <c r="BQ407" s="18"/>
      <c r="BR407" s="18"/>
      <c r="BS407" s="18"/>
      <c r="BT407" s="18"/>
      <c r="BU407" s="18"/>
      <c r="BV407" s="18"/>
      <c r="BW407" s="18"/>
      <c r="BX407" s="19"/>
    </row>
    <row r="408" spans="2:76" ht="20.100000000000001" customHeight="1">
      <c r="B408" s="9"/>
      <c r="C408" s="9"/>
      <c r="D408" s="23"/>
      <c r="E408" s="24"/>
      <c r="F408" s="24"/>
      <c r="G408" s="24"/>
      <c r="H408" s="24"/>
      <c r="I408" s="24"/>
      <c r="J408" s="25"/>
      <c r="K408" s="25"/>
      <c r="L408" s="25"/>
      <c r="M408" s="25"/>
      <c r="N408" s="25"/>
      <c r="O408" s="25"/>
      <c r="P408" s="25"/>
      <c r="Q408" s="15"/>
      <c r="R408" s="29"/>
      <c r="S408" s="29"/>
      <c r="T408" s="29" t="s">
        <v>76</v>
      </c>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30"/>
      <c r="AZ408" s="30"/>
      <c r="BA408" s="30"/>
      <c r="BB408" s="30"/>
      <c r="BC408" s="30"/>
      <c r="BD408" s="30"/>
      <c r="BE408" s="30"/>
      <c r="BF408" s="30"/>
      <c r="BG408" s="30"/>
      <c r="BH408" s="30"/>
      <c r="BI408" s="30"/>
      <c r="BJ408" s="30"/>
      <c r="BK408" s="30"/>
      <c r="BL408" s="18"/>
      <c r="BM408" s="18"/>
      <c r="BN408" s="18"/>
      <c r="BO408" s="18"/>
      <c r="BP408" s="18"/>
      <c r="BQ408" s="18"/>
      <c r="BR408" s="18"/>
      <c r="BS408" s="18"/>
      <c r="BT408" s="18"/>
      <c r="BU408" s="18"/>
      <c r="BV408" s="18"/>
      <c r="BW408" s="18"/>
      <c r="BX408" s="19"/>
    </row>
    <row r="409" spans="2:76" ht="20.100000000000001" customHeight="1">
      <c r="B409" s="9"/>
      <c r="C409" s="9"/>
      <c r="D409" s="15"/>
      <c r="E409" s="16" t="s">
        <v>53</v>
      </c>
      <c r="F409" s="16"/>
      <c r="G409" s="16"/>
      <c r="H409" s="16"/>
      <c r="I409" s="16"/>
      <c r="J409" s="17"/>
      <c r="K409" s="17"/>
      <c r="L409" s="17"/>
      <c r="M409" s="17"/>
      <c r="N409" s="17"/>
      <c r="O409" s="17"/>
      <c r="P409" s="17"/>
      <c r="Q409" s="10"/>
      <c r="R409" s="11" t="s">
        <v>325</v>
      </c>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8"/>
      <c r="AZ409" s="38"/>
      <c r="BA409" s="38"/>
      <c r="BB409" s="38"/>
      <c r="BC409" s="38"/>
      <c r="BD409" s="38"/>
      <c r="BE409" s="38"/>
      <c r="BF409" s="38"/>
      <c r="BG409" s="38"/>
      <c r="BH409" s="38"/>
      <c r="BI409" s="38"/>
      <c r="BJ409" s="38"/>
      <c r="BK409" s="38"/>
      <c r="BL409" s="13"/>
      <c r="BM409" s="13"/>
      <c r="BN409" s="13"/>
      <c r="BO409" s="13"/>
      <c r="BP409" s="13"/>
      <c r="BQ409" s="13"/>
      <c r="BR409" s="13"/>
      <c r="BS409" s="13"/>
      <c r="BT409" s="13"/>
      <c r="BU409" s="13"/>
      <c r="BV409" s="13"/>
      <c r="BW409" s="13"/>
      <c r="BX409" s="14"/>
    </row>
    <row r="410" spans="2:76" ht="20.100000000000001" customHeight="1">
      <c r="B410" s="9"/>
      <c r="C410" s="9"/>
      <c r="D410" s="20"/>
      <c r="E410" s="21" t="s">
        <v>54</v>
      </c>
      <c r="F410" s="21"/>
      <c r="G410" s="21"/>
      <c r="H410" s="21"/>
      <c r="I410" s="21"/>
      <c r="J410" s="22"/>
      <c r="K410" s="22"/>
      <c r="L410" s="22"/>
      <c r="M410" s="22"/>
      <c r="N410" s="22"/>
      <c r="O410" s="22"/>
      <c r="P410" s="22"/>
      <c r="Q410" s="15"/>
      <c r="R410" s="28" t="s">
        <v>77</v>
      </c>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30"/>
      <c r="AZ410" s="30"/>
      <c r="BA410" s="30"/>
      <c r="BB410" s="30"/>
      <c r="BC410" s="30"/>
      <c r="BD410" s="30"/>
      <c r="BE410" s="30"/>
      <c r="BF410" s="30"/>
      <c r="BG410" s="30"/>
      <c r="BH410" s="30"/>
      <c r="BI410" s="30"/>
      <c r="BJ410" s="30"/>
      <c r="BK410" s="30"/>
      <c r="BL410" s="18"/>
      <c r="BM410" s="18"/>
      <c r="BN410" s="18"/>
      <c r="BO410" s="18"/>
      <c r="BP410" s="18"/>
      <c r="BQ410" s="18"/>
      <c r="BR410" s="18"/>
      <c r="BS410" s="18"/>
      <c r="BT410" s="18"/>
      <c r="BU410" s="18"/>
      <c r="BV410" s="18"/>
      <c r="BW410" s="18"/>
      <c r="BX410" s="19"/>
    </row>
    <row r="411" spans="2:76" ht="20.100000000000001" customHeight="1">
      <c r="B411" s="9"/>
      <c r="C411" s="9"/>
      <c r="D411" s="15"/>
      <c r="E411" s="16"/>
      <c r="F411" s="16"/>
      <c r="G411" s="16"/>
      <c r="H411" s="16"/>
      <c r="I411" s="16"/>
      <c r="J411" s="17"/>
      <c r="K411" s="17"/>
      <c r="L411" s="17"/>
      <c r="M411" s="17"/>
      <c r="N411" s="17"/>
      <c r="O411" s="17"/>
      <c r="P411" s="17"/>
      <c r="Q411" s="15"/>
      <c r="R411" s="29"/>
      <c r="S411" s="29"/>
      <c r="T411" s="29" t="s">
        <v>78</v>
      </c>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30"/>
      <c r="AZ411" s="30"/>
      <c r="BA411" s="30"/>
      <c r="BB411" s="30"/>
      <c r="BC411" s="30"/>
      <c r="BD411" s="30"/>
      <c r="BE411" s="30"/>
      <c r="BF411" s="30"/>
      <c r="BG411" s="30"/>
      <c r="BH411" s="30"/>
      <c r="BI411" s="30"/>
      <c r="BJ411" s="30"/>
      <c r="BK411" s="30"/>
      <c r="BL411" s="18"/>
      <c r="BM411" s="18"/>
      <c r="BN411" s="18"/>
      <c r="BO411" s="18"/>
      <c r="BP411" s="18"/>
      <c r="BQ411" s="18"/>
      <c r="BR411" s="18"/>
      <c r="BS411" s="18"/>
      <c r="BT411" s="18"/>
      <c r="BU411" s="18"/>
      <c r="BV411" s="18"/>
      <c r="BW411" s="18"/>
      <c r="BX411" s="19"/>
    </row>
    <row r="412" spans="2:76" ht="20.100000000000001" customHeight="1">
      <c r="B412" s="9"/>
      <c r="C412" s="9"/>
      <c r="D412" s="15"/>
      <c r="E412" s="16"/>
      <c r="F412" s="16"/>
      <c r="G412" s="16"/>
      <c r="H412" s="16"/>
      <c r="I412" s="16"/>
      <c r="J412" s="17"/>
      <c r="K412" s="17"/>
      <c r="L412" s="17"/>
      <c r="M412" s="17"/>
      <c r="N412" s="17"/>
      <c r="O412" s="17"/>
      <c r="P412" s="17"/>
      <c r="Q412" s="15"/>
      <c r="R412" s="29"/>
      <c r="S412" s="29"/>
      <c r="T412" s="29" t="s">
        <v>79</v>
      </c>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30"/>
      <c r="AZ412" s="30"/>
      <c r="BA412" s="30"/>
      <c r="BB412" s="30"/>
      <c r="BC412" s="30"/>
      <c r="BD412" s="30"/>
      <c r="BE412" s="30"/>
      <c r="BF412" s="30"/>
      <c r="BG412" s="30"/>
      <c r="BH412" s="30"/>
      <c r="BI412" s="30"/>
      <c r="BJ412" s="30"/>
      <c r="BK412" s="30"/>
      <c r="BL412" s="18"/>
      <c r="BM412" s="18"/>
      <c r="BN412" s="18"/>
      <c r="BO412" s="18"/>
      <c r="BP412" s="18"/>
      <c r="BQ412" s="18"/>
      <c r="BR412" s="18"/>
      <c r="BS412" s="18"/>
      <c r="BT412" s="18"/>
      <c r="BU412" s="18"/>
      <c r="BV412" s="18"/>
      <c r="BW412" s="18"/>
      <c r="BX412" s="19"/>
    </row>
    <row r="413" spans="2:76" ht="20.100000000000001" customHeight="1">
      <c r="B413" s="9"/>
      <c r="C413" s="9"/>
      <c r="D413" s="23"/>
      <c r="E413" s="24"/>
      <c r="F413" s="24"/>
      <c r="G413" s="24"/>
      <c r="H413" s="24"/>
      <c r="I413" s="24"/>
      <c r="J413" s="25"/>
      <c r="K413" s="25"/>
      <c r="L413" s="25"/>
      <c r="M413" s="25"/>
      <c r="N413" s="25"/>
      <c r="O413" s="25"/>
      <c r="P413" s="25"/>
      <c r="Q413" s="23"/>
      <c r="R413" s="31"/>
      <c r="S413" s="31"/>
      <c r="T413" s="31" t="s">
        <v>80</v>
      </c>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2"/>
      <c r="AZ413" s="32"/>
      <c r="BA413" s="32"/>
      <c r="BB413" s="32"/>
      <c r="BC413" s="32"/>
      <c r="BD413" s="32"/>
      <c r="BE413" s="32"/>
      <c r="BF413" s="32"/>
      <c r="BG413" s="32"/>
      <c r="BH413" s="32"/>
      <c r="BI413" s="32"/>
      <c r="BJ413" s="32"/>
      <c r="BK413" s="32"/>
      <c r="BL413" s="33"/>
      <c r="BM413" s="33"/>
      <c r="BN413" s="33"/>
      <c r="BO413" s="33"/>
      <c r="BP413" s="33"/>
      <c r="BQ413" s="33"/>
      <c r="BR413" s="33"/>
      <c r="BS413" s="33"/>
      <c r="BT413" s="33"/>
      <c r="BU413" s="33"/>
      <c r="BV413" s="33"/>
      <c r="BW413" s="33"/>
      <c r="BX413" s="26"/>
    </row>
    <row r="414" spans="2:76" ht="20.100000000000001" customHeight="1">
      <c r="B414" s="9"/>
      <c r="C414" s="9"/>
      <c r="D414" s="15"/>
      <c r="E414" s="16" t="s">
        <v>55</v>
      </c>
      <c r="F414" s="16"/>
      <c r="G414" s="16"/>
      <c r="H414" s="16"/>
      <c r="I414" s="16"/>
      <c r="J414" s="17"/>
      <c r="K414" s="17"/>
      <c r="L414" s="17"/>
      <c r="M414" s="17"/>
      <c r="N414" s="17"/>
      <c r="O414" s="17"/>
      <c r="P414" s="17"/>
      <c r="Q414" s="15"/>
      <c r="R414" s="250" t="s">
        <v>231</v>
      </c>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34"/>
      <c r="AP414" s="34"/>
      <c r="AQ414" s="34"/>
      <c r="AR414" s="34"/>
      <c r="AS414" s="34"/>
      <c r="AT414" s="34"/>
      <c r="AU414" s="34"/>
      <c r="AV414" s="34"/>
      <c r="AW414" s="34"/>
      <c r="AX414" s="34"/>
      <c r="AY414" s="35"/>
      <c r="AZ414" s="35"/>
      <c r="BA414" s="35"/>
      <c r="BB414" s="35"/>
      <c r="BC414" s="35"/>
      <c r="BD414" s="35"/>
      <c r="BE414" s="35"/>
      <c r="BF414" s="35"/>
      <c r="BG414" s="35"/>
      <c r="BH414" s="35"/>
      <c r="BI414" s="35"/>
      <c r="BJ414" s="35"/>
      <c r="BK414" s="35"/>
      <c r="BL414" s="2"/>
      <c r="BM414" s="2"/>
      <c r="BN414" s="2"/>
      <c r="BO414" s="2"/>
      <c r="BP414" s="2"/>
      <c r="BQ414" s="2"/>
      <c r="BR414" s="2"/>
      <c r="BS414" s="2"/>
      <c r="BT414" s="2"/>
      <c r="BU414" s="2"/>
      <c r="BV414" s="2"/>
      <c r="BW414" s="2"/>
      <c r="BX414" s="3"/>
    </row>
    <row r="415" spans="2:76" ht="20.100000000000001" customHeight="1">
      <c r="B415" s="9"/>
      <c r="C415" s="9"/>
      <c r="D415" s="15"/>
      <c r="E415" s="16"/>
      <c r="F415" s="16"/>
      <c r="G415" s="16"/>
      <c r="H415" s="16"/>
      <c r="I415" s="16"/>
      <c r="J415" s="17"/>
      <c r="K415" s="17"/>
      <c r="L415" s="17"/>
      <c r="M415" s="17"/>
      <c r="N415" s="17"/>
      <c r="O415" s="17"/>
      <c r="P415" s="17"/>
      <c r="Q415" s="15"/>
      <c r="R415" s="251" t="s">
        <v>232</v>
      </c>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2"/>
      <c r="AZ415" s="252"/>
      <c r="BA415" s="252"/>
      <c r="BB415" s="252"/>
      <c r="BC415" s="252"/>
      <c r="BD415" s="252"/>
      <c r="BE415" s="252"/>
      <c r="BF415" s="252"/>
      <c r="BG415" s="252"/>
      <c r="BH415" s="252"/>
      <c r="BI415" s="252"/>
      <c r="BJ415" s="252"/>
      <c r="BK415" s="252"/>
      <c r="BL415" s="18"/>
      <c r="BM415" s="18"/>
      <c r="BN415" s="18"/>
      <c r="BO415" s="18"/>
      <c r="BP415" s="18"/>
      <c r="BQ415" s="18"/>
      <c r="BR415" s="18"/>
      <c r="BS415" s="18"/>
      <c r="BT415" s="18"/>
      <c r="BU415" s="18"/>
      <c r="BV415" s="18"/>
      <c r="BW415" s="18"/>
      <c r="BX415" s="19"/>
    </row>
    <row r="416" spans="2:76" ht="20.100000000000001" customHeight="1">
      <c r="B416" s="9"/>
      <c r="C416" s="9"/>
      <c r="D416" s="15"/>
      <c r="E416" s="16"/>
      <c r="F416" s="16"/>
      <c r="G416" s="16"/>
      <c r="H416" s="16"/>
      <c r="I416" s="16"/>
      <c r="J416" s="17"/>
      <c r="K416" s="17"/>
      <c r="L416" s="17"/>
      <c r="M416" s="17"/>
      <c r="N416" s="17"/>
      <c r="O416" s="17"/>
      <c r="P416" s="17"/>
      <c r="Q416" s="228"/>
      <c r="R416" s="29" t="s">
        <v>233</v>
      </c>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51"/>
      <c r="AV416" s="251"/>
      <c r="AW416" s="251"/>
      <c r="AX416" s="251"/>
      <c r="AY416" s="252"/>
      <c r="AZ416" s="252"/>
      <c r="BA416" s="252"/>
      <c r="BB416" s="252"/>
      <c r="BC416" s="252"/>
      <c r="BD416" s="252"/>
      <c r="BE416" s="252"/>
      <c r="BF416" s="252"/>
      <c r="BG416" s="252"/>
      <c r="BH416" s="252"/>
      <c r="BI416" s="252"/>
      <c r="BJ416" s="252"/>
      <c r="BK416" s="252"/>
      <c r="BL416" s="247"/>
      <c r="BM416" s="18"/>
      <c r="BN416" s="18"/>
      <c r="BO416" s="18"/>
      <c r="BP416" s="18"/>
      <c r="BQ416" s="18"/>
      <c r="BR416" s="18"/>
      <c r="BS416" s="18"/>
      <c r="BT416" s="18"/>
      <c r="BU416" s="18"/>
      <c r="BV416" s="18"/>
      <c r="BW416" s="18"/>
      <c r="BX416" s="19"/>
    </row>
    <row r="417" spans="2:126" ht="20.100000000000001" customHeight="1">
      <c r="B417" s="9"/>
      <c r="C417" s="9"/>
      <c r="D417" s="23"/>
      <c r="E417" s="24"/>
      <c r="F417" s="24"/>
      <c r="G417" s="24"/>
      <c r="H417" s="24"/>
      <c r="I417" s="24"/>
      <c r="J417" s="25"/>
      <c r="K417" s="25"/>
      <c r="L417" s="25"/>
      <c r="M417" s="25"/>
      <c r="N417" s="25"/>
      <c r="O417" s="25"/>
      <c r="P417" s="25"/>
      <c r="Q417" s="253"/>
      <c r="R417" s="32" t="s">
        <v>234</v>
      </c>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3"/>
      <c r="BM417" s="33"/>
      <c r="BN417" s="33"/>
      <c r="BO417" s="33"/>
      <c r="BP417" s="33"/>
      <c r="BQ417" s="33"/>
      <c r="BR417" s="33"/>
      <c r="BS417" s="33"/>
      <c r="BT417" s="33"/>
      <c r="BU417" s="33"/>
      <c r="BV417" s="33"/>
      <c r="BW417" s="33"/>
      <c r="BX417" s="26"/>
    </row>
    <row r="418" spans="2:126" ht="12.75" customHeight="1">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row>
    <row r="419" spans="2:126" s="8" customFormat="1" ht="15.75" customHeight="1">
      <c r="D419" s="488">
        <f>入力フォーム!$C$13</f>
        <v>45931</v>
      </c>
      <c r="E419" s="488"/>
      <c r="F419" s="488"/>
      <c r="G419" s="488"/>
      <c r="H419" s="488"/>
      <c r="I419" s="488"/>
      <c r="J419" s="488"/>
      <c r="K419" s="488"/>
      <c r="L419" s="488"/>
      <c r="M419" s="488"/>
      <c r="N419" s="488"/>
      <c r="O419" s="488"/>
      <c r="P419" s="488"/>
      <c r="Q419" s="488"/>
      <c r="R419" s="47"/>
      <c r="S419" s="47"/>
      <c r="T419" s="47"/>
      <c r="U419" s="47"/>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row>
    <row r="420" spans="2:126" s="8" customFormat="1" ht="10.5" customHeight="1">
      <c r="D420" s="45"/>
      <c r="E420" s="45"/>
      <c r="F420" s="45"/>
      <c r="G420" s="45"/>
      <c r="H420" s="45"/>
      <c r="I420" s="45"/>
      <c r="J420" s="45"/>
      <c r="K420" s="45"/>
      <c r="L420" s="45"/>
      <c r="M420" s="45"/>
      <c r="N420" s="45"/>
      <c r="O420" s="45"/>
      <c r="P420" s="45"/>
      <c r="Q420" s="45"/>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row>
    <row r="421" spans="2:126" s="8" customFormat="1" ht="18" customHeight="1">
      <c r="AM421" s="8" t="s">
        <v>56</v>
      </c>
      <c r="AQ421" s="489" t="s">
        <v>306</v>
      </c>
      <c r="AR421" s="489"/>
      <c r="AS421" s="489"/>
      <c r="AT421" s="489"/>
      <c r="AU421" s="489"/>
      <c r="AV421" s="489"/>
      <c r="AW421" s="489"/>
      <c r="AX421" s="489"/>
      <c r="AY421" s="489"/>
      <c r="AZ421" s="489"/>
      <c r="BA421" s="489"/>
      <c r="BB421" s="489"/>
      <c r="BC421" s="489"/>
      <c r="BD421" s="489"/>
      <c r="BE421" s="489"/>
      <c r="BF421" s="489"/>
      <c r="BG421" s="489"/>
      <c r="BH421" s="489"/>
      <c r="BI421" s="489"/>
      <c r="BJ421" s="489"/>
      <c r="BK421" s="489"/>
      <c r="BL421" s="489"/>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row>
    <row r="422" spans="2:126" s="8" customFormat="1" ht="18" customHeight="1">
      <c r="AQ422" s="489" t="s">
        <v>66</v>
      </c>
      <c r="AR422" s="489"/>
      <c r="AS422" s="489"/>
      <c r="AT422" s="489"/>
      <c r="AU422" s="489"/>
      <c r="AV422" s="489"/>
      <c r="AW422" s="489"/>
      <c r="AX422" s="489"/>
      <c r="AY422" s="489"/>
      <c r="AZ422" s="489"/>
      <c r="BA422" s="489"/>
      <c r="BB422" s="489"/>
      <c r="BC422" s="489"/>
      <c r="BD422" s="489"/>
      <c r="BE422" s="489"/>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row>
    <row r="423" spans="2:126" s="8" customFormat="1" ht="18" customHeight="1">
      <c r="AQ423" s="479" t="s">
        <v>326</v>
      </c>
      <c r="AR423" s="479"/>
      <c r="AS423" s="479"/>
      <c r="AT423" s="479"/>
      <c r="AU423" s="479"/>
      <c r="AV423" s="479"/>
      <c r="AW423" s="479"/>
      <c r="AX423" s="479"/>
      <c r="AY423" s="479"/>
      <c r="AZ423" s="479"/>
      <c r="BA423" s="479"/>
      <c r="BB423" s="479"/>
      <c r="BC423" s="479"/>
      <c r="BD423" s="479"/>
      <c r="BE423" s="479"/>
      <c r="BF423" s="479"/>
      <c r="BG423" s="43"/>
      <c r="BH423" s="480" t="s">
        <v>299</v>
      </c>
      <c r="BI423" s="480"/>
      <c r="BJ423" s="480"/>
      <c r="BK423" s="480"/>
      <c r="BL423" s="480"/>
      <c r="BM423" s="480"/>
      <c r="BN423" s="480"/>
      <c r="BO423" s="480"/>
      <c r="BS423" s="8" t="s">
        <v>57</v>
      </c>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row>
    <row r="424" spans="2:126" s="8" customFormat="1" ht="10.5" customHeight="1">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row>
    <row r="425" spans="2:126" s="8" customFormat="1" ht="18" customHeight="1">
      <c r="AM425" s="8" t="s">
        <v>58</v>
      </c>
      <c r="AQ425" s="8" t="s">
        <v>59</v>
      </c>
      <c r="AU425" s="481" t="str">
        <f>"〒"&amp;VLOOKUP(A373,入力フォーム!$A$26:$AA$75,4,FALSE)</f>
        <v>〒141-8602</v>
      </c>
      <c r="AV425" s="481"/>
      <c r="AW425" s="481"/>
      <c r="AX425" s="481"/>
      <c r="AY425" s="481"/>
      <c r="AZ425" s="481"/>
      <c r="BA425" s="481"/>
      <c r="BB425" s="481"/>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row>
    <row r="426" spans="2:126" s="8" customFormat="1" ht="20.100000000000001" customHeight="1">
      <c r="AU426" s="144"/>
      <c r="AV426" s="482" t="str">
        <f>VLOOKUP(A373,入力フォーム!$A$26:$AA$75,5,FALSE)</f>
        <v>東京都品川区大崎4-2-16</v>
      </c>
      <c r="AW426" s="482"/>
      <c r="AX426" s="482"/>
      <c r="AY426" s="482"/>
      <c r="AZ426" s="482"/>
      <c r="BA426" s="482"/>
      <c r="BB426" s="482"/>
      <c r="BC426" s="482"/>
      <c r="BD426" s="482"/>
      <c r="BE426" s="482"/>
      <c r="BF426" s="482"/>
      <c r="BG426" s="482"/>
      <c r="BH426" s="482"/>
      <c r="BI426" s="482"/>
      <c r="BJ426" s="482"/>
      <c r="BK426" s="482"/>
      <c r="BL426" s="482"/>
      <c r="BM426" s="482"/>
      <c r="BN426" s="482"/>
      <c r="BO426" s="482"/>
      <c r="BP426" s="482"/>
      <c r="BQ426" s="482"/>
      <c r="BR426" s="482"/>
      <c r="BS426" s="482"/>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row>
    <row r="427" spans="2:126" s="8" customFormat="1" ht="20.100000000000001" customHeight="1">
      <c r="AU427" s="44"/>
      <c r="AV427" s="483">
        <f>VLOOKUP(A373,入力フォーム!$A$26:$AA$75,6,FALSE)</f>
        <v>0</v>
      </c>
      <c r="AW427" s="483"/>
      <c r="AX427" s="483"/>
      <c r="AY427" s="483"/>
      <c r="AZ427" s="483"/>
      <c r="BA427" s="483"/>
      <c r="BB427" s="483"/>
      <c r="BC427" s="483"/>
      <c r="BD427" s="483"/>
      <c r="BE427" s="483"/>
      <c r="BF427" s="483"/>
      <c r="BG427" s="483"/>
      <c r="BH427" s="483"/>
      <c r="BI427" s="483"/>
      <c r="BJ427" s="483"/>
      <c r="BK427" s="483"/>
      <c r="BL427" s="483"/>
      <c r="BM427" s="483"/>
      <c r="BN427" s="483"/>
      <c r="BO427" s="483"/>
      <c r="BP427" s="483"/>
      <c r="BQ427" s="483"/>
      <c r="BR427" s="483"/>
      <c r="BS427" s="48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row>
    <row r="428" spans="2:126" s="8" customFormat="1" ht="12" customHeight="1">
      <c r="AQ428" s="46" t="s">
        <v>191</v>
      </c>
      <c r="AR428" s="46"/>
      <c r="AS428" s="46"/>
      <c r="AT428" s="46"/>
      <c r="AU428" s="46"/>
      <c r="AV428" s="484" t="str">
        <f>VLOOKUP(A373,入力フォーム!$A$26:$AA$75,3,FALSE)</f>
        <v>ﾘｯｼｮｳ ﾅﾅﾆﾝ</v>
      </c>
      <c r="AW428" s="484" ph="1"/>
      <c r="AX428" s="484" ph="1"/>
      <c r="AY428" s="484" ph="1"/>
      <c r="AZ428" s="484" ph="1"/>
      <c r="BA428" s="484" ph="1"/>
      <c r="BB428" s="484" ph="1"/>
      <c r="BC428" s="484" ph="1"/>
      <c r="BD428" s="484" ph="1"/>
      <c r="BE428" s="484" ph="1"/>
      <c r="BF428" s="484" ph="1"/>
      <c r="BG428" s="484" ph="1"/>
      <c r="BH428" s="484" ph="1"/>
      <c r="BI428" s="484" ph="1"/>
      <c r="BJ428" s="484" ph="1"/>
      <c r="BK428" s="484" ph="1"/>
      <c r="BL428" s="484" ph="1"/>
      <c r="BM428" s="484" ph="1"/>
      <c r="BN428" s="484" ph="1"/>
      <c r="BO428" s="48"/>
      <c r="BP428" s="48"/>
      <c r="BQ428" s="48"/>
      <c r="BR428" s="48"/>
      <c r="BS428" s="48"/>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row>
    <row r="429" spans="2:126" s="8" customFormat="1" ht="20.100000000000001" customHeight="1">
      <c r="AQ429" s="8" t="s">
        <v>60</v>
      </c>
      <c r="AV429" s="493" t="str">
        <f>VLOOKUP(A373,入力フォーム!$A$26:$AA$75,2,FALSE)</f>
        <v>立正　7人</v>
      </c>
      <c r="AW429" s="493"/>
      <c r="AX429" s="493"/>
      <c r="AY429" s="493"/>
      <c r="AZ429" s="493"/>
      <c r="BA429" s="493"/>
      <c r="BB429" s="493"/>
      <c r="BC429" s="493"/>
      <c r="BD429" s="493"/>
      <c r="BE429" s="493"/>
      <c r="BF429" s="493"/>
      <c r="BG429" s="493"/>
      <c r="BH429" s="493"/>
      <c r="BI429" s="493"/>
      <c r="BJ429" s="493"/>
      <c r="BK429" s="493"/>
      <c r="BL429" s="493"/>
      <c r="BM429" s="493"/>
      <c r="BN429" s="493"/>
      <c r="BO429" s="48"/>
      <c r="BP429" s="48"/>
      <c r="BQ429" s="48"/>
      <c r="BR429" s="48"/>
      <c r="BS429" s="286" t="s">
        <v>57</v>
      </c>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row>
    <row r="430" spans="2:126" s="8" customFormat="1" ht="20.100000000000001" customHeight="1">
      <c r="AQ430" s="8" t="s">
        <v>61</v>
      </c>
      <c r="AV430" s="48"/>
      <c r="AW430" s="494">
        <f>VLOOKUP(A373,入力フォーム!$A$26:$AA$75,8,FALSE)</f>
        <v>32869</v>
      </c>
      <c r="AX430" s="494"/>
      <c r="AY430" s="494"/>
      <c r="AZ430" s="494"/>
      <c r="BA430" s="494"/>
      <c r="BB430" s="494"/>
      <c r="BC430" s="494"/>
      <c r="BD430" s="494"/>
      <c r="BE430" s="494"/>
      <c r="BF430" s="494"/>
      <c r="BG430" s="494"/>
      <c r="BH430" s="494"/>
      <c r="BI430" s="494"/>
      <c r="BJ430" s="494"/>
      <c r="BK430" s="494"/>
      <c r="BL430" s="494"/>
      <c r="BM430" s="494"/>
      <c r="BN430" s="494"/>
      <c r="BO430" s="494"/>
      <c r="BP430" s="494"/>
      <c r="BQ430" s="494"/>
      <c r="BR430" s="494"/>
      <c r="BS430" s="48"/>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row>
    <row r="431" spans="2:126" s="8" customFormat="1" ht="20.100000000000001" customHeight="1">
      <c r="AQ431" s="8" t="s">
        <v>83</v>
      </c>
      <c r="AV431" s="48"/>
      <c r="AW431" s="48"/>
      <c r="AX431" s="48"/>
      <c r="AY431" s="48"/>
      <c r="AZ431" s="48"/>
      <c r="BA431" s="48"/>
      <c r="BB431" s="48"/>
      <c r="BC431" s="48"/>
      <c r="BD431" s="495" t="str">
        <f>VLOOKUP(A373,入力フォーム!$A$26:$AA$75,9,FALSE)</f>
        <v>181H00007</v>
      </c>
      <c r="BE431" s="495"/>
      <c r="BF431" s="495"/>
      <c r="BG431" s="495"/>
      <c r="BH431" s="495"/>
      <c r="BI431" s="495"/>
      <c r="BJ431" s="495"/>
      <c r="BK431" s="495"/>
      <c r="BL431" s="495"/>
      <c r="BM431" s="495"/>
      <c r="BN431" s="495"/>
      <c r="BO431" s="495"/>
      <c r="BP431" s="495"/>
      <c r="BQ431" s="495"/>
      <c r="BR431" s="495"/>
      <c r="BS431" s="495"/>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row>
    <row r="432" spans="2:126" s="8" customFormat="1" ht="12" customHeight="1">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row>
    <row r="433" spans="1:126" s="8" customFormat="1" ht="22.5" customHeight="1">
      <c r="D433" s="496" t="s">
        <v>85</v>
      </c>
      <c r="E433" s="496"/>
      <c r="F433" s="496"/>
      <c r="G433" s="496"/>
      <c r="H433" s="496"/>
      <c r="I433" s="496"/>
      <c r="J433" s="496"/>
      <c r="K433" s="496"/>
      <c r="L433" s="497" t="str">
        <f>入力フォーム!$C$22</f>
        <v>07-999</v>
      </c>
      <c r="M433" s="497"/>
      <c r="N433" s="497"/>
      <c r="O433" s="497"/>
      <c r="P433" s="497"/>
      <c r="Q433" s="497"/>
      <c r="R433" s="48"/>
      <c r="S433" s="48"/>
      <c r="T433" s="8" t="s">
        <v>242</v>
      </c>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row>
    <row r="434" spans="1:126" s="8" customFormat="1" ht="15.75" customHeight="1">
      <c r="D434" s="45"/>
      <c r="F434" s="45"/>
      <c r="G434" s="45"/>
      <c r="H434" s="45"/>
      <c r="I434" s="45"/>
      <c r="J434" s="45"/>
      <c r="K434" s="45"/>
      <c r="L434" s="45"/>
      <c r="M434" s="45"/>
      <c r="N434" s="45"/>
      <c r="O434" s="45"/>
      <c r="P434" s="45"/>
      <c r="Q434" s="45"/>
      <c r="BX434" s="51"/>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row>
    <row r="435" spans="1:126" s="7" customFormat="1" ht="18.75">
      <c r="A435" s="7">
        <f>IF(MOD(ROW()-1,62)=0,QUOTIENT(ROW()-1,62)+1,"")</f>
        <v>8</v>
      </c>
      <c r="B435" s="473" t="s">
        <v>39</v>
      </c>
      <c r="C435" s="473"/>
      <c r="D435" s="473"/>
      <c r="E435" s="473"/>
      <c r="F435" s="473"/>
      <c r="G435" s="473"/>
      <c r="H435" s="473"/>
      <c r="I435" s="473"/>
      <c r="J435" s="473"/>
      <c r="K435" s="473"/>
      <c r="L435" s="473"/>
      <c r="M435" s="473"/>
      <c r="N435" s="473"/>
      <c r="O435" s="473"/>
      <c r="P435" s="473"/>
      <c r="Q435" s="473"/>
      <c r="R435" s="473"/>
      <c r="S435" s="473"/>
      <c r="T435" s="473"/>
      <c r="U435" s="473"/>
      <c r="V435" s="473"/>
      <c r="W435" s="473"/>
      <c r="X435" s="473"/>
      <c r="Y435" s="473"/>
      <c r="Z435" s="473"/>
      <c r="AA435" s="473"/>
      <c r="AB435" s="473"/>
      <c r="AC435" s="473"/>
      <c r="AD435" s="473"/>
      <c r="AE435" s="473"/>
      <c r="AF435" s="473"/>
      <c r="AG435" s="473"/>
      <c r="AH435" s="473"/>
      <c r="AI435" s="473"/>
      <c r="AJ435" s="473"/>
      <c r="AK435" s="473"/>
      <c r="AL435" s="473"/>
      <c r="AM435" s="473"/>
      <c r="AN435" s="473"/>
      <c r="AO435" s="473"/>
      <c r="AP435" s="473"/>
      <c r="AQ435" s="473"/>
      <c r="AR435" s="473"/>
      <c r="AS435" s="473"/>
      <c r="AT435" s="473"/>
      <c r="AU435" s="473"/>
      <c r="AV435" s="473"/>
      <c r="AW435" s="473"/>
      <c r="AX435" s="473"/>
      <c r="AY435" s="473"/>
      <c r="AZ435" s="473"/>
      <c r="BA435" s="473"/>
      <c r="BB435" s="473"/>
      <c r="BC435" s="473"/>
      <c r="BD435" s="473"/>
      <c r="BE435" s="473"/>
      <c r="BF435" s="473"/>
      <c r="BG435" s="473"/>
      <c r="BH435" s="473"/>
      <c r="BI435" s="473"/>
      <c r="BJ435" s="473"/>
      <c r="BK435" s="473"/>
      <c r="BL435" s="473"/>
      <c r="BM435" s="473"/>
      <c r="BN435" s="473"/>
      <c r="BO435" s="473"/>
      <c r="BP435" s="473"/>
      <c r="BQ435" s="473"/>
      <c r="BR435" s="473"/>
      <c r="BS435" s="473"/>
      <c r="BT435" s="473"/>
      <c r="BU435" s="473"/>
      <c r="BV435" s="473"/>
      <c r="BW435" s="473"/>
      <c r="BX435" s="473"/>
      <c r="BY435" s="52"/>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row>
    <row r="436" spans="1:126" s="7" customFormat="1" ht="19.5" customHeight="1">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Q436" s="8"/>
      <c r="AR436" s="8"/>
      <c r="AS436" s="8"/>
      <c r="AT436" s="8"/>
      <c r="AU436" s="8"/>
      <c r="AV436" s="8"/>
      <c r="AW436" s="8"/>
      <c r="AX436" s="8"/>
      <c r="AY436" s="8"/>
      <c r="AZ436" s="8"/>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row>
    <row r="437" spans="1:126" s="7" customFormat="1" ht="16.5" customHeight="1">
      <c r="B437" s="8" t="s">
        <v>229</v>
      </c>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D437" s="474" t="str">
        <f>VLOOKUP(A435,入力フォーム!$A$26:$AA$75,2,FALSE)</f>
        <v>立正　8人</v>
      </c>
      <c r="AE437" s="474"/>
      <c r="AF437" s="474"/>
      <c r="AG437" s="474"/>
      <c r="AH437" s="474"/>
      <c r="AI437" s="474"/>
      <c r="AJ437" s="474"/>
      <c r="AK437" s="474"/>
      <c r="AL437" s="474"/>
      <c r="AM437" s="474"/>
      <c r="AN437" s="474"/>
      <c r="AO437" s="474"/>
      <c r="AP437" s="474"/>
      <c r="AQ437" s="8" t="s">
        <v>230</v>
      </c>
      <c r="AR437" s="8"/>
      <c r="AS437" s="8"/>
      <c r="AT437" s="8"/>
      <c r="AU437" s="8"/>
      <c r="AV437" s="8"/>
      <c r="AW437" s="8"/>
      <c r="AX437" s="8"/>
      <c r="AY437" s="8"/>
      <c r="AZ437" s="8"/>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row>
    <row r="438" spans="1:126" ht="14.25" customHeight="1">
      <c r="B438" s="9"/>
      <c r="C438" s="9"/>
      <c r="D438" s="9"/>
    </row>
    <row r="439" spans="1:126" ht="15.75" customHeight="1">
      <c r="D439" s="475" t="s">
        <v>23</v>
      </c>
      <c r="E439" s="475"/>
      <c r="F439" s="475"/>
      <c r="G439" s="475"/>
      <c r="H439" s="475"/>
      <c r="I439" s="475"/>
      <c r="J439" s="475"/>
      <c r="K439" s="475"/>
      <c r="L439" s="475"/>
      <c r="M439" s="475"/>
      <c r="N439" s="475"/>
      <c r="O439" s="475"/>
      <c r="P439" s="475"/>
      <c r="Q439" s="475"/>
      <c r="R439" s="475"/>
      <c r="S439" s="475"/>
      <c r="T439" s="475"/>
      <c r="U439" s="475"/>
      <c r="V439" s="475"/>
      <c r="W439" s="475"/>
      <c r="X439" s="475"/>
      <c r="Y439" s="475"/>
      <c r="Z439" s="475"/>
      <c r="AA439" s="475"/>
      <c r="AB439" s="475"/>
      <c r="AC439" s="475"/>
      <c r="AD439" s="475"/>
      <c r="AE439" s="475"/>
      <c r="AF439" s="475"/>
      <c r="AG439" s="475"/>
      <c r="AH439" s="475"/>
      <c r="AI439" s="475"/>
      <c r="AJ439" s="475"/>
      <c r="AK439" s="475"/>
      <c r="AL439" s="475"/>
      <c r="AM439" s="475"/>
      <c r="AN439" s="475"/>
      <c r="AO439" s="475"/>
      <c r="AP439" s="475"/>
      <c r="AQ439" s="475"/>
      <c r="AR439" s="475"/>
      <c r="AS439" s="475"/>
      <c r="AT439" s="475"/>
      <c r="AU439" s="475"/>
      <c r="AV439" s="475"/>
      <c r="AW439" s="475"/>
      <c r="AX439" s="475"/>
      <c r="AY439" s="475"/>
      <c r="AZ439" s="475"/>
      <c r="BA439" s="475"/>
      <c r="BB439" s="475"/>
      <c r="BC439" s="475"/>
      <c r="BD439" s="475"/>
      <c r="BE439" s="475"/>
      <c r="BF439" s="475"/>
      <c r="BG439" s="475"/>
      <c r="BH439" s="475"/>
      <c r="BI439" s="475"/>
      <c r="BJ439" s="475"/>
      <c r="BK439" s="475"/>
      <c r="BL439" s="475"/>
      <c r="BM439" s="475"/>
      <c r="BN439" s="475"/>
      <c r="BO439" s="475"/>
      <c r="BP439" s="475"/>
      <c r="BQ439" s="475"/>
      <c r="BR439" s="475"/>
      <c r="BS439" s="475"/>
      <c r="BT439" s="475"/>
      <c r="BU439" s="475"/>
      <c r="BV439" s="475"/>
      <c r="BW439" s="475"/>
      <c r="BX439" s="475"/>
    </row>
    <row r="440" spans="1:126" ht="14.25" customHeight="1">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row>
    <row r="441" spans="1:126" ht="20.100000000000001" customHeight="1">
      <c r="B441" s="9"/>
      <c r="C441" s="9"/>
      <c r="D441" s="10"/>
      <c r="E441" s="11" t="s">
        <v>40</v>
      </c>
      <c r="F441" s="11"/>
      <c r="G441" s="11"/>
      <c r="H441" s="11"/>
      <c r="I441" s="11"/>
      <c r="J441" s="12"/>
      <c r="K441" s="12"/>
      <c r="L441" s="12"/>
      <c r="M441" s="12"/>
      <c r="N441" s="12"/>
      <c r="O441" s="12"/>
      <c r="P441" s="12"/>
      <c r="Q441" s="10"/>
      <c r="R441" s="476">
        <f>VLOOKUP(A435,入力フォーム!$A$26:$AA$75,11,FALSE)</f>
        <v>45931</v>
      </c>
      <c r="S441" s="476"/>
      <c r="T441" s="476"/>
      <c r="U441" s="476"/>
      <c r="V441" s="476"/>
      <c r="W441" s="476"/>
      <c r="X441" s="476"/>
      <c r="Y441" s="476"/>
      <c r="Z441" s="476"/>
      <c r="AA441" s="476"/>
      <c r="AB441" s="476"/>
      <c r="AC441" s="476"/>
      <c r="AD441" s="476"/>
      <c r="AE441" s="476"/>
      <c r="AF441" s="476"/>
      <c r="AG441" s="476"/>
      <c r="AH441" s="477" t="s">
        <v>235</v>
      </c>
      <c r="AI441" s="478"/>
      <c r="AJ441" s="478"/>
      <c r="AK441" s="478"/>
      <c r="AL441" s="478"/>
      <c r="AM441" s="476">
        <f>VLOOKUP(A435,入力フォーム!$A$26:$AA$75,13,FALSE)</f>
        <v>45931</v>
      </c>
      <c r="AN441" s="476"/>
      <c r="AO441" s="476"/>
      <c r="AP441" s="476"/>
      <c r="AQ441" s="476"/>
      <c r="AR441" s="476"/>
      <c r="AS441" s="476"/>
      <c r="AT441" s="476"/>
      <c r="AU441" s="476"/>
      <c r="AV441" s="476"/>
      <c r="AW441" s="476"/>
      <c r="AX441" s="476"/>
      <c r="AY441" s="476"/>
      <c r="AZ441" s="476"/>
      <c r="BA441" s="476"/>
      <c r="BB441" s="476"/>
      <c r="BC441" s="2"/>
      <c r="BD441" s="2"/>
      <c r="BE441" s="2"/>
      <c r="BF441" s="2"/>
      <c r="BG441" s="2"/>
      <c r="BH441" s="2"/>
      <c r="BI441" s="2"/>
      <c r="BJ441" s="2"/>
      <c r="BK441" s="2"/>
      <c r="BL441" s="2"/>
      <c r="BM441" s="2"/>
      <c r="BN441" s="2"/>
      <c r="BO441" s="2"/>
      <c r="BP441" s="2"/>
      <c r="BQ441" s="2"/>
      <c r="BR441" s="2"/>
      <c r="BS441" s="2"/>
      <c r="BT441" s="2"/>
      <c r="BU441" s="2"/>
      <c r="BV441" s="2"/>
      <c r="BW441" s="2"/>
      <c r="BX441" s="3"/>
    </row>
    <row r="442" spans="1:126" ht="20.100000000000001" customHeight="1">
      <c r="B442" s="9"/>
      <c r="C442" s="9"/>
      <c r="D442" s="10"/>
      <c r="E442" s="11" t="s">
        <v>41</v>
      </c>
      <c r="F442" s="11"/>
      <c r="G442" s="11"/>
      <c r="H442" s="11"/>
      <c r="I442" s="11"/>
      <c r="J442" s="12"/>
      <c r="K442" s="12"/>
      <c r="L442" s="12"/>
      <c r="M442" s="12"/>
      <c r="N442" s="12"/>
      <c r="O442" s="12"/>
      <c r="P442" s="229"/>
      <c r="Q442" s="230"/>
      <c r="R442" s="463" t="str">
        <f>入力フォーム!$C$10</f>
        <v>品川キャンパス</v>
      </c>
      <c r="S442" s="463"/>
      <c r="T442" s="463"/>
      <c r="U442" s="463"/>
      <c r="V442" s="463"/>
      <c r="W442" s="463"/>
      <c r="X442" s="463"/>
      <c r="Y442" s="463"/>
      <c r="Z442" s="231"/>
      <c r="AA442" s="464" t="str">
        <f>入力フォーム!$D$10</f>
        <v>文学部事務室</v>
      </c>
      <c r="AB442" s="464"/>
      <c r="AC442" s="464"/>
      <c r="AD442" s="464"/>
      <c r="AE442" s="464"/>
      <c r="AF442" s="464"/>
      <c r="AG442" s="464"/>
      <c r="AH442" s="464"/>
      <c r="AI442" s="464"/>
      <c r="AJ442" s="464"/>
      <c r="AK442" s="464"/>
      <c r="AL442" s="464"/>
      <c r="AM442" s="464"/>
      <c r="AN442" s="464"/>
      <c r="AO442" s="464"/>
      <c r="AP442" s="464"/>
      <c r="AQ442" s="464"/>
      <c r="AR442" s="464"/>
      <c r="AS442" s="464"/>
      <c r="AT442" s="464"/>
      <c r="AU442" s="464"/>
      <c r="AV442" s="464"/>
      <c r="AW442" s="464"/>
      <c r="AX442" s="464"/>
      <c r="AY442" s="464"/>
      <c r="AZ442" s="464"/>
      <c r="BA442" s="464"/>
      <c r="BB442" s="464"/>
      <c r="BC442" s="464"/>
      <c r="BD442" s="464"/>
      <c r="BE442" s="464"/>
      <c r="BF442" s="464"/>
      <c r="BG442" s="464"/>
      <c r="BH442" s="464"/>
      <c r="BI442" s="464"/>
      <c r="BJ442" s="464"/>
      <c r="BK442" s="464"/>
      <c r="BL442" s="464"/>
      <c r="BM442" s="464"/>
      <c r="BN442" s="464"/>
      <c r="BO442" s="464"/>
      <c r="BP442" s="464"/>
      <c r="BQ442" s="464"/>
      <c r="BR442" s="231"/>
      <c r="BS442" s="231"/>
      <c r="BT442" s="231"/>
      <c r="BU442" s="231"/>
      <c r="BV442" s="231"/>
      <c r="BW442" s="231"/>
      <c r="BX442" s="232"/>
    </row>
    <row r="443" spans="1:126" ht="18.600000000000001" customHeight="1">
      <c r="B443" s="9"/>
      <c r="C443" s="9"/>
      <c r="D443" s="15"/>
      <c r="E443" s="16" t="s">
        <v>236</v>
      </c>
      <c r="F443" s="16"/>
      <c r="G443" s="16"/>
      <c r="H443" s="16"/>
      <c r="I443" s="16"/>
      <c r="J443" s="17"/>
      <c r="K443" s="17"/>
      <c r="L443" s="17"/>
      <c r="M443" s="17"/>
      <c r="N443" s="17"/>
      <c r="O443" s="17"/>
      <c r="P443" s="17"/>
      <c r="Q443" s="15"/>
      <c r="R443" s="465" t="str">
        <f>入力フォーム!$C$4</f>
        <v>文学部事務室</v>
      </c>
      <c r="S443" s="465"/>
      <c r="T443" s="465"/>
      <c r="U443" s="465"/>
      <c r="V443" s="465"/>
      <c r="W443" s="465"/>
      <c r="X443" s="465"/>
      <c r="Y443" s="465"/>
      <c r="Z443" s="465"/>
      <c r="AA443" s="465"/>
      <c r="AB443" s="465"/>
      <c r="AC443" s="465"/>
      <c r="AD443" s="465"/>
      <c r="AE443" s="465"/>
      <c r="AF443" s="465"/>
      <c r="AG443" s="465"/>
      <c r="AH443" s="465"/>
      <c r="AI443" s="465"/>
      <c r="AJ443" s="465"/>
      <c r="AK443" s="465"/>
      <c r="AL443" s="465"/>
      <c r="AM443" s="465"/>
      <c r="AN443" s="465"/>
      <c r="AO443" s="465"/>
      <c r="AP443" s="465"/>
      <c r="AQ443" s="465"/>
      <c r="AR443" s="465"/>
      <c r="AS443" s="465"/>
      <c r="AT443" s="465"/>
      <c r="AU443" s="465"/>
      <c r="AV443" s="465"/>
      <c r="AW443" s="465"/>
      <c r="AX443" s="465"/>
      <c r="AY443" s="465"/>
      <c r="AZ443" s="465"/>
      <c r="BA443" s="465"/>
      <c r="BB443" s="465"/>
      <c r="BC443" s="465"/>
      <c r="BD443" s="465"/>
      <c r="BE443" s="465"/>
      <c r="BF443" s="465"/>
      <c r="BG443" s="465"/>
      <c r="BH443" s="465"/>
      <c r="BI443" s="465"/>
      <c r="BJ443" s="465"/>
      <c r="BK443" s="465"/>
      <c r="BL443" s="465"/>
      <c r="BM443" s="465"/>
      <c r="BN443" s="465"/>
      <c r="BO443" s="465"/>
      <c r="BP443" s="465"/>
      <c r="BQ443" s="465"/>
      <c r="BR443" s="465"/>
      <c r="BS443" s="233"/>
      <c r="BT443" s="233"/>
      <c r="BU443" s="233"/>
      <c r="BV443" s="233"/>
      <c r="BW443" s="233"/>
      <c r="BX443" s="19"/>
    </row>
    <row r="444" spans="1:126" ht="38.25" customHeight="1">
      <c r="B444" s="9"/>
      <c r="C444" s="9"/>
      <c r="D444" s="10"/>
      <c r="E444" s="466" t="s">
        <v>42</v>
      </c>
      <c r="F444" s="466"/>
      <c r="G444" s="466"/>
      <c r="H444" s="466"/>
      <c r="I444" s="466"/>
      <c r="J444" s="466"/>
      <c r="K444" s="466"/>
      <c r="L444" s="466"/>
      <c r="M444" s="466"/>
      <c r="N444" s="466"/>
      <c r="O444" s="466"/>
      <c r="P444" s="467"/>
      <c r="Q444" s="10"/>
      <c r="R444" s="468" t="str">
        <f>入力フォーム!$C$8</f>
        <v>OC学生スタッフ</v>
      </c>
      <c r="S444" s="468"/>
      <c r="T444" s="468"/>
      <c r="U444" s="468"/>
      <c r="V444" s="468"/>
      <c r="W444" s="468"/>
      <c r="X444" s="468"/>
      <c r="Y444" s="468"/>
      <c r="Z444" s="468"/>
      <c r="AA444" s="468"/>
      <c r="AB444" s="468"/>
      <c r="AC444" s="468"/>
      <c r="AD444" s="468"/>
      <c r="AE444" s="468"/>
      <c r="AF444" s="468"/>
      <c r="AG444" s="468"/>
      <c r="AH444" s="468"/>
      <c r="AI444" s="468"/>
      <c r="AJ444" s="468"/>
      <c r="AK444" s="468"/>
      <c r="AL444" s="468"/>
      <c r="AM444" s="468"/>
      <c r="AN444" s="468"/>
      <c r="AO444" s="468"/>
      <c r="AP444" s="468"/>
      <c r="AQ444" s="468"/>
      <c r="AR444" s="468"/>
      <c r="AS444" s="468"/>
      <c r="AT444" s="468"/>
      <c r="AU444" s="468"/>
      <c r="AV444" s="468"/>
      <c r="AW444" s="468"/>
      <c r="AX444" s="468"/>
      <c r="AY444" s="468"/>
      <c r="AZ444" s="468"/>
      <c r="BA444" s="468"/>
      <c r="BB444" s="468"/>
      <c r="BC444" s="468"/>
      <c r="BD444" s="468"/>
      <c r="BE444" s="468"/>
      <c r="BF444" s="468"/>
      <c r="BG444" s="468"/>
      <c r="BH444" s="468"/>
      <c r="BI444" s="468"/>
      <c r="BJ444" s="468"/>
      <c r="BK444" s="468"/>
      <c r="BL444" s="468"/>
      <c r="BM444" s="468"/>
      <c r="BN444" s="468"/>
      <c r="BO444" s="468"/>
      <c r="BP444" s="468"/>
      <c r="BQ444" s="468"/>
      <c r="BR444" s="468"/>
      <c r="BS444" s="234"/>
      <c r="BT444" s="234"/>
      <c r="BU444" s="234"/>
      <c r="BV444" s="234"/>
      <c r="BW444" s="234"/>
      <c r="BX444" s="14"/>
    </row>
    <row r="445" spans="1:126" ht="20.100000000000001" customHeight="1">
      <c r="B445" s="9"/>
      <c r="C445" s="9"/>
      <c r="D445" s="15"/>
      <c r="E445" s="16" t="s">
        <v>43</v>
      </c>
      <c r="F445" s="16"/>
      <c r="G445" s="16"/>
      <c r="H445" s="16"/>
      <c r="I445" s="16"/>
      <c r="J445" s="17"/>
      <c r="K445" s="17"/>
      <c r="L445" s="17"/>
      <c r="M445" s="17"/>
      <c r="N445" s="17"/>
      <c r="O445" s="17"/>
      <c r="P445" s="17"/>
      <c r="Q445" s="15"/>
      <c r="R445" s="17" t="s">
        <v>44</v>
      </c>
      <c r="S445" s="17"/>
      <c r="T445" s="17"/>
      <c r="U445" s="17"/>
      <c r="V445" s="17"/>
      <c r="W445" s="469" t="str">
        <f>VLOOKUP(A435,入力フォーム!$A$26:$AA$75,22,FALSE)</f>
        <v>雇用期間のとおり</v>
      </c>
      <c r="X445" s="469"/>
      <c r="Y445" s="469"/>
      <c r="Z445" s="469"/>
      <c r="AA445" s="469"/>
      <c r="AB445" s="469"/>
      <c r="AC445" s="469"/>
      <c r="AD445" s="469"/>
      <c r="AE445" s="469"/>
      <c r="AF445" s="469"/>
      <c r="AG445" s="469"/>
      <c r="AH445" s="469"/>
      <c r="AI445" s="469"/>
      <c r="AJ445" s="469"/>
      <c r="AK445" s="469"/>
      <c r="AL445" s="469"/>
      <c r="AM445" s="469"/>
      <c r="AN445" s="469"/>
      <c r="AO445" s="469"/>
      <c r="AP445" s="17"/>
      <c r="AQ445" s="17"/>
      <c r="AR445" s="470" t="s">
        <v>237</v>
      </c>
      <c r="AS445" s="470"/>
      <c r="AT445" s="470"/>
      <c r="AU445" s="470"/>
      <c r="AV445" s="470"/>
      <c r="AW445" s="470"/>
      <c r="AX445" s="471">
        <f>入力フォーム!$E$16</f>
        <v>0</v>
      </c>
      <c r="AY445" s="471"/>
      <c r="AZ445" s="471"/>
      <c r="BA445" s="472" t="s">
        <v>65</v>
      </c>
      <c r="BB445" s="472"/>
      <c r="BC445" s="472"/>
      <c r="BD445" s="472"/>
      <c r="BE445" s="472"/>
      <c r="BF445" s="18"/>
      <c r="BG445" s="18"/>
      <c r="BH445" s="18"/>
      <c r="BI445" s="18"/>
      <c r="BJ445" s="18"/>
      <c r="BK445" s="18"/>
      <c r="BL445" s="18"/>
      <c r="BM445" s="18"/>
      <c r="BN445" s="18"/>
      <c r="BO445" s="18"/>
      <c r="BP445" s="18"/>
      <c r="BQ445" s="18"/>
      <c r="BR445" s="18"/>
      <c r="BS445" s="18"/>
      <c r="BT445" s="18"/>
      <c r="BU445" s="18"/>
      <c r="BV445" s="18"/>
      <c r="BW445" s="18"/>
      <c r="BX445" s="19"/>
    </row>
    <row r="446" spans="1:126" ht="20.100000000000001" customHeight="1">
      <c r="A446" s="245"/>
      <c r="B446" s="235"/>
      <c r="C446" s="235"/>
      <c r="D446" s="236"/>
      <c r="E446" s="237"/>
      <c r="F446" s="237"/>
      <c r="G446" s="237"/>
      <c r="H446" s="237"/>
      <c r="I446" s="237"/>
      <c r="J446" s="238"/>
      <c r="K446" s="238"/>
      <c r="L446" s="238"/>
      <c r="M446" s="238"/>
      <c r="N446" s="238"/>
      <c r="O446" s="238"/>
      <c r="P446" s="238"/>
      <c r="Q446" s="239"/>
      <c r="R446" s="240"/>
      <c r="S446" s="241"/>
      <c r="T446" s="241"/>
      <c r="U446" s="241"/>
      <c r="V446" s="241"/>
      <c r="W446" s="241"/>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2"/>
      <c r="AS446" s="242"/>
      <c r="AT446" s="243"/>
      <c r="AU446" s="241"/>
      <c r="AV446" s="241"/>
      <c r="AW446" s="241"/>
      <c r="AX446" s="241"/>
      <c r="AY446" s="242"/>
      <c r="AZ446" s="242"/>
      <c r="BA446" s="242"/>
      <c r="BB446" s="242"/>
      <c r="BC446" s="242"/>
      <c r="BD446" s="242"/>
      <c r="BE446" s="242"/>
      <c r="BF446" s="242"/>
      <c r="BG446" s="242"/>
      <c r="BH446" s="242"/>
      <c r="BI446" s="242"/>
      <c r="BJ446" s="242"/>
      <c r="BK446" s="242"/>
      <c r="BL446" s="242"/>
      <c r="BM446" s="242"/>
      <c r="BN446" s="242"/>
      <c r="BO446" s="242"/>
      <c r="BP446" s="242"/>
      <c r="BQ446" s="242"/>
      <c r="BR446" s="242"/>
      <c r="BS446" s="242"/>
      <c r="BT446" s="242"/>
      <c r="BU446" s="242"/>
      <c r="BV446" s="242"/>
      <c r="BW446" s="242"/>
      <c r="BX446" s="244"/>
    </row>
    <row r="447" spans="1:126" ht="20.100000000000001" customHeight="1">
      <c r="B447" s="9"/>
      <c r="C447" s="9"/>
      <c r="D447" s="20"/>
      <c r="E447" s="21" t="s">
        <v>45</v>
      </c>
      <c r="F447" s="21"/>
      <c r="G447" s="21"/>
      <c r="H447" s="21"/>
      <c r="I447" s="21"/>
      <c r="J447" s="22"/>
      <c r="K447" s="22"/>
      <c r="L447" s="22"/>
      <c r="M447" s="22"/>
      <c r="N447" s="22"/>
      <c r="O447" s="22"/>
      <c r="P447" s="22"/>
      <c r="Q447" s="15"/>
      <c r="R447" s="490">
        <f>VLOOKUP(A435,入力フォーム!$A$26:$AA$75,14,FALSE)</f>
        <v>0</v>
      </c>
      <c r="S447" s="490"/>
      <c r="T447" s="490"/>
      <c r="U447" s="490"/>
      <c r="V447" s="490"/>
      <c r="W447" s="490"/>
      <c r="X447" s="490"/>
      <c r="Y447" s="490"/>
      <c r="Z447" s="490"/>
      <c r="AA447" s="490"/>
      <c r="AB447" s="491" t="s">
        <v>235</v>
      </c>
      <c r="AC447" s="491"/>
      <c r="AD447" s="491"/>
      <c r="AE447" s="491"/>
      <c r="AF447" s="491"/>
      <c r="AG447" s="492">
        <f>VLOOKUP(A435,入力フォーム!$A$26:$AA$75,16,FALSE)</f>
        <v>0</v>
      </c>
      <c r="AH447" s="492"/>
      <c r="AI447" s="492"/>
      <c r="AJ447" s="492"/>
      <c r="AK447" s="492"/>
      <c r="AL447" s="492"/>
      <c r="AM447" s="492"/>
      <c r="AN447" s="492"/>
      <c r="AO447" s="492"/>
      <c r="AP447" s="492"/>
      <c r="AQ447" s="27"/>
      <c r="AR447" s="36"/>
      <c r="AS447" s="36"/>
      <c r="AT447" s="36"/>
      <c r="AU447" s="36"/>
      <c r="AV447" s="36"/>
      <c r="AW447" s="36"/>
      <c r="AX447" s="36"/>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9"/>
    </row>
    <row r="448" spans="1:126" s="8" customFormat="1" ht="10.5" customHeight="1">
      <c r="D448" s="15"/>
      <c r="E448" s="16"/>
      <c r="F448" s="16"/>
      <c r="G448" s="16"/>
      <c r="H448" s="16"/>
      <c r="I448" s="16"/>
      <c r="J448" s="16"/>
      <c r="K448" s="16"/>
      <c r="L448" s="16"/>
      <c r="M448" s="16"/>
      <c r="N448" s="16"/>
      <c r="O448" s="16"/>
      <c r="P448" s="17"/>
      <c r="Q448" s="15"/>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9"/>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row>
    <row r="449" spans="2:76" ht="20.100000000000001" customHeight="1">
      <c r="B449" s="9"/>
      <c r="C449" s="9"/>
      <c r="D449" s="15"/>
      <c r="E449" s="16"/>
      <c r="F449" s="16"/>
      <c r="G449" s="16"/>
      <c r="H449" s="16"/>
      <c r="I449" s="16"/>
      <c r="J449" s="17"/>
      <c r="K449" s="17"/>
      <c r="L449" s="17"/>
      <c r="M449" s="17"/>
      <c r="N449" s="17"/>
      <c r="O449" s="17"/>
      <c r="P449" s="17"/>
      <c r="Q449" s="15"/>
      <c r="R449" s="17"/>
      <c r="S449" s="17" t="s">
        <v>46</v>
      </c>
      <c r="T449" s="17"/>
      <c r="U449" s="17"/>
      <c r="V449" s="17"/>
      <c r="W449" s="17"/>
      <c r="X449" s="17"/>
      <c r="Y449" s="17"/>
      <c r="Z449" s="17"/>
      <c r="AA449" s="17"/>
      <c r="AB449" s="17"/>
      <c r="AC449" s="17"/>
      <c r="AD449" s="17"/>
      <c r="AE449" s="17"/>
      <c r="AF449" s="17"/>
      <c r="AG449" s="17"/>
      <c r="AH449" s="17"/>
      <c r="AI449" s="17"/>
      <c r="AJ449" s="17"/>
      <c r="BI449" s="247"/>
      <c r="BJ449" s="247"/>
      <c r="BK449" s="247"/>
      <c r="BL449" s="18"/>
      <c r="BM449" s="18"/>
      <c r="BN449" s="18"/>
      <c r="BO449" s="18"/>
      <c r="BP449" s="18"/>
      <c r="BQ449" s="18"/>
      <c r="BR449" s="18"/>
      <c r="BS449" s="18"/>
      <c r="BT449" s="18"/>
      <c r="BU449" s="18"/>
      <c r="BV449" s="18"/>
      <c r="BW449" s="18"/>
      <c r="BX449" s="19"/>
    </row>
    <row r="450" spans="2:76" ht="20.100000000000001" customHeight="1">
      <c r="B450" s="9"/>
      <c r="C450" s="9"/>
      <c r="D450" s="15"/>
      <c r="E450" s="16"/>
      <c r="F450" s="16"/>
      <c r="G450" s="16"/>
      <c r="H450" s="16"/>
      <c r="I450" s="16"/>
      <c r="J450" s="17"/>
      <c r="K450" s="17"/>
      <c r="L450" s="17"/>
      <c r="M450" s="17"/>
      <c r="N450" s="17"/>
      <c r="O450" s="17"/>
      <c r="P450" s="17"/>
      <c r="Q450" s="15"/>
      <c r="R450" s="492">
        <f>VLOOKUP(A435,入力フォーム!$A$26:$AA$75,17,FALSE)</f>
        <v>0.41666666666666669</v>
      </c>
      <c r="S450" s="492"/>
      <c r="T450" s="492"/>
      <c r="U450" s="492"/>
      <c r="V450" s="492"/>
      <c r="W450" s="492"/>
      <c r="X450" s="492"/>
      <c r="Y450" s="492"/>
      <c r="Z450" s="492"/>
      <c r="AA450" s="492"/>
      <c r="AB450" s="491" t="s">
        <v>235</v>
      </c>
      <c r="AC450" s="491"/>
      <c r="AD450" s="491"/>
      <c r="AE450" s="491"/>
      <c r="AF450" s="491"/>
      <c r="AG450" s="492">
        <f>VLOOKUP(A435,入力フォーム!$A$26:$AA$75,19,FALSE)</f>
        <v>0.70833333333333337</v>
      </c>
      <c r="AH450" s="492"/>
      <c r="AI450" s="492"/>
      <c r="AJ450" s="492"/>
      <c r="AK450" s="492"/>
      <c r="AL450" s="492"/>
      <c r="AM450" s="492"/>
      <c r="AN450" s="492"/>
      <c r="AO450" s="492"/>
      <c r="AP450" s="492"/>
      <c r="AQ450" s="27"/>
      <c r="AR450" s="28" t="s">
        <v>47</v>
      </c>
      <c r="AS450" s="28"/>
      <c r="AT450" s="28"/>
      <c r="AU450" s="28"/>
      <c r="AV450" s="485">
        <f>VLOOKUP(A435,入力フォーム!$A$26:$AA$75,20,FALSE)</f>
        <v>2</v>
      </c>
      <c r="AW450" s="485"/>
      <c r="AX450" s="28" t="s">
        <v>48</v>
      </c>
      <c r="AY450" s="28"/>
      <c r="AZ450" s="28"/>
      <c r="BA450" s="28"/>
      <c r="BB450" s="28"/>
      <c r="BC450" s="28"/>
      <c r="BD450" s="28"/>
      <c r="BE450" s="28"/>
      <c r="BF450" s="28"/>
      <c r="BG450" s="18"/>
      <c r="BH450" s="18"/>
      <c r="BI450" s="18"/>
      <c r="BJ450" s="18"/>
      <c r="BK450" s="18"/>
      <c r="BL450" s="18"/>
      <c r="BM450" s="18"/>
      <c r="BN450" s="18"/>
      <c r="BO450" s="18"/>
      <c r="BP450" s="18"/>
      <c r="BQ450" s="18"/>
      <c r="BR450" s="18"/>
      <c r="BS450" s="18"/>
      <c r="BT450" s="18"/>
      <c r="BU450" s="18"/>
      <c r="BV450" s="18"/>
      <c r="BW450" s="18"/>
      <c r="BX450" s="19"/>
    </row>
    <row r="451" spans="2:76" ht="20.100000000000001" customHeight="1">
      <c r="B451" s="9"/>
      <c r="C451" s="9"/>
      <c r="D451" s="15"/>
      <c r="E451" s="16"/>
      <c r="F451" s="16"/>
      <c r="G451" s="16"/>
      <c r="H451" s="16"/>
      <c r="I451" s="16"/>
      <c r="J451" s="17"/>
      <c r="K451" s="17"/>
      <c r="L451" s="17"/>
      <c r="M451" s="17"/>
      <c r="N451" s="17"/>
      <c r="O451" s="17"/>
      <c r="P451" s="17"/>
      <c r="Q451" s="15"/>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9"/>
    </row>
    <row r="452" spans="2:76" ht="20.100000000000001" customHeight="1">
      <c r="B452" s="9"/>
      <c r="C452" s="9"/>
      <c r="D452" s="15"/>
      <c r="E452" s="16"/>
      <c r="F452" s="16"/>
      <c r="G452" s="16"/>
      <c r="H452" s="16"/>
      <c r="I452" s="16"/>
      <c r="J452" s="17"/>
      <c r="K452" s="17"/>
      <c r="L452" s="17"/>
      <c r="M452" s="17"/>
      <c r="N452" s="17"/>
      <c r="O452" s="17"/>
      <c r="P452" s="17"/>
      <c r="Q452" s="15"/>
      <c r="R452" s="248" t="s">
        <v>238</v>
      </c>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30"/>
      <c r="AZ452" s="30"/>
      <c r="BA452" s="30"/>
      <c r="BB452" s="30"/>
      <c r="BC452" s="30"/>
      <c r="BD452" s="30"/>
      <c r="BE452" s="30"/>
      <c r="BF452" s="30"/>
      <c r="BG452" s="30"/>
      <c r="BH452" s="30"/>
      <c r="BI452" s="30"/>
      <c r="BJ452" s="30"/>
      <c r="BK452" s="30"/>
      <c r="BL452" s="18"/>
      <c r="BM452" s="18"/>
      <c r="BN452" s="18"/>
      <c r="BO452" s="18"/>
      <c r="BP452" s="18"/>
      <c r="BQ452" s="18"/>
      <c r="BR452" s="18"/>
      <c r="BS452" s="18"/>
      <c r="BT452" s="18"/>
      <c r="BU452" s="18"/>
      <c r="BV452" s="18"/>
      <c r="BW452" s="18"/>
      <c r="BX452" s="19"/>
    </row>
    <row r="453" spans="2:76" ht="20.100000000000001" customHeight="1">
      <c r="B453" s="9"/>
      <c r="C453" s="9"/>
      <c r="D453" s="23"/>
      <c r="E453" s="24"/>
      <c r="F453" s="24"/>
      <c r="G453" s="24"/>
      <c r="H453" s="24"/>
      <c r="I453" s="24"/>
      <c r="J453" s="25"/>
      <c r="K453" s="25"/>
      <c r="L453" s="25"/>
      <c r="M453" s="25"/>
      <c r="N453" s="25"/>
      <c r="O453" s="25"/>
      <c r="P453" s="25"/>
      <c r="Q453" s="15"/>
      <c r="R453" s="249" t="s">
        <v>239</v>
      </c>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30"/>
      <c r="AZ453" s="30"/>
      <c r="BA453" s="30"/>
      <c r="BB453" s="30"/>
      <c r="BC453" s="30"/>
      <c r="BD453" s="30"/>
      <c r="BE453" s="30"/>
      <c r="BF453" s="30"/>
      <c r="BG453" s="30"/>
      <c r="BH453" s="30"/>
      <c r="BI453" s="30"/>
      <c r="BJ453" s="30"/>
      <c r="BK453" s="30"/>
      <c r="BL453" s="18"/>
      <c r="BM453" s="18"/>
      <c r="BN453" s="18"/>
      <c r="BO453" s="18"/>
      <c r="BP453" s="18"/>
      <c r="BQ453" s="18"/>
      <c r="BR453" s="18"/>
      <c r="BS453" s="18"/>
      <c r="BT453" s="18"/>
      <c r="BU453" s="18"/>
      <c r="BV453" s="18"/>
      <c r="BW453" s="18"/>
      <c r="BX453" s="19"/>
    </row>
    <row r="454" spans="2:76" ht="20.100000000000001" customHeight="1">
      <c r="B454" s="9"/>
      <c r="C454" s="9"/>
      <c r="D454" s="15"/>
      <c r="E454" s="16" t="s">
        <v>49</v>
      </c>
      <c r="F454" s="16"/>
      <c r="G454" s="16"/>
      <c r="H454" s="16"/>
      <c r="I454" s="16"/>
      <c r="J454" s="17"/>
      <c r="K454" s="17"/>
      <c r="L454" s="17"/>
      <c r="M454" s="17"/>
      <c r="N454" s="17"/>
      <c r="O454" s="17"/>
      <c r="P454" s="17"/>
      <c r="Q454" s="20"/>
      <c r="R454" s="21" t="s">
        <v>67</v>
      </c>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3"/>
    </row>
    <row r="455" spans="2:76" ht="20.100000000000001" customHeight="1">
      <c r="B455" s="9"/>
      <c r="C455" s="9"/>
      <c r="D455" s="15"/>
      <c r="E455" s="16"/>
      <c r="F455" s="16"/>
      <c r="G455" s="16"/>
      <c r="H455" s="16"/>
      <c r="I455" s="16"/>
      <c r="J455" s="17"/>
      <c r="K455" s="17"/>
      <c r="L455" s="17"/>
      <c r="M455" s="17"/>
      <c r="N455" s="17"/>
      <c r="O455" s="17"/>
      <c r="P455" s="17"/>
      <c r="Q455" s="23"/>
      <c r="R455" s="31" t="s">
        <v>126</v>
      </c>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2"/>
      <c r="AZ455" s="32"/>
      <c r="BA455" s="32"/>
      <c r="BB455" s="32"/>
      <c r="BC455" s="32"/>
      <c r="BD455" s="32"/>
      <c r="BE455" s="32"/>
      <c r="BF455" s="32"/>
      <c r="BG455" s="32"/>
      <c r="BH455" s="32"/>
      <c r="BI455" s="32"/>
      <c r="BJ455" s="32"/>
      <c r="BK455" s="33"/>
      <c r="BL455" s="33"/>
      <c r="BM455" s="33"/>
      <c r="BN455" s="33"/>
      <c r="BO455" s="33"/>
      <c r="BP455" s="33"/>
      <c r="BQ455" s="33"/>
      <c r="BR455" s="33"/>
      <c r="BS455" s="33"/>
      <c r="BT455" s="33"/>
      <c r="BU455" s="33"/>
      <c r="BV455" s="33"/>
      <c r="BW455" s="33"/>
      <c r="BX455" s="26"/>
    </row>
    <row r="456" spans="2:76" ht="20.100000000000001" customHeight="1">
      <c r="B456" s="9"/>
      <c r="C456" s="9"/>
      <c r="D456" s="10"/>
      <c r="E456" s="11" t="s">
        <v>81</v>
      </c>
      <c r="F456" s="11"/>
      <c r="G456" s="11"/>
      <c r="H456" s="11"/>
      <c r="I456" s="11"/>
      <c r="J456" s="12"/>
      <c r="K456" s="12"/>
      <c r="L456" s="12"/>
      <c r="M456" s="12"/>
      <c r="N456" s="12"/>
      <c r="O456" s="12"/>
      <c r="P456" s="12"/>
      <c r="Q456" s="15"/>
      <c r="R456" s="16" t="s">
        <v>115</v>
      </c>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9"/>
    </row>
    <row r="457" spans="2:76" ht="20.100000000000001" customHeight="1">
      <c r="B457" s="9"/>
      <c r="C457" s="9"/>
      <c r="D457" s="15"/>
      <c r="E457" s="16" t="s">
        <v>82</v>
      </c>
      <c r="F457" s="16"/>
      <c r="G457" s="16"/>
      <c r="H457" s="16"/>
      <c r="I457" s="16"/>
      <c r="J457" s="17"/>
      <c r="K457" s="17"/>
      <c r="L457" s="17"/>
      <c r="M457" s="17"/>
      <c r="N457" s="17"/>
      <c r="O457" s="17"/>
      <c r="P457" s="17"/>
      <c r="Q457" s="20"/>
      <c r="R457" s="486" t="s">
        <v>113</v>
      </c>
      <c r="S457" s="486"/>
      <c r="T457" s="486"/>
      <c r="U457" s="486"/>
      <c r="V457" s="39" t="s">
        <v>240</v>
      </c>
      <c r="W457" s="487">
        <f>VLOOKUP(A435,入力フォーム!$A$26:$AA$75,10,FALSE)</f>
        <v>1200</v>
      </c>
      <c r="X457" s="487"/>
      <c r="Y457" s="487"/>
      <c r="Z457" s="487"/>
      <c r="AA457" s="487"/>
      <c r="AB457" s="487"/>
      <c r="AC457" s="487"/>
      <c r="AD457" s="39" t="s">
        <v>21</v>
      </c>
      <c r="AE457" s="40"/>
      <c r="AF457" s="22"/>
      <c r="AG457" s="22"/>
      <c r="AH457" s="22"/>
      <c r="AI457" s="22"/>
      <c r="AJ457" s="22"/>
      <c r="AK457" s="22"/>
      <c r="AL457" s="22"/>
      <c r="AM457" s="22"/>
      <c r="AN457" s="22"/>
      <c r="AO457" s="22"/>
      <c r="AP457" s="22"/>
      <c r="AQ457" s="22"/>
      <c r="AR457" s="22"/>
      <c r="AS457" s="22"/>
      <c r="AT457" s="22"/>
      <c r="AU457" s="22"/>
      <c r="AV457" s="22"/>
      <c r="AW457" s="22"/>
      <c r="AX457" s="2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3"/>
    </row>
    <row r="458" spans="2:76" ht="20.100000000000001" customHeight="1">
      <c r="B458" s="9"/>
      <c r="C458" s="9"/>
      <c r="D458" s="15"/>
      <c r="E458" s="16"/>
      <c r="F458" s="16"/>
      <c r="G458" s="16"/>
      <c r="H458" s="16"/>
      <c r="I458" s="16"/>
      <c r="J458" s="17"/>
      <c r="K458" s="17"/>
      <c r="L458" s="17"/>
      <c r="M458" s="17"/>
      <c r="N458" s="17"/>
      <c r="O458" s="17"/>
      <c r="P458" s="17"/>
      <c r="Q458" s="15"/>
      <c r="R458" s="16" t="s">
        <v>104</v>
      </c>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9"/>
    </row>
    <row r="459" spans="2:76" ht="20.100000000000001" customHeight="1">
      <c r="B459" s="9"/>
      <c r="C459" s="9"/>
      <c r="D459" s="15"/>
      <c r="E459" s="16"/>
      <c r="F459" s="16"/>
      <c r="G459" s="16"/>
      <c r="H459" s="16"/>
      <c r="I459" s="16"/>
      <c r="J459" s="17"/>
      <c r="K459" s="17"/>
      <c r="L459" s="17"/>
      <c r="M459" s="17"/>
      <c r="N459" s="17"/>
      <c r="O459" s="17"/>
      <c r="P459" s="17"/>
      <c r="Q459" s="15"/>
      <c r="R459" s="16" t="s">
        <v>68</v>
      </c>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9"/>
    </row>
    <row r="460" spans="2:76" ht="20.100000000000001" customHeight="1">
      <c r="B460" s="9"/>
      <c r="C460" s="9"/>
      <c r="D460" s="15"/>
      <c r="E460" s="16"/>
      <c r="F460" s="16"/>
      <c r="G460" s="16"/>
      <c r="H460" s="16"/>
      <c r="I460" s="16"/>
      <c r="J460" s="17"/>
      <c r="K460" s="17"/>
      <c r="L460" s="17"/>
      <c r="M460" s="17"/>
      <c r="N460" s="17"/>
      <c r="O460" s="17"/>
      <c r="P460" s="17"/>
      <c r="Q460" s="15"/>
      <c r="R460" s="16" t="s">
        <v>114</v>
      </c>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9"/>
    </row>
    <row r="461" spans="2:76" ht="20.100000000000001" customHeight="1">
      <c r="B461" s="9"/>
      <c r="C461" s="9"/>
      <c r="D461" s="15"/>
      <c r="E461" s="16"/>
      <c r="F461" s="16"/>
      <c r="G461" s="16"/>
      <c r="H461" s="16"/>
      <c r="I461" s="16"/>
      <c r="J461" s="17"/>
      <c r="K461" s="17"/>
      <c r="L461" s="17"/>
      <c r="M461" s="17"/>
      <c r="N461" s="17"/>
      <c r="O461" s="17"/>
      <c r="P461" s="17"/>
      <c r="Q461" s="23"/>
      <c r="R461" s="25"/>
      <c r="S461" s="25"/>
      <c r="T461" s="25"/>
      <c r="U461" s="25"/>
      <c r="V461" s="25"/>
      <c r="W461" s="25"/>
      <c r="X461" s="25"/>
      <c r="Y461" s="24" t="s">
        <v>241</v>
      </c>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26"/>
    </row>
    <row r="462" spans="2:76" ht="20.100000000000001" customHeight="1">
      <c r="B462" s="9"/>
      <c r="C462" s="9"/>
      <c r="D462" s="10"/>
      <c r="E462" s="11" t="s">
        <v>50</v>
      </c>
      <c r="F462" s="11"/>
      <c r="G462" s="11"/>
      <c r="H462" s="11"/>
      <c r="I462" s="11"/>
      <c r="J462" s="12"/>
      <c r="K462" s="12"/>
      <c r="L462" s="12"/>
      <c r="M462" s="12"/>
      <c r="N462" s="12"/>
      <c r="O462" s="12"/>
      <c r="P462" s="12"/>
      <c r="Q462" s="15"/>
      <c r="R462" s="16" t="s">
        <v>69</v>
      </c>
      <c r="S462" s="17"/>
      <c r="T462" s="17"/>
      <c r="U462" s="17"/>
      <c r="V462" s="17"/>
      <c r="W462" s="17"/>
      <c r="X462" s="17"/>
      <c r="Y462" s="17"/>
      <c r="Z462" s="17"/>
      <c r="AA462" s="17"/>
      <c r="AB462" s="17"/>
      <c r="AC462" s="16" t="s">
        <v>70</v>
      </c>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9"/>
    </row>
    <row r="463" spans="2:76" ht="20.100000000000001" customHeight="1">
      <c r="B463" s="9"/>
      <c r="C463" s="9"/>
      <c r="D463" s="10"/>
      <c r="E463" s="11" t="s">
        <v>51</v>
      </c>
      <c r="F463" s="11"/>
      <c r="G463" s="11"/>
      <c r="H463" s="11"/>
      <c r="I463" s="11"/>
      <c r="J463" s="12"/>
      <c r="K463" s="12"/>
      <c r="L463" s="12"/>
      <c r="M463" s="12"/>
      <c r="N463" s="12"/>
      <c r="O463" s="12"/>
      <c r="P463" s="12"/>
      <c r="Q463" s="10"/>
      <c r="R463" s="11" t="s">
        <v>86</v>
      </c>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4"/>
    </row>
    <row r="464" spans="2:76" ht="20.100000000000001" customHeight="1">
      <c r="B464" s="9"/>
      <c r="C464" s="9"/>
      <c r="D464" s="20"/>
      <c r="E464" s="21" t="s">
        <v>52</v>
      </c>
      <c r="F464" s="21"/>
      <c r="G464" s="21"/>
      <c r="H464" s="21"/>
      <c r="I464" s="21"/>
      <c r="J464" s="22"/>
      <c r="K464" s="22"/>
      <c r="L464" s="22"/>
      <c r="M464" s="22"/>
      <c r="N464" s="22"/>
      <c r="O464" s="22"/>
      <c r="P464" s="22"/>
      <c r="Q464" s="15"/>
      <c r="R464" s="16" t="s">
        <v>71</v>
      </c>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0"/>
      <c r="AZ464" s="30"/>
      <c r="BA464" s="30"/>
      <c r="BB464" s="30"/>
      <c r="BC464" s="30"/>
      <c r="BD464" s="30"/>
      <c r="BE464" s="30"/>
      <c r="BF464" s="30"/>
      <c r="BG464" s="30"/>
      <c r="BH464" s="30"/>
      <c r="BI464" s="30"/>
      <c r="BJ464" s="30"/>
      <c r="BK464" s="30"/>
      <c r="BL464" s="18"/>
      <c r="BM464" s="18"/>
      <c r="BN464" s="18"/>
      <c r="BO464" s="18"/>
      <c r="BP464" s="18"/>
      <c r="BQ464" s="18"/>
      <c r="BR464" s="18"/>
      <c r="BS464" s="18"/>
      <c r="BT464" s="18"/>
      <c r="BU464" s="18"/>
      <c r="BV464" s="18"/>
      <c r="BW464" s="18"/>
      <c r="BX464" s="19"/>
    </row>
    <row r="465" spans="2:76" ht="20.100000000000001" customHeight="1">
      <c r="B465" s="9"/>
      <c r="C465" s="9"/>
      <c r="D465" s="15"/>
      <c r="E465" s="16"/>
      <c r="F465" s="16"/>
      <c r="G465" s="16"/>
      <c r="H465" s="16"/>
      <c r="I465" s="16"/>
      <c r="J465" s="17"/>
      <c r="K465" s="17"/>
      <c r="L465" s="17"/>
      <c r="M465" s="17"/>
      <c r="N465" s="17"/>
      <c r="O465" s="17"/>
      <c r="P465" s="17"/>
      <c r="Q465" s="15"/>
      <c r="R465" s="28" t="s">
        <v>72</v>
      </c>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0"/>
      <c r="AZ465" s="30"/>
      <c r="BA465" s="30"/>
      <c r="BB465" s="30"/>
      <c r="BC465" s="30"/>
      <c r="BD465" s="30"/>
      <c r="BE465" s="30"/>
      <c r="BF465" s="30"/>
      <c r="BG465" s="30"/>
      <c r="BH465" s="30"/>
      <c r="BI465" s="30"/>
      <c r="BJ465" s="30"/>
      <c r="BK465" s="30"/>
      <c r="BL465" s="18"/>
      <c r="BM465" s="18"/>
      <c r="BN465" s="18"/>
      <c r="BO465" s="18"/>
      <c r="BP465" s="18"/>
      <c r="BQ465" s="18"/>
      <c r="BR465" s="18"/>
      <c r="BS465" s="18"/>
      <c r="BT465" s="18"/>
      <c r="BU465" s="18"/>
      <c r="BV465" s="18"/>
      <c r="BW465" s="18"/>
      <c r="BX465" s="19"/>
    </row>
    <row r="466" spans="2:76" ht="20.100000000000001" customHeight="1">
      <c r="B466" s="9"/>
      <c r="C466" s="9"/>
      <c r="D466" s="15"/>
      <c r="E466" s="16"/>
      <c r="F466" s="16"/>
      <c r="G466" s="16"/>
      <c r="H466" s="16"/>
      <c r="I466" s="16"/>
      <c r="J466" s="17"/>
      <c r="K466" s="17"/>
      <c r="L466" s="17"/>
      <c r="M466" s="17"/>
      <c r="N466" s="17"/>
      <c r="O466" s="17"/>
      <c r="P466" s="17"/>
      <c r="Q466" s="15"/>
      <c r="R466" s="29"/>
      <c r="S466" s="29"/>
      <c r="T466" s="29" t="s">
        <v>73</v>
      </c>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0"/>
      <c r="AZ466" s="30"/>
      <c r="BA466" s="30"/>
      <c r="BB466" s="30"/>
      <c r="BC466" s="30"/>
      <c r="BD466" s="30"/>
      <c r="BE466" s="30"/>
      <c r="BF466" s="30"/>
      <c r="BG466" s="30"/>
      <c r="BH466" s="30"/>
      <c r="BI466" s="30"/>
      <c r="BJ466" s="30"/>
      <c r="BK466" s="30"/>
      <c r="BL466" s="18"/>
      <c r="BM466" s="18"/>
      <c r="BN466" s="18"/>
      <c r="BO466" s="18"/>
      <c r="BP466" s="18"/>
      <c r="BQ466" s="18"/>
      <c r="BR466" s="18"/>
      <c r="BS466" s="18"/>
      <c r="BT466" s="18"/>
      <c r="BU466" s="18"/>
      <c r="BV466" s="18"/>
      <c r="BW466" s="18"/>
      <c r="BX466" s="19"/>
    </row>
    <row r="467" spans="2:76" ht="20.100000000000001" customHeight="1">
      <c r="B467" s="9"/>
      <c r="C467" s="9"/>
      <c r="D467" s="15"/>
      <c r="E467" s="16"/>
      <c r="F467" s="16"/>
      <c r="G467" s="16"/>
      <c r="H467" s="16"/>
      <c r="I467" s="16"/>
      <c r="J467" s="17"/>
      <c r="K467" s="17"/>
      <c r="L467" s="17"/>
      <c r="M467" s="17"/>
      <c r="N467" s="17"/>
      <c r="O467" s="17"/>
      <c r="P467" s="17"/>
      <c r="Q467" s="15"/>
      <c r="R467" s="29"/>
      <c r="S467" s="29"/>
      <c r="T467" s="29" t="s">
        <v>74</v>
      </c>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0"/>
      <c r="AZ467" s="30"/>
      <c r="BA467" s="30"/>
      <c r="BB467" s="30"/>
      <c r="BC467" s="30"/>
      <c r="BD467" s="30"/>
      <c r="BE467" s="30"/>
      <c r="BF467" s="30"/>
      <c r="BG467" s="30"/>
      <c r="BH467" s="30"/>
      <c r="BI467" s="30"/>
      <c r="BJ467" s="30"/>
      <c r="BK467" s="30"/>
      <c r="BL467" s="18"/>
      <c r="BM467" s="18"/>
      <c r="BN467" s="18"/>
      <c r="BO467" s="18"/>
      <c r="BP467" s="18"/>
      <c r="BQ467" s="18"/>
      <c r="BR467" s="18"/>
      <c r="BS467" s="18"/>
      <c r="BT467" s="18"/>
      <c r="BU467" s="18"/>
      <c r="BV467" s="18"/>
      <c r="BW467" s="18"/>
      <c r="BX467" s="19"/>
    </row>
    <row r="468" spans="2:76" ht="20.100000000000001" customHeight="1">
      <c r="B468" s="9"/>
      <c r="C468" s="9"/>
      <c r="D468" s="15"/>
      <c r="E468" s="16"/>
      <c r="F468" s="16"/>
      <c r="G468" s="16"/>
      <c r="H468" s="16"/>
      <c r="I468" s="16"/>
      <c r="J468" s="17"/>
      <c r="K468" s="17"/>
      <c r="L468" s="17"/>
      <c r="M468" s="17"/>
      <c r="N468" s="17"/>
      <c r="O468" s="17"/>
      <c r="P468" s="17"/>
      <c r="Q468" s="15"/>
      <c r="R468" s="29"/>
      <c r="S468" s="29"/>
      <c r="T468" s="29" t="s">
        <v>75</v>
      </c>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0"/>
      <c r="AZ468" s="30"/>
      <c r="BA468" s="30"/>
      <c r="BB468" s="30"/>
      <c r="BC468" s="30"/>
      <c r="BD468" s="30"/>
      <c r="BE468" s="30"/>
      <c r="BF468" s="30"/>
      <c r="BG468" s="30"/>
      <c r="BH468" s="30"/>
      <c r="BI468" s="30"/>
      <c r="BJ468" s="30"/>
      <c r="BK468" s="30"/>
      <c r="BL468" s="18"/>
      <c r="BM468" s="18"/>
      <c r="BN468" s="18"/>
      <c r="BO468" s="18"/>
      <c r="BP468" s="18"/>
      <c r="BQ468" s="18"/>
      <c r="BR468" s="18"/>
      <c r="BS468" s="18"/>
      <c r="BT468" s="18"/>
      <c r="BU468" s="18"/>
      <c r="BV468" s="18"/>
      <c r="BW468" s="18"/>
      <c r="BX468" s="19"/>
    </row>
    <row r="469" spans="2:76" ht="20.100000000000001" customHeight="1">
      <c r="B469" s="9"/>
      <c r="C469" s="9"/>
      <c r="D469" s="15"/>
      <c r="E469" s="16"/>
      <c r="F469" s="16"/>
      <c r="G469" s="16"/>
      <c r="H469" s="16"/>
      <c r="I469" s="16"/>
      <c r="J469" s="17"/>
      <c r="K469" s="17"/>
      <c r="L469" s="17"/>
      <c r="M469" s="17"/>
      <c r="N469" s="17"/>
      <c r="O469" s="17"/>
      <c r="P469" s="17"/>
      <c r="Q469" s="15"/>
      <c r="R469" s="29"/>
      <c r="S469" s="29"/>
      <c r="T469" s="29" t="s">
        <v>84</v>
      </c>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0"/>
      <c r="AZ469" s="30"/>
      <c r="BA469" s="30"/>
      <c r="BB469" s="30"/>
      <c r="BC469" s="30"/>
      <c r="BD469" s="30"/>
      <c r="BE469" s="30"/>
      <c r="BF469" s="30"/>
      <c r="BG469" s="30"/>
      <c r="BH469" s="30"/>
      <c r="BI469" s="30"/>
      <c r="BJ469" s="30"/>
      <c r="BK469" s="30"/>
      <c r="BL469" s="18"/>
      <c r="BM469" s="18"/>
      <c r="BN469" s="18"/>
      <c r="BO469" s="18"/>
      <c r="BP469" s="18"/>
      <c r="BQ469" s="18"/>
      <c r="BR469" s="18"/>
      <c r="BS469" s="18"/>
      <c r="BT469" s="18"/>
      <c r="BU469" s="18"/>
      <c r="BV469" s="18"/>
      <c r="BW469" s="18"/>
      <c r="BX469" s="19"/>
    </row>
    <row r="470" spans="2:76" ht="20.100000000000001" customHeight="1">
      <c r="B470" s="9"/>
      <c r="C470" s="9"/>
      <c r="D470" s="23"/>
      <c r="E470" s="24"/>
      <c r="F470" s="24"/>
      <c r="G470" s="24"/>
      <c r="H470" s="24"/>
      <c r="I470" s="24"/>
      <c r="J470" s="25"/>
      <c r="K470" s="25"/>
      <c r="L470" s="25"/>
      <c r="M470" s="25"/>
      <c r="N470" s="25"/>
      <c r="O470" s="25"/>
      <c r="P470" s="25"/>
      <c r="Q470" s="15"/>
      <c r="R470" s="29"/>
      <c r="S470" s="29"/>
      <c r="T470" s="29" t="s">
        <v>76</v>
      </c>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0"/>
      <c r="AZ470" s="30"/>
      <c r="BA470" s="30"/>
      <c r="BB470" s="30"/>
      <c r="BC470" s="30"/>
      <c r="BD470" s="30"/>
      <c r="BE470" s="30"/>
      <c r="BF470" s="30"/>
      <c r="BG470" s="30"/>
      <c r="BH470" s="30"/>
      <c r="BI470" s="30"/>
      <c r="BJ470" s="30"/>
      <c r="BK470" s="30"/>
      <c r="BL470" s="18"/>
      <c r="BM470" s="18"/>
      <c r="BN470" s="18"/>
      <c r="BO470" s="18"/>
      <c r="BP470" s="18"/>
      <c r="BQ470" s="18"/>
      <c r="BR470" s="18"/>
      <c r="BS470" s="18"/>
      <c r="BT470" s="18"/>
      <c r="BU470" s="18"/>
      <c r="BV470" s="18"/>
      <c r="BW470" s="18"/>
      <c r="BX470" s="19"/>
    </row>
    <row r="471" spans="2:76" ht="20.100000000000001" customHeight="1">
      <c r="B471" s="9"/>
      <c r="C471" s="9"/>
      <c r="D471" s="15"/>
      <c r="E471" s="16" t="s">
        <v>53</v>
      </c>
      <c r="F471" s="16"/>
      <c r="G471" s="16"/>
      <c r="H471" s="16"/>
      <c r="I471" s="16"/>
      <c r="J471" s="17"/>
      <c r="K471" s="17"/>
      <c r="L471" s="17"/>
      <c r="M471" s="17"/>
      <c r="N471" s="17"/>
      <c r="O471" s="17"/>
      <c r="P471" s="17"/>
      <c r="Q471" s="10"/>
      <c r="R471" s="11" t="s">
        <v>325</v>
      </c>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8"/>
      <c r="AZ471" s="38"/>
      <c r="BA471" s="38"/>
      <c r="BB471" s="38"/>
      <c r="BC471" s="38"/>
      <c r="BD471" s="38"/>
      <c r="BE471" s="38"/>
      <c r="BF471" s="38"/>
      <c r="BG471" s="38"/>
      <c r="BH471" s="38"/>
      <c r="BI471" s="38"/>
      <c r="BJ471" s="38"/>
      <c r="BK471" s="38"/>
      <c r="BL471" s="13"/>
      <c r="BM471" s="13"/>
      <c r="BN471" s="13"/>
      <c r="BO471" s="13"/>
      <c r="BP471" s="13"/>
      <c r="BQ471" s="13"/>
      <c r="BR471" s="13"/>
      <c r="BS471" s="13"/>
      <c r="BT471" s="13"/>
      <c r="BU471" s="13"/>
      <c r="BV471" s="13"/>
      <c r="BW471" s="13"/>
      <c r="BX471" s="14"/>
    </row>
    <row r="472" spans="2:76" ht="20.100000000000001" customHeight="1">
      <c r="B472" s="9"/>
      <c r="C472" s="9"/>
      <c r="D472" s="20"/>
      <c r="E472" s="21" t="s">
        <v>54</v>
      </c>
      <c r="F472" s="21"/>
      <c r="G472" s="21"/>
      <c r="H472" s="21"/>
      <c r="I472" s="21"/>
      <c r="J472" s="22"/>
      <c r="K472" s="22"/>
      <c r="L472" s="22"/>
      <c r="M472" s="22"/>
      <c r="N472" s="22"/>
      <c r="O472" s="22"/>
      <c r="P472" s="22"/>
      <c r="Q472" s="15"/>
      <c r="R472" s="28" t="s">
        <v>77</v>
      </c>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0"/>
      <c r="AZ472" s="30"/>
      <c r="BA472" s="30"/>
      <c r="BB472" s="30"/>
      <c r="BC472" s="30"/>
      <c r="BD472" s="30"/>
      <c r="BE472" s="30"/>
      <c r="BF472" s="30"/>
      <c r="BG472" s="30"/>
      <c r="BH472" s="30"/>
      <c r="BI472" s="30"/>
      <c r="BJ472" s="30"/>
      <c r="BK472" s="30"/>
      <c r="BL472" s="18"/>
      <c r="BM472" s="18"/>
      <c r="BN472" s="18"/>
      <c r="BO472" s="18"/>
      <c r="BP472" s="18"/>
      <c r="BQ472" s="18"/>
      <c r="BR472" s="18"/>
      <c r="BS472" s="18"/>
      <c r="BT472" s="18"/>
      <c r="BU472" s="18"/>
      <c r="BV472" s="18"/>
      <c r="BW472" s="18"/>
      <c r="BX472" s="19"/>
    </row>
    <row r="473" spans="2:76" ht="20.100000000000001" customHeight="1">
      <c r="B473" s="9"/>
      <c r="C473" s="9"/>
      <c r="D473" s="15"/>
      <c r="E473" s="16"/>
      <c r="F473" s="16"/>
      <c r="G473" s="16"/>
      <c r="H473" s="16"/>
      <c r="I473" s="16"/>
      <c r="J473" s="17"/>
      <c r="K473" s="17"/>
      <c r="L473" s="17"/>
      <c r="M473" s="17"/>
      <c r="N473" s="17"/>
      <c r="O473" s="17"/>
      <c r="P473" s="17"/>
      <c r="Q473" s="15"/>
      <c r="R473" s="29"/>
      <c r="S473" s="29"/>
      <c r="T473" s="29" t="s">
        <v>78</v>
      </c>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0"/>
      <c r="AZ473" s="30"/>
      <c r="BA473" s="30"/>
      <c r="BB473" s="30"/>
      <c r="BC473" s="30"/>
      <c r="BD473" s="30"/>
      <c r="BE473" s="30"/>
      <c r="BF473" s="30"/>
      <c r="BG473" s="30"/>
      <c r="BH473" s="30"/>
      <c r="BI473" s="30"/>
      <c r="BJ473" s="30"/>
      <c r="BK473" s="30"/>
      <c r="BL473" s="18"/>
      <c r="BM473" s="18"/>
      <c r="BN473" s="18"/>
      <c r="BO473" s="18"/>
      <c r="BP473" s="18"/>
      <c r="BQ473" s="18"/>
      <c r="BR473" s="18"/>
      <c r="BS473" s="18"/>
      <c r="BT473" s="18"/>
      <c r="BU473" s="18"/>
      <c r="BV473" s="18"/>
      <c r="BW473" s="18"/>
      <c r="BX473" s="19"/>
    </row>
    <row r="474" spans="2:76" ht="20.100000000000001" customHeight="1">
      <c r="B474" s="9"/>
      <c r="C474" s="9"/>
      <c r="D474" s="15"/>
      <c r="E474" s="16"/>
      <c r="F474" s="16"/>
      <c r="G474" s="16"/>
      <c r="H474" s="16"/>
      <c r="I474" s="16"/>
      <c r="J474" s="17"/>
      <c r="K474" s="17"/>
      <c r="L474" s="17"/>
      <c r="M474" s="17"/>
      <c r="N474" s="17"/>
      <c r="O474" s="17"/>
      <c r="P474" s="17"/>
      <c r="Q474" s="15"/>
      <c r="R474" s="29"/>
      <c r="S474" s="29"/>
      <c r="T474" s="29" t="s">
        <v>79</v>
      </c>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0"/>
      <c r="AZ474" s="30"/>
      <c r="BA474" s="30"/>
      <c r="BB474" s="30"/>
      <c r="BC474" s="30"/>
      <c r="BD474" s="30"/>
      <c r="BE474" s="30"/>
      <c r="BF474" s="30"/>
      <c r="BG474" s="30"/>
      <c r="BH474" s="30"/>
      <c r="BI474" s="30"/>
      <c r="BJ474" s="30"/>
      <c r="BK474" s="30"/>
      <c r="BL474" s="18"/>
      <c r="BM474" s="18"/>
      <c r="BN474" s="18"/>
      <c r="BO474" s="18"/>
      <c r="BP474" s="18"/>
      <c r="BQ474" s="18"/>
      <c r="BR474" s="18"/>
      <c r="BS474" s="18"/>
      <c r="BT474" s="18"/>
      <c r="BU474" s="18"/>
      <c r="BV474" s="18"/>
      <c r="BW474" s="18"/>
      <c r="BX474" s="19"/>
    </row>
    <row r="475" spans="2:76" ht="20.100000000000001" customHeight="1">
      <c r="B475" s="9"/>
      <c r="C475" s="9"/>
      <c r="D475" s="23"/>
      <c r="E475" s="24"/>
      <c r="F475" s="24"/>
      <c r="G475" s="24"/>
      <c r="H475" s="24"/>
      <c r="I475" s="24"/>
      <c r="J475" s="25"/>
      <c r="K475" s="25"/>
      <c r="L475" s="25"/>
      <c r="M475" s="25"/>
      <c r="N475" s="25"/>
      <c r="O475" s="25"/>
      <c r="P475" s="25"/>
      <c r="Q475" s="23"/>
      <c r="R475" s="31"/>
      <c r="S475" s="31"/>
      <c r="T475" s="31" t="s">
        <v>80</v>
      </c>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2"/>
      <c r="AZ475" s="32"/>
      <c r="BA475" s="32"/>
      <c r="BB475" s="32"/>
      <c r="BC475" s="32"/>
      <c r="BD475" s="32"/>
      <c r="BE475" s="32"/>
      <c r="BF475" s="32"/>
      <c r="BG475" s="32"/>
      <c r="BH475" s="32"/>
      <c r="BI475" s="32"/>
      <c r="BJ475" s="32"/>
      <c r="BK475" s="32"/>
      <c r="BL475" s="33"/>
      <c r="BM475" s="33"/>
      <c r="BN475" s="33"/>
      <c r="BO475" s="33"/>
      <c r="BP475" s="33"/>
      <c r="BQ475" s="33"/>
      <c r="BR475" s="33"/>
      <c r="BS475" s="33"/>
      <c r="BT475" s="33"/>
      <c r="BU475" s="33"/>
      <c r="BV475" s="33"/>
      <c r="BW475" s="33"/>
      <c r="BX475" s="26"/>
    </row>
    <row r="476" spans="2:76" ht="20.100000000000001" customHeight="1">
      <c r="B476" s="9"/>
      <c r="C476" s="9"/>
      <c r="D476" s="15"/>
      <c r="E476" s="16" t="s">
        <v>55</v>
      </c>
      <c r="F476" s="16"/>
      <c r="G476" s="16"/>
      <c r="H476" s="16"/>
      <c r="I476" s="16"/>
      <c r="J476" s="17"/>
      <c r="K476" s="17"/>
      <c r="L476" s="17"/>
      <c r="M476" s="17"/>
      <c r="N476" s="17"/>
      <c r="O476" s="17"/>
      <c r="P476" s="17"/>
      <c r="Q476" s="15"/>
      <c r="R476" s="250" t="s">
        <v>231</v>
      </c>
      <c r="S476" s="250"/>
      <c r="T476" s="250"/>
      <c r="U476" s="250"/>
      <c r="V476" s="250"/>
      <c r="W476" s="250"/>
      <c r="X476" s="250"/>
      <c r="Y476" s="250"/>
      <c r="Z476" s="250"/>
      <c r="AA476" s="250"/>
      <c r="AB476" s="250"/>
      <c r="AC476" s="250"/>
      <c r="AD476" s="250"/>
      <c r="AE476" s="250"/>
      <c r="AF476" s="250"/>
      <c r="AG476" s="250"/>
      <c r="AH476" s="250"/>
      <c r="AI476" s="250"/>
      <c r="AJ476" s="250"/>
      <c r="AK476" s="250"/>
      <c r="AL476" s="250"/>
      <c r="AM476" s="250"/>
      <c r="AN476" s="250"/>
      <c r="AO476" s="34"/>
      <c r="AP476" s="34"/>
      <c r="AQ476" s="34"/>
      <c r="AR476" s="34"/>
      <c r="AS476" s="34"/>
      <c r="AT476" s="34"/>
      <c r="AU476" s="34"/>
      <c r="AV476" s="34"/>
      <c r="AW476" s="34"/>
      <c r="AX476" s="34"/>
      <c r="AY476" s="35"/>
      <c r="AZ476" s="35"/>
      <c r="BA476" s="35"/>
      <c r="BB476" s="35"/>
      <c r="BC476" s="35"/>
      <c r="BD476" s="35"/>
      <c r="BE476" s="35"/>
      <c r="BF476" s="35"/>
      <c r="BG476" s="35"/>
      <c r="BH476" s="35"/>
      <c r="BI476" s="35"/>
      <c r="BJ476" s="35"/>
      <c r="BK476" s="35"/>
      <c r="BL476" s="2"/>
      <c r="BM476" s="2"/>
      <c r="BN476" s="2"/>
      <c r="BO476" s="2"/>
      <c r="BP476" s="2"/>
      <c r="BQ476" s="2"/>
      <c r="BR476" s="2"/>
      <c r="BS476" s="2"/>
      <c r="BT476" s="2"/>
      <c r="BU476" s="2"/>
      <c r="BV476" s="2"/>
      <c r="BW476" s="2"/>
      <c r="BX476" s="3"/>
    </row>
    <row r="477" spans="2:76" ht="20.100000000000001" customHeight="1">
      <c r="B477" s="9"/>
      <c r="C477" s="9"/>
      <c r="D477" s="15"/>
      <c r="E477" s="16"/>
      <c r="F477" s="16"/>
      <c r="G477" s="16"/>
      <c r="H477" s="16"/>
      <c r="I477" s="16"/>
      <c r="J477" s="17"/>
      <c r="K477" s="17"/>
      <c r="L477" s="17"/>
      <c r="M477" s="17"/>
      <c r="N477" s="17"/>
      <c r="O477" s="17"/>
      <c r="P477" s="17"/>
      <c r="Q477" s="15"/>
      <c r="R477" s="251" t="s">
        <v>232</v>
      </c>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2"/>
      <c r="AZ477" s="252"/>
      <c r="BA477" s="252"/>
      <c r="BB477" s="252"/>
      <c r="BC477" s="252"/>
      <c r="BD477" s="252"/>
      <c r="BE477" s="252"/>
      <c r="BF477" s="252"/>
      <c r="BG477" s="252"/>
      <c r="BH477" s="252"/>
      <c r="BI477" s="252"/>
      <c r="BJ477" s="252"/>
      <c r="BK477" s="252"/>
      <c r="BL477" s="18"/>
      <c r="BM477" s="18"/>
      <c r="BN477" s="18"/>
      <c r="BO477" s="18"/>
      <c r="BP477" s="18"/>
      <c r="BQ477" s="18"/>
      <c r="BR477" s="18"/>
      <c r="BS477" s="18"/>
      <c r="BT477" s="18"/>
      <c r="BU477" s="18"/>
      <c r="BV477" s="18"/>
      <c r="BW477" s="18"/>
      <c r="BX477" s="19"/>
    </row>
    <row r="478" spans="2:76" ht="20.100000000000001" customHeight="1">
      <c r="B478" s="9"/>
      <c r="C478" s="9"/>
      <c r="D478" s="15"/>
      <c r="E478" s="16"/>
      <c r="F478" s="16"/>
      <c r="G478" s="16"/>
      <c r="H478" s="16"/>
      <c r="I478" s="16"/>
      <c r="J478" s="17"/>
      <c r="K478" s="17"/>
      <c r="L478" s="17"/>
      <c r="M478" s="17"/>
      <c r="N478" s="17"/>
      <c r="O478" s="17"/>
      <c r="P478" s="17"/>
      <c r="Q478" s="228"/>
      <c r="R478" s="29" t="s">
        <v>233</v>
      </c>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51"/>
      <c r="AV478" s="251"/>
      <c r="AW478" s="251"/>
      <c r="AX478" s="251"/>
      <c r="AY478" s="252"/>
      <c r="AZ478" s="252"/>
      <c r="BA478" s="252"/>
      <c r="BB478" s="252"/>
      <c r="BC478" s="252"/>
      <c r="BD478" s="252"/>
      <c r="BE478" s="252"/>
      <c r="BF478" s="252"/>
      <c r="BG478" s="252"/>
      <c r="BH478" s="252"/>
      <c r="BI478" s="252"/>
      <c r="BJ478" s="252"/>
      <c r="BK478" s="252"/>
      <c r="BL478" s="247"/>
      <c r="BM478" s="18"/>
      <c r="BN478" s="18"/>
      <c r="BO478" s="18"/>
      <c r="BP478" s="18"/>
      <c r="BQ478" s="18"/>
      <c r="BR478" s="18"/>
      <c r="BS478" s="18"/>
      <c r="BT478" s="18"/>
      <c r="BU478" s="18"/>
      <c r="BV478" s="18"/>
      <c r="BW478" s="18"/>
      <c r="BX478" s="19"/>
    </row>
    <row r="479" spans="2:76" ht="20.100000000000001" customHeight="1">
      <c r="B479" s="9"/>
      <c r="C479" s="9"/>
      <c r="D479" s="23"/>
      <c r="E479" s="24"/>
      <c r="F479" s="24"/>
      <c r="G479" s="24"/>
      <c r="H479" s="24"/>
      <c r="I479" s="24"/>
      <c r="J479" s="25"/>
      <c r="K479" s="25"/>
      <c r="L479" s="25"/>
      <c r="M479" s="25"/>
      <c r="N479" s="25"/>
      <c r="O479" s="25"/>
      <c r="P479" s="25"/>
      <c r="Q479" s="253"/>
      <c r="R479" s="32" t="s">
        <v>234</v>
      </c>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3"/>
      <c r="BM479" s="33"/>
      <c r="BN479" s="33"/>
      <c r="BO479" s="33"/>
      <c r="BP479" s="33"/>
      <c r="BQ479" s="33"/>
      <c r="BR479" s="33"/>
      <c r="BS479" s="33"/>
      <c r="BT479" s="33"/>
      <c r="BU479" s="33"/>
      <c r="BV479" s="33"/>
      <c r="BW479" s="33"/>
      <c r="BX479" s="26"/>
    </row>
    <row r="480" spans="2:76" ht="12.75" customHeight="1">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row>
    <row r="481" spans="4:126" s="8" customFormat="1" ht="15.75" customHeight="1">
      <c r="D481" s="488">
        <f>入力フォーム!$C$13</f>
        <v>45931</v>
      </c>
      <c r="E481" s="488"/>
      <c r="F481" s="488"/>
      <c r="G481" s="488"/>
      <c r="H481" s="488"/>
      <c r="I481" s="488"/>
      <c r="J481" s="488"/>
      <c r="K481" s="488"/>
      <c r="L481" s="488"/>
      <c r="M481" s="488"/>
      <c r="N481" s="488"/>
      <c r="O481" s="488"/>
      <c r="P481" s="488"/>
      <c r="Q481" s="488"/>
      <c r="R481" s="47"/>
      <c r="S481" s="47"/>
      <c r="T481" s="47"/>
      <c r="U481" s="47"/>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row>
    <row r="482" spans="4:126" s="8" customFormat="1" ht="10.5" customHeight="1">
      <c r="D482" s="45"/>
      <c r="E482" s="45"/>
      <c r="F482" s="45"/>
      <c r="G482" s="45"/>
      <c r="H482" s="45"/>
      <c r="I482" s="45"/>
      <c r="J482" s="45"/>
      <c r="K482" s="45"/>
      <c r="L482" s="45"/>
      <c r="M482" s="45"/>
      <c r="N482" s="45"/>
      <c r="O482" s="45"/>
      <c r="P482" s="45"/>
      <c r="Q482" s="45"/>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row>
    <row r="483" spans="4:126" s="8" customFormat="1" ht="18" customHeight="1">
      <c r="AM483" s="8" t="s">
        <v>56</v>
      </c>
      <c r="AQ483" s="489" t="s">
        <v>306</v>
      </c>
      <c r="AR483" s="489"/>
      <c r="AS483" s="489"/>
      <c r="AT483" s="489"/>
      <c r="AU483" s="489"/>
      <c r="AV483" s="489"/>
      <c r="AW483" s="489"/>
      <c r="AX483" s="489"/>
      <c r="AY483" s="489"/>
      <c r="AZ483" s="489"/>
      <c r="BA483" s="489"/>
      <c r="BB483" s="489"/>
      <c r="BC483" s="489"/>
      <c r="BD483" s="489"/>
      <c r="BE483" s="489"/>
      <c r="BF483" s="489"/>
      <c r="BG483" s="489"/>
      <c r="BH483" s="489"/>
      <c r="BI483" s="489"/>
      <c r="BJ483" s="489"/>
      <c r="BK483" s="489"/>
      <c r="BL483" s="489"/>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row>
    <row r="484" spans="4:126" s="8" customFormat="1" ht="18" customHeight="1">
      <c r="AQ484" s="489" t="s">
        <v>66</v>
      </c>
      <c r="AR484" s="489"/>
      <c r="AS484" s="489"/>
      <c r="AT484" s="489"/>
      <c r="AU484" s="489"/>
      <c r="AV484" s="489"/>
      <c r="AW484" s="489"/>
      <c r="AX484" s="489"/>
      <c r="AY484" s="489"/>
      <c r="AZ484" s="489"/>
      <c r="BA484" s="489"/>
      <c r="BB484" s="489"/>
      <c r="BC484" s="489"/>
      <c r="BD484" s="489"/>
      <c r="BE484" s="489"/>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row>
    <row r="485" spans="4:126" s="8" customFormat="1" ht="18" customHeight="1">
      <c r="AQ485" s="479" t="s">
        <v>326</v>
      </c>
      <c r="AR485" s="479"/>
      <c r="AS485" s="479"/>
      <c r="AT485" s="479"/>
      <c r="AU485" s="479"/>
      <c r="AV485" s="479"/>
      <c r="AW485" s="479"/>
      <c r="AX485" s="479"/>
      <c r="AY485" s="479"/>
      <c r="AZ485" s="479"/>
      <c r="BA485" s="479"/>
      <c r="BB485" s="479"/>
      <c r="BC485" s="479"/>
      <c r="BD485" s="479"/>
      <c r="BE485" s="479"/>
      <c r="BF485" s="479"/>
      <c r="BG485" s="43"/>
      <c r="BH485" s="480" t="s">
        <v>300</v>
      </c>
      <c r="BI485" s="480"/>
      <c r="BJ485" s="480"/>
      <c r="BK485" s="480"/>
      <c r="BL485" s="480"/>
      <c r="BM485" s="480"/>
      <c r="BN485" s="480"/>
      <c r="BO485" s="480"/>
      <c r="BS485" s="8" t="s">
        <v>57</v>
      </c>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row>
    <row r="486" spans="4:126" s="8" customFormat="1" ht="10.5" customHeight="1">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row>
    <row r="487" spans="4:126" s="8" customFormat="1" ht="18" customHeight="1">
      <c r="AM487" s="8" t="s">
        <v>58</v>
      </c>
      <c r="AQ487" s="8" t="s">
        <v>59</v>
      </c>
      <c r="AU487" s="481" t="str">
        <f>"〒"&amp;VLOOKUP(A435,入力フォーム!$A$26:$AA$75,4,FALSE)</f>
        <v>〒141-8602</v>
      </c>
      <c r="AV487" s="481"/>
      <c r="AW487" s="481"/>
      <c r="AX487" s="481"/>
      <c r="AY487" s="481"/>
      <c r="AZ487" s="481"/>
      <c r="BA487" s="481"/>
      <c r="BB487" s="481"/>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row>
    <row r="488" spans="4:126" s="8" customFormat="1" ht="20.100000000000001" customHeight="1">
      <c r="AU488" s="144"/>
      <c r="AV488" s="482" t="str">
        <f>VLOOKUP(A435,入力フォーム!$A$26:$AA$75,5,FALSE)</f>
        <v>東京都品川区大崎4-2-16</v>
      </c>
      <c r="AW488" s="482"/>
      <c r="AX488" s="482"/>
      <c r="AY488" s="482"/>
      <c r="AZ488" s="482"/>
      <c r="BA488" s="482"/>
      <c r="BB488" s="482"/>
      <c r="BC488" s="482"/>
      <c r="BD488" s="482"/>
      <c r="BE488" s="482"/>
      <c r="BF488" s="482"/>
      <c r="BG488" s="482"/>
      <c r="BH488" s="482"/>
      <c r="BI488" s="482"/>
      <c r="BJ488" s="482"/>
      <c r="BK488" s="482"/>
      <c r="BL488" s="482"/>
      <c r="BM488" s="482"/>
      <c r="BN488" s="482"/>
      <c r="BO488" s="482"/>
      <c r="BP488" s="482"/>
      <c r="BQ488" s="482"/>
      <c r="BR488" s="482"/>
      <c r="BS488" s="482"/>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row>
    <row r="489" spans="4:126" s="8" customFormat="1" ht="20.100000000000001" customHeight="1">
      <c r="AU489" s="44"/>
      <c r="AV489" s="483">
        <f>VLOOKUP(A435,入力フォーム!$A$26:$AA$75,6,FALSE)</f>
        <v>0</v>
      </c>
      <c r="AW489" s="483"/>
      <c r="AX489" s="483"/>
      <c r="AY489" s="483"/>
      <c r="AZ489" s="483"/>
      <c r="BA489" s="483"/>
      <c r="BB489" s="483"/>
      <c r="BC489" s="483"/>
      <c r="BD489" s="483"/>
      <c r="BE489" s="483"/>
      <c r="BF489" s="483"/>
      <c r="BG489" s="483"/>
      <c r="BH489" s="483"/>
      <c r="BI489" s="483"/>
      <c r="BJ489" s="483"/>
      <c r="BK489" s="483"/>
      <c r="BL489" s="483"/>
      <c r="BM489" s="483"/>
      <c r="BN489" s="483"/>
      <c r="BO489" s="483"/>
      <c r="BP489" s="483"/>
      <c r="BQ489" s="483"/>
      <c r="BR489" s="483"/>
      <c r="BS489" s="48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row>
    <row r="490" spans="4:126" s="8" customFormat="1" ht="12" customHeight="1">
      <c r="AQ490" s="46" t="s">
        <v>191</v>
      </c>
      <c r="AR490" s="46"/>
      <c r="AS490" s="46"/>
      <c r="AT490" s="46"/>
      <c r="AU490" s="46"/>
      <c r="AV490" s="484" t="str">
        <f>VLOOKUP(A435,入力フォーム!$A$26:$AA$75,3,FALSE)</f>
        <v>ﾘｯｼｮｳ ﾊﾁﾆﾝ</v>
      </c>
      <c r="AW490" s="484" ph="1"/>
      <c r="AX490" s="484" ph="1"/>
      <c r="AY490" s="484" ph="1"/>
      <c r="AZ490" s="484" ph="1"/>
      <c r="BA490" s="484" ph="1"/>
      <c r="BB490" s="484" ph="1"/>
      <c r="BC490" s="484" ph="1"/>
      <c r="BD490" s="484" ph="1"/>
      <c r="BE490" s="484" ph="1"/>
      <c r="BF490" s="484" ph="1"/>
      <c r="BG490" s="484" ph="1"/>
      <c r="BH490" s="484" ph="1"/>
      <c r="BI490" s="484" ph="1"/>
      <c r="BJ490" s="484" ph="1"/>
      <c r="BK490" s="484" ph="1"/>
      <c r="BL490" s="484" ph="1"/>
      <c r="BM490" s="484" ph="1"/>
      <c r="BN490" s="484" ph="1"/>
      <c r="BO490" s="48"/>
      <c r="BP490" s="48"/>
      <c r="BQ490" s="48"/>
      <c r="BR490" s="48"/>
      <c r="BS490" s="48"/>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row>
    <row r="491" spans="4:126" s="8" customFormat="1" ht="20.100000000000001" customHeight="1">
      <c r="AQ491" s="8" t="s">
        <v>60</v>
      </c>
      <c r="AV491" s="493" t="str">
        <f>VLOOKUP(A435,入力フォーム!$A$26:$AA$75,2,FALSE)</f>
        <v>立正　8人</v>
      </c>
      <c r="AW491" s="493"/>
      <c r="AX491" s="493"/>
      <c r="AY491" s="493"/>
      <c r="AZ491" s="493"/>
      <c r="BA491" s="493"/>
      <c r="BB491" s="493"/>
      <c r="BC491" s="493"/>
      <c r="BD491" s="493"/>
      <c r="BE491" s="493"/>
      <c r="BF491" s="493"/>
      <c r="BG491" s="493"/>
      <c r="BH491" s="493"/>
      <c r="BI491" s="493"/>
      <c r="BJ491" s="493"/>
      <c r="BK491" s="493"/>
      <c r="BL491" s="493"/>
      <c r="BM491" s="493"/>
      <c r="BN491" s="493"/>
      <c r="BO491" s="48"/>
      <c r="BP491" s="48"/>
      <c r="BQ491" s="48"/>
      <c r="BR491" s="48"/>
      <c r="BS491" s="286" t="s">
        <v>57</v>
      </c>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row>
    <row r="492" spans="4:126" s="8" customFormat="1" ht="20.100000000000001" customHeight="1">
      <c r="AQ492" s="8" t="s">
        <v>61</v>
      </c>
      <c r="AV492" s="48"/>
      <c r="AW492" s="494">
        <f>VLOOKUP(A435,入力フォーム!$A$26:$AA$75,8,FALSE)</f>
        <v>32870</v>
      </c>
      <c r="AX492" s="494"/>
      <c r="AY492" s="494"/>
      <c r="AZ492" s="494"/>
      <c r="BA492" s="494"/>
      <c r="BB492" s="494"/>
      <c r="BC492" s="494"/>
      <c r="BD492" s="494"/>
      <c r="BE492" s="494"/>
      <c r="BF492" s="494"/>
      <c r="BG492" s="494"/>
      <c r="BH492" s="494"/>
      <c r="BI492" s="494"/>
      <c r="BJ492" s="494"/>
      <c r="BK492" s="494"/>
      <c r="BL492" s="494"/>
      <c r="BM492" s="494"/>
      <c r="BN492" s="494"/>
      <c r="BO492" s="494"/>
      <c r="BP492" s="494"/>
      <c r="BQ492" s="494"/>
      <c r="BR492" s="494"/>
      <c r="BS492" s="48"/>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row>
    <row r="493" spans="4:126" s="8" customFormat="1" ht="20.100000000000001" customHeight="1">
      <c r="AQ493" s="8" t="s">
        <v>83</v>
      </c>
      <c r="AV493" s="48"/>
      <c r="AW493" s="48"/>
      <c r="AX493" s="48"/>
      <c r="AY493" s="48"/>
      <c r="AZ493" s="48"/>
      <c r="BA493" s="48"/>
      <c r="BB493" s="48"/>
      <c r="BC493" s="48"/>
      <c r="BD493" s="495" t="str">
        <f>VLOOKUP(A435,入力フォーム!$A$26:$AA$75,9,FALSE)</f>
        <v>181H00008</v>
      </c>
      <c r="BE493" s="495"/>
      <c r="BF493" s="495"/>
      <c r="BG493" s="495"/>
      <c r="BH493" s="495"/>
      <c r="BI493" s="495"/>
      <c r="BJ493" s="495"/>
      <c r="BK493" s="495"/>
      <c r="BL493" s="495"/>
      <c r="BM493" s="495"/>
      <c r="BN493" s="495"/>
      <c r="BO493" s="495"/>
      <c r="BP493" s="495"/>
      <c r="BQ493" s="495"/>
      <c r="BR493" s="495"/>
      <c r="BS493" s="495"/>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row>
    <row r="494" spans="4:126" s="8" customFormat="1" ht="12" customHeight="1">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row>
    <row r="495" spans="4:126" s="8" customFormat="1" ht="22.5" customHeight="1">
      <c r="D495" s="496" t="s">
        <v>85</v>
      </c>
      <c r="E495" s="496"/>
      <c r="F495" s="496"/>
      <c r="G495" s="496"/>
      <c r="H495" s="496"/>
      <c r="I495" s="496"/>
      <c r="J495" s="496"/>
      <c r="K495" s="496"/>
      <c r="L495" s="497" t="str">
        <f>入力フォーム!$C$22</f>
        <v>07-999</v>
      </c>
      <c r="M495" s="497"/>
      <c r="N495" s="497"/>
      <c r="O495" s="497"/>
      <c r="P495" s="497"/>
      <c r="Q495" s="497"/>
      <c r="R495" s="48"/>
      <c r="S495" s="48"/>
      <c r="T495" s="8" t="s">
        <v>242</v>
      </c>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row>
    <row r="496" spans="4:126" s="8" customFormat="1" ht="15.75" customHeight="1">
      <c r="D496" s="45"/>
      <c r="F496" s="45"/>
      <c r="G496" s="45"/>
      <c r="H496" s="45"/>
      <c r="I496" s="45"/>
      <c r="J496" s="45"/>
      <c r="K496" s="45"/>
      <c r="L496" s="45"/>
      <c r="M496" s="45"/>
      <c r="N496" s="45"/>
      <c r="O496" s="45"/>
      <c r="P496" s="45"/>
      <c r="Q496" s="45"/>
      <c r="BX496" s="51"/>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row>
    <row r="497" spans="1:126" s="7" customFormat="1" ht="18.75">
      <c r="A497" s="7">
        <f>IF(MOD(ROW()-1,62)=0,QUOTIENT(ROW()-1,62)+1,"")</f>
        <v>9</v>
      </c>
      <c r="B497" s="473" t="s">
        <v>39</v>
      </c>
      <c r="C497" s="473"/>
      <c r="D497" s="473"/>
      <c r="E497" s="473"/>
      <c r="F497" s="473"/>
      <c r="G497" s="473"/>
      <c r="H497" s="473"/>
      <c r="I497" s="473"/>
      <c r="J497" s="473"/>
      <c r="K497" s="473"/>
      <c r="L497" s="473"/>
      <c r="M497" s="473"/>
      <c r="N497" s="473"/>
      <c r="O497" s="473"/>
      <c r="P497" s="473"/>
      <c r="Q497" s="473"/>
      <c r="R497" s="473"/>
      <c r="S497" s="473"/>
      <c r="T497" s="473"/>
      <c r="U497" s="473"/>
      <c r="V497" s="473"/>
      <c r="W497" s="473"/>
      <c r="X497" s="473"/>
      <c r="Y497" s="473"/>
      <c r="Z497" s="473"/>
      <c r="AA497" s="473"/>
      <c r="AB497" s="473"/>
      <c r="AC497" s="473"/>
      <c r="AD497" s="473"/>
      <c r="AE497" s="473"/>
      <c r="AF497" s="473"/>
      <c r="AG497" s="473"/>
      <c r="AH497" s="473"/>
      <c r="AI497" s="473"/>
      <c r="AJ497" s="473"/>
      <c r="AK497" s="473"/>
      <c r="AL497" s="473"/>
      <c r="AM497" s="473"/>
      <c r="AN497" s="473"/>
      <c r="AO497" s="473"/>
      <c r="AP497" s="473"/>
      <c r="AQ497" s="473"/>
      <c r="AR497" s="473"/>
      <c r="AS497" s="473"/>
      <c r="AT497" s="473"/>
      <c r="AU497" s="473"/>
      <c r="AV497" s="473"/>
      <c r="AW497" s="473"/>
      <c r="AX497" s="473"/>
      <c r="AY497" s="473"/>
      <c r="AZ497" s="473"/>
      <c r="BA497" s="473"/>
      <c r="BB497" s="473"/>
      <c r="BC497" s="473"/>
      <c r="BD497" s="473"/>
      <c r="BE497" s="473"/>
      <c r="BF497" s="473"/>
      <c r="BG497" s="473"/>
      <c r="BH497" s="473"/>
      <c r="BI497" s="473"/>
      <c r="BJ497" s="473"/>
      <c r="BK497" s="473"/>
      <c r="BL497" s="473"/>
      <c r="BM497" s="473"/>
      <c r="BN497" s="473"/>
      <c r="BO497" s="473"/>
      <c r="BP497" s="473"/>
      <c r="BQ497" s="473"/>
      <c r="BR497" s="473"/>
      <c r="BS497" s="473"/>
      <c r="BT497" s="473"/>
      <c r="BU497" s="473"/>
      <c r="BV497" s="473"/>
      <c r="BW497" s="473"/>
      <c r="BX497" s="473"/>
      <c r="BY497" s="52"/>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row>
    <row r="498" spans="1:126" s="7" customFormat="1" ht="19.5" customHeight="1">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Q498" s="8"/>
      <c r="AR498" s="8"/>
      <c r="AS498" s="8"/>
      <c r="AT498" s="8"/>
      <c r="AU498" s="8"/>
      <c r="AV498" s="8"/>
      <c r="AW498" s="8"/>
      <c r="AX498" s="8"/>
      <c r="AY498" s="8"/>
      <c r="AZ498" s="8"/>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row>
    <row r="499" spans="1:126" s="7" customFormat="1" ht="16.5" customHeight="1">
      <c r="B499" s="8" t="s">
        <v>229</v>
      </c>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D499" s="474" t="str">
        <f>VLOOKUP(A497,入力フォーム!$A$26:$AA$75,2,FALSE)</f>
        <v>立正　9人</v>
      </c>
      <c r="AE499" s="474"/>
      <c r="AF499" s="474"/>
      <c r="AG499" s="474"/>
      <c r="AH499" s="474"/>
      <c r="AI499" s="474"/>
      <c r="AJ499" s="474"/>
      <c r="AK499" s="474"/>
      <c r="AL499" s="474"/>
      <c r="AM499" s="474"/>
      <c r="AN499" s="474"/>
      <c r="AO499" s="474"/>
      <c r="AP499" s="474"/>
      <c r="AQ499" s="8" t="s">
        <v>230</v>
      </c>
      <c r="AR499" s="8"/>
      <c r="AS499" s="8"/>
      <c r="AT499" s="8"/>
      <c r="AU499" s="8"/>
      <c r="AV499" s="8"/>
      <c r="AW499" s="8"/>
      <c r="AX499" s="8"/>
      <c r="AY499" s="8"/>
      <c r="AZ499" s="8"/>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row>
    <row r="500" spans="1:126" ht="14.25" customHeight="1">
      <c r="B500" s="9"/>
      <c r="C500" s="9"/>
      <c r="D500" s="9"/>
    </row>
    <row r="501" spans="1:126" ht="15.75" customHeight="1">
      <c r="D501" s="475" t="s">
        <v>23</v>
      </c>
      <c r="E501" s="475"/>
      <c r="F501" s="475"/>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475"/>
      <c r="AD501" s="475"/>
      <c r="AE501" s="475"/>
      <c r="AF501" s="475"/>
      <c r="AG501" s="475"/>
      <c r="AH501" s="475"/>
      <c r="AI501" s="475"/>
      <c r="AJ501" s="475"/>
      <c r="AK501" s="475"/>
      <c r="AL501" s="475"/>
      <c r="AM501" s="475"/>
      <c r="AN501" s="475"/>
      <c r="AO501" s="475"/>
      <c r="AP501" s="475"/>
      <c r="AQ501" s="475"/>
      <c r="AR501" s="475"/>
      <c r="AS501" s="475"/>
      <c r="AT501" s="475"/>
      <c r="AU501" s="475"/>
      <c r="AV501" s="475"/>
      <c r="AW501" s="475"/>
      <c r="AX501" s="475"/>
      <c r="AY501" s="475"/>
      <c r="AZ501" s="475"/>
      <c r="BA501" s="475"/>
      <c r="BB501" s="475"/>
      <c r="BC501" s="475"/>
      <c r="BD501" s="475"/>
      <c r="BE501" s="475"/>
      <c r="BF501" s="475"/>
      <c r="BG501" s="475"/>
      <c r="BH501" s="475"/>
      <c r="BI501" s="475"/>
      <c r="BJ501" s="475"/>
      <c r="BK501" s="475"/>
      <c r="BL501" s="475"/>
      <c r="BM501" s="475"/>
      <c r="BN501" s="475"/>
      <c r="BO501" s="475"/>
      <c r="BP501" s="475"/>
      <c r="BQ501" s="475"/>
      <c r="BR501" s="475"/>
      <c r="BS501" s="475"/>
      <c r="BT501" s="475"/>
      <c r="BU501" s="475"/>
      <c r="BV501" s="475"/>
      <c r="BW501" s="475"/>
      <c r="BX501" s="475"/>
    </row>
    <row r="502" spans="1:126" ht="14.25" customHeight="1">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row>
    <row r="503" spans="1:126" ht="20.100000000000001" customHeight="1">
      <c r="B503" s="9"/>
      <c r="C503" s="9"/>
      <c r="D503" s="10"/>
      <c r="E503" s="11" t="s">
        <v>40</v>
      </c>
      <c r="F503" s="11"/>
      <c r="G503" s="11"/>
      <c r="H503" s="11"/>
      <c r="I503" s="11"/>
      <c r="J503" s="12"/>
      <c r="K503" s="12"/>
      <c r="L503" s="12"/>
      <c r="M503" s="12"/>
      <c r="N503" s="12"/>
      <c r="O503" s="12"/>
      <c r="P503" s="12"/>
      <c r="Q503" s="10"/>
      <c r="R503" s="476">
        <f>VLOOKUP(A497,入力フォーム!$A$26:$AA$75,11,FALSE)</f>
        <v>45931</v>
      </c>
      <c r="S503" s="476"/>
      <c r="T503" s="476"/>
      <c r="U503" s="476"/>
      <c r="V503" s="476"/>
      <c r="W503" s="476"/>
      <c r="X503" s="476"/>
      <c r="Y503" s="476"/>
      <c r="Z503" s="476"/>
      <c r="AA503" s="476"/>
      <c r="AB503" s="476"/>
      <c r="AC503" s="476"/>
      <c r="AD503" s="476"/>
      <c r="AE503" s="476"/>
      <c r="AF503" s="476"/>
      <c r="AG503" s="476"/>
      <c r="AH503" s="477" t="s">
        <v>235</v>
      </c>
      <c r="AI503" s="478"/>
      <c r="AJ503" s="478"/>
      <c r="AK503" s="478"/>
      <c r="AL503" s="478"/>
      <c r="AM503" s="476">
        <f>VLOOKUP(A497,入力フォーム!$A$26:$AA$75,13,FALSE)</f>
        <v>45931</v>
      </c>
      <c r="AN503" s="476"/>
      <c r="AO503" s="476"/>
      <c r="AP503" s="476"/>
      <c r="AQ503" s="476"/>
      <c r="AR503" s="476"/>
      <c r="AS503" s="476"/>
      <c r="AT503" s="476"/>
      <c r="AU503" s="476"/>
      <c r="AV503" s="476"/>
      <c r="AW503" s="476"/>
      <c r="AX503" s="476"/>
      <c r="AY503" s="476"/>
      <c r="AZ503" s="476"/>
      <c r="BA503" s="476"/>
      <c r="BB503" s="476"/>
      <c r="BC503" s="2"/>
      <c r="BD503" s="2"/>
      <c r="BE503" s="2"/>
      <c r="BF503" s="2"/>
      <c r="BG503" s="2"/>
      <c r="BH503" s="2"/>
      <c r="BI503" s="2"/>
      <c r="BJ503" s="2"/>
      <c r="BK503" s="2"/>
      <c r="BL503" s="2"/>
      <c r="BM503" s="2"/>
      <c r="BN503" s="2"/>
      <c r="BO503" s="2"/>
      <c r="BP503" s="2"/>
      <c r="BQ503" s="2"/>
      <c r="BR503" s="2"/>
      <c r="BS503" s="2"/>
      <c r="BT503" s="2"/>
      <c r="BU503" s="2"/>
      <c r="BV503" s="2"/>
      <c r="BW503" s="2"/>
      <c r="BX503" s="3"/>
    </row>
    <row r="504" spans="1:126" ht="20.100000000000001" customHeight="1">
      <c r="B504" s="9"/>
      <c r="C504" s="9"/>
      <c r="D504" s="10"/>
      <c r="E504" s="11" t="s">
        <v>41</v>
      </c>
      <c r="F504" s="11"/>
      <c r="G504" s="11"/>
      <c r="H504" s="11"/>
      <c r="I504" s="11"/>
      <c r="J504" s="12"/>
      <c r="K504" s="12"/>
      <c r="L504" s="12"/>
      <c r="M504" s="12"/>
      <c r="N504" s="12"/>
      <c r="O504" s="12"/>
      <c r="P504" s="229"/>
      <c r="Q504" s="230"/>
      <c r="R504" s="463" t="str">
        <f>入力フォーム!$C$10</f>
        <v>品川キャンパス</v>
      </c>
      <c r="S504" s="463"/>
      <c r="T504" s="463"/>
      <c r="U504" s="463"/>
      <c r="V504" s="463"/>
      <c r="W504" s="463"/>
      <c r="X504" s="463"/>
      <c r="Y504" s="463"/>
      <c r="Z504" s="231"/>
      <c r="AA504" s="464" t="str">
        <f>入力フォーム!$D$10</f>
        <v>文学部事務室</v>
      </c>
      <c r="AB504" s="464"/>
      <c r="AC504" s="464"/>
      <c r="AD504" s="464"/>
      <c r="AE504" s="464"/>
      <c r="AF504" s="464"/>
      <c r="AG504" s="464"/>
      <c r="AH504" s="464"/>
      <c r="AI504" s="464"/>
      <c r="AJ504" s="464"/>
      <c r="AK504" s="464"/>
      <c r="AL504" s="464"/>
      <c r="AM504" s="464"/>
      <c r="AN504" s="464"/>
      <c r="AO504" s="464"/>
      <c r="AP504" s="464"/>
      <c r="AQ504" s="464"/>
      <c r="AR504" s="464"/>
      <c r="AS504" s="464"/>
      <c r="AT504" s="464"/>
      <c r="AU504" s="464"/>
      <c r="AV504" s="464"/>
      <c r="AW504" s="464"/>
      <c r="AX504" s="464"/>
      <c r="AY504" s="464"/>
      <c r="AZ504" s="464"/>
      <c r="BA504" s="464"/>
      <c r="BB504" s="464"/>
      <c r="BC504" s="464"/>
      <c r="BD504" s="464"/>
      <c r="BE504" s="464"/>
      <c r="BF504" s="464"/>
      <c r="BG504" s="464"/>
      <c r="BH504" s="464"/>
      <c r="BI504" s="464"/>
      <c r="BJ504" s="464"/>
      <c r="BK504" s="464"/>
      <c r="BL504" s="464"/>
      <c r="BM504" s="464"/>
      <c r="BN504" s="464"/>
      <c r="BO504" s="464"/>
      <c r="BP504" s="464"/>
      <c r="BQ504" s="464"/>
      <c r="BR504" s="231"/>
      <c r="BS504" s="231"/>
      <c r="BT504" s="231"/>
      <c r="BU504" s="231"/>
      <c r="BV504" s="231"/>
      <c r="BW504" s="231"/>
      <c r="BX504" s="232"/>
    </row>
    <row r="505" spans="1:126" ht="18.600000000000001" customHeight="1">
      <c r="B505" s="9"/>
      <c r="C505" s="9"/>
      <c r="D505" s="15"/>
      <c r="E505" s="16" t="s">
        <v>236</v>
      </c>
      <c r="F505" s="16"/>
      <c r="G505" s="16"/>
      <c r="H505" s="16"/>
      <c r="I505" s="16"/>
      <c r="J505" s="17"/>
      <c r="K505" s="17"/>
      <c r="L505" s="17"/>
      <c r="M505" s="17"/>
      <c r="N505" s="17"/>
      <c r="O505" s="17"/>
      <c r="P505" s="17"/>
      <c r="Q505" s="15"/>
      <c r="R505" s="465" t="str">
        <f>入力フォーム!$C$4</f>
        <v>文学部事務室</v>
      </c>
      <c r="S505" s="465"/>
      <c r="T505" s="465"/>
      <c r="U505" s="465"/>
      <c r="V505" s="465"/>
      <c r="W505" s="465"/>
      <c r="X505" s="465"/>
      <c r="Y505" s="465"/>
      <c r="Z505" s="465"/>
      <c r="AA505" s="465"/>
      <c r="AB505" s="465"/>
      <c r="AC505" s="465"/>
      <c r="AD505" s="465"/>
      <c r="AE505" s="465"/>
      <c r="AF505" s="465"/>
      <c r="AG505" s="465"/>
      <c r="AH505" s="465"/>
      <c r="AI505" s="465"/>
      <c r="AJ505" s="465"/>
      <c r="AK505" s="465"/>
      <c r="AL505" s="465"/>
      <c r="AM505" s="465"/>
      <c r="AN505" s="465"/>
      <c r="AO505" s="465"/>
      <c r="AP505" s="465"/>
      <c r="AQ505" s="465"/>
      <c r="AR505" s="465"/>
      <c r="AS505" s="465"/>
      <c r="AT505" s="465"/>
      <c r="AU505" s="465"/>
      <c r="AV505" s="465"/>
      <c r="AW505" s="465"/>
      <c r="AX505" s="465"/>
      <c r="AY505" s="465"/>
      <c r="AZ505" s="465"/>
      <c r="BA505" s="465"/>
      <c r="BB505" s="465"/>
      <c r="BC505" s="465"/>
      <c r="BD505" s="465"/>
      <c r="BE505" s="465"/>
      <c r="BF505" s="465"/>
      <c r="BG505" s="465"/>
      <c r="BH505" s="465"/>
      <c r="BI505" s="465"/>
      <c r="BJ505" s="465"/>
      <c r="BK505" s="465"/>
      <c r="BL505" s="465"/>
      <c r="BM505" s="465"/>
      <c r="BN505" s="465"/>
      <c r="BO505" s="465"/>
      <c r="BP505" s="465"/>
      <c r="BQ505" s="465"/>
      <c r="BR505" s="465"/>
      <c r="BS505" s="233"/>
      <c r="BT505" s="233"/>
      <c r="BU505" s="233"/>
      <c r="BV505" s="233"/>
      <c r="BW505" s="233"/>
      <c r="BX505" s="19"/>
    </row>
    <row r="506" spans="1:126" ht="38.25" customHeight="1">
      <c r="B506" s="9"/>
      <c r="C506" s="9"/>
      <c r="D506" s="10"/>
      <c r="E506" s="466" t="s">
        <v>42</v>
      </c>
      <c r="F506" s="466"/>
      <c r="G506" s="466"/>
      <c r="H506" s="466"/>
      <c r="I506" s="466"/>
      <c r="J506" s="466"/>
      <c r="K506" s="466"/>
      <c r="L506" s="466"/>
      <c r="M506" s="466"/>
      <c r="N506" s="466"/>
      <c r="O506" s="466"/>
      <c r="P506" s="467"/>
      <c r="Q506" s="10"/>
      <c r="R506" s="468" t="str">
        <f>入力フォーム!$C$8</f>
        <v>OC学生スタッフ</v>
      </c>
      <c r="S506" s="468"/>
      <c r="T506" s="468"/>
      <c r="U506" s="468"/>
      <c r="V506" s="468"/>
      <c r="W506" s="468"/>
      <c r="X506" s="468"/>
      <c r="Y506" s="468"/>
      <c r="Z506" s="468"/>
      <c r="AA506" s="468"/>
      <c r="AB506" s="468"/>
      <c r="AC506" s="468"/>
      <c r="AD506" s="468"/>
      <c r="AE506" s="468"/>
      <c r="AF506" s="468"/>
      <c r="AG506" s="468"/>
      <c r="AH506" s="468"/>
      <c r="AI506" s="468"/>
      <c r="AJ506" s="468"/>
      <c r="AK506" s="468"/>
      <c r="AL506" s="468"/>
      <c r="AM506" s="468"/>
      <c r="AN506" s="468"/>
      <c r="AO506" s="468"/>
      <c r="AP506" s="468"/>
      <c r="AQ506" s="468"/>
      <c r="AR506" s="468"/>
      <c r="AS506" s="468"/>
      <c r="AT506" s="468"/>
      <c r="AU506" s="468"/>
      <c r="AV506" s="468"/>
      <c r="AW506" s="468"/>
      <c r="AX506" s="468"/>
      <c r="AY506" s="468"/>
      <c r="AZ506" s="468"/>
      <c r="BA506" s="468"/>
      <c r="BB506" s="468"/>
      <c r="BC506" s="468"/>
      <c r="BD506" s="468"/>
      <c r="BE506" s="468"/>
      <c r="BF506" s="468"/>
      <c r="BG506" s="468"/>
      <c r="BH506" s="468"/>
      <c r="BI506" s="468"/>
      <c r="BJ506" s="468"/>
      <c r="BK506" s="468"/>
      <c r="BL506" s="468"/>
      <c r="BM506" s="468"/>
      <c r="BN506" s="468"/>
      <c r="BO506" s="468"/>
      <c r="BP506" s="468"/>
      <c r="BQ506" s="468"/>
      <c r="BR506" s="468"/>
      <c r="BS506" s="234"/>
      <c r="BT506" s="234"/>
      <c r="BU506" s="234"/>
      <c r="BV506" s="234"/>
      <c r="BW506" s="234"/>
      <c r="BX506" s="14"/>
    </row>
    <row r="507" spans="1:126" ht="20.100000000000001" customHeight="1">
      <c r="B507" s="9"/>
      <c r="C507" s="9"/>
      <c r="D507" s="15"/>
      <c r="E507" s="16" t="s">
        <v>43</v>
      </c>
      <c r="F507" s="16"/>
      <c r="G507" s="16"/>
      <c r="H507" s="16"/>
      <c r="I507" s="16"/>
      <c r="J507" s="17"/>
      <c r="K507" s="17"/>
      <c r="L507" s="17"/>
      <c r="M507" s="17"/>
      <c r="N507" s="17"/>
      <c r="O507" s="17"/>
      <c r="P507" s="17"/>
      <c r="Q507" s="15"/>
      <c r="R507" s="17" t="s">
        <v>44</v>
      </c>
      <c r="S507" s="17"/>
      <c r="T507" s="17"/>
      <c r="U507" s="17"/>
      <c r="V507" s="17"/>
      <c r="W507" s="469" t="str">
        <f>VLOOKUP(A497,入力フォーム!$A$26:$AA$75,22,FALSE)</f>
        <v>雇用期間のとおり</v>
      </c>
      <c r="X507" s="469"/>
      <c r="Y507" s="469"/>
      <c r="Z507" s="469"/>
      <c r="AA507" s="469"/>
      <c r="AB507" s="469"/>
      <c r="AC507" s="469"/>
      <c r="AD507" s="469"/>
      <c r="AE507" s="469"/>
      <c r="AF507" s="469"/>
      <c r="AG507" s="469"/>
      <c r="AH507" s="469"/>
      <c r="AI507" s="469"/>
      <c r="AJ507" s="469"/>
      <c r="AK507" s="469"/>
      <c r="AL507" s="469"/>
      <c r="AM507" s="469"/>
      <c r="AN507" s="469"/>
      <c r="AO507" s="469"/>
      <c r="AP507" s="17"/>
      <c r="AQ507" s="17"/>
      <c r="AR507" s="470" t="s">
        <v>237</v>
      </c>
      <c r="AS507" s="470"/>
      <c r="AT507" s="470"/>
      <c r="AU507" s="470"/>
      <c r="AV507" s="470"/>
      <c r="AW507" s="470"/>
      <c r="AX507" s="471">
        <f>入力フォーム!$E$16</f>
        <v>0</v>
      </c>
      <c r="AY507" s="471"/>
      <c r="AZ507" s="471"/>
      <c r="BA507" s="472" t="s">
        <v>65</v>
      </c>
      <c r="BB507" s="472"/>
      <c r="BC507" s="472"/>
      <c r="BD507" s="472"/>
      <c r="BE507" s="472"/>
      <c r="BF507" s="18"/>
      <c r="BG507" s="18"/>
      <c r="BH507" s="18"/>
      <c r="BI507" s="18"/>
      <c r="BJ507" s="18"/>
      <c r="BK507" s="18"/>
      <c r="BL507" s="18"/>
      <c r="BM507" s="18"/>
      <c r="BN507" s="18"/>
      <c r="BO507" s="18"/>
      <c r="BP507" s="18"/>
      <c r="BQ507" s="18"/>
      <c r="BR507" s="18"/>
      <c r="BS507" s="18"/>
      <c r="BT507" s="18"/>
      <c r="BU507" s="18"/>
      <c r="BV507" s="18"/>
      <c r="BW507" s="18"/>
      <c r="BX507" s="19"/>
    </row>
    <row r="508" spans="1:126" ht="20.100000000000001" customHeight="1">
      <c r="A508" s="245"/>
      <c r="B508" s="235"/>
      <c r="C508" s="235"/>
      <c r="D508" s="236"/>
      <c r="E508" s="237"/>
      <c r="F508" s="237"/>
      <c r="G508" s="237"/>
      <c r="H508" s="237"/>
      <c r="I508" s="237"/>
      <c r="J508" s="238"/>
      <c r="K508" s="238"/>
      <c r="L508" s="238"/>
      <c r="M508" s="238"/>
      <c r="N508" s="238"/>
      <c r="O508" s="238"/>
      <c r="P508" s="238"/>
      <c r="Q508" s="239"/>
      <c r="R508" s="240"/>
      <c r="S508" s="241"/>
      <c r="T508" s="241"/>
      <c r="U508" s="241"/>
      <c r="V508" s="241"/>
      <c r="W508" s="241"/>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2"/>
      <c r="AS508" s="242"/>
      <c r="AT508" s="243"/>
      <c r="AU508" s="241"/>
      <c r="AV508" s="241"/>
      <c r="AW508" s="241"/>
      <c r="AX508" s="241"/>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4"/>
    </row>
    <row r="509" spans="1:126" ht="20.100000000000001" customHeight="1">
      <c r="B509" s="9"/>
      <c r="C509" s="9"/>
      <c r="D509" s="20"/>
      <c r="E509" s="21" t="s">
        <v>45</v>
      </c>
      <c r="F509" s="21"/>
      <c r="G509" s="21"/>
      <c r="H509" s="21"/>
      <c r="I509" s="21"/>
      <c r="J509" s="22"/>
      <c r="K509" s="22"/>
      <c r="L509" s="22"/>
      <c r="M509" s="22"/>
      <c r="N509" s="22"/>
      <c r="O509" s="22"/>
      <c r="P509" s="22"/>
      <c r="Q509" s="15"/>
      <c r="R509" s="490">
        <f>VLOOKUP(A497,入力フォーム!$A$26:$AA$75,14,FALSE)</f>
        <v>0</v>
      </c>
      <c r="S509" s="490"/>
      <c r="T509" s="490"/>
      <c r="U509" s="490"/>
      <c r="V509" s="490"/>
      <c r="W509" s="490"/>
      <c r="X509" s="490"/>
      <c r="Y509" s="490"/>
      <c r="Z509" s="490"/>
      <c r="AA509" s="490"/>
      <c r="AB509" s="491" t="s">
        <v>235</v>
      </c>
      <c r="AC509" s="491"/>
      <c r="AD509" s="491"/>
      <c r="AE509" s="491"/>
      <c r="AF509" s="491"/>
      <c r="AG509" s="492">
        <f>VLOOKUP(A497,入力フォーム!$A$26:$AA$75,16,FALSE)</f>
        <v>0</v>
      </c>
      <c r="AH509" s="492"/>
      <c r="AI509" s="492"/>
      <c r="AJ509" s="492"/>
      <c r="AK509" s="492"/>
      <c r="AL509" s="492"/>
      <c r="AM509" s="492"/>
      <c r="AN509" s="492"/>
      <c r="AO509" s="492"/>
      <c r="AP509" s="492"/>
      <c r="AQ509" s="27"/>
      <c r="AR509" s="36"/>
      <c r="AS509" s="36"/>
      <c r="AT509" s="36"/>
      <c r="AU509" s="36"/>
      <c r="AV509" s="36"/>
      <c r="AW509" s="36"/>
      <c r="AX509" s="36"/>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9"/>
    </row>
    <row r="510" spans="1:126" s="8" customFormat="1" ht="10.5" customHeight="1">
      <c r="D510" s="15"/>
      <c r="E510" s="16"/>
      <c r="F510" s="16"/>
      <c r="G510" s="16"/>
      <c r="H510" s="16"/>
      <c r="I510" s="16"/>
      <c r="J510" s="16"/>
      <c r="K510" s="16"/>
      <c r="L510" s="16"/>
      <c r="M510" s="16"/>
      <c r="N510" s="16"/>
      <c r="O510" s="16"/>
      <c r="P510" s="17"/>
      <c r="Q510" s="15"/>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9"/>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row>
    <row r="511" spans="1:126" ht="20.100000000000001" customHeight="1">
      <c r="B511" s="9"/>
      <c r="C511" s="9"/>
      <c r="D511" s="15"/>
      <c r="E511" s="16"/>
      <c r="F511" s="16"/>
      <c r="G511" s="16"/>
      <c r="H511" s="16"/>
      <c r="I511" s="16"/>
      <c r="J511" s="17"/>
      <c r="K511" s="17"/>
      <c r="L511" s="17"/>
      <c r="M511" s="17"/>
      <c r="N511" s="17"/>
      <c r="O511" s="17"/>
      <c r="P511" s="17"/>
      <c r="Q511" s="15"/>
      <c r="R511" s="17"/>
      <c r="S511" s="17" t="s">
        <v>46</v>
      </c>
      <c r="T511" s="17"/>
      <c r="U511" s="17"/>
      <c r="V511" s="17"/>
      <c r="W511" s="17"/>
      <c r="X511" s="17"/>
      <c r="Y511" s="17"/>
      <c r="Z511" s="17"/>
      <c r="AA511" s="17"/>
      <c r="AB511" s="17"/>
      <c r="AC511" s="17"/>
      <c r="AD511" s="17"/>
      <c r="AE511" s="17"/>
      <c r="AF511" s="17"/>
      <c r="AG511" s="17"/>
      <c r="AH511" s="17"/>
      <c r="AI511" s="17"/>
      <c r="AJ511" s="17"/>
      <c r="BI511" s="247"/>
      <c r="BJ511" s="247"/>
      <c r="BK511" s="247"/>
      <c r="BL511" s="18"/>
      <c r="BM511" s="18"/>
      <c r="BN511" s="18"/>
      <c r="BO511" s="18"/>
      <c r="BP511" s="18"/>
      <c r="BQ511" s="18"/>
      <c r="BR511" s="18"/>
      <c r="BS511" s="18"/>
      <c r="BT511" s="18"/>
      <c r="BU511" s="18"/>
      <c r="BV511" s="18"/>
      <c r="BW511" s="18"/>
      <c r="BX511" s="19"/>
    </row>
    <row r="512" spans="1:126" ht="20.100000000000001" customHeight="1">
      <c r="B512" s="9"/>
      <c r="C512" s="9"/>
      <c r="D512" s="15"/>
      <c r="E512" s="16"/>
      <c r="F512" s="16"/>
      <c r="G512" s="16"/>
      <c r="H512" s="16"/>
      <c r="I512" s="16"/>
      <c r="J512" s="17"/>
      <c r="K512" s="17"/>
      <c r="L512" s="17"/>
      <c r="M512" s="17"/>
      <c r="N512" s="17"/>
      <c r="O512" s="17"/>
      <c r="P512" s="17"/>
      <c r="Q512" s="15"/>
      <c r="R512" s="492">
        <f>VLOOKUP(A497,入力フォーム!$A$26:$AA$75,17,FALSE)</f>
        <v>0.41666666666666669</v>
      </c>
      <c r="S512" s="492"/>
      <c r="T512" s="492"/>
      <c r="U512" s="492"/>
      <c r="V512" s="492"/>
      <c r="W512" s="492"/>
      <c r="X512" s="492"/>
      <c r="Y512" s="492"/>
      <c r="Z512" s="492"/>
      <c r="AA512" s="492"/>
      <c r="AB512" s="491" t="s">
        <v>235</v>
      </c>
      <c r="AC512" s="491"/>
      <c r="AD512" s="491"/>
      <c r="AE512" s="491"/>
      <c r="AF512" s="491"/>
      <c r="AG512" s="492">
        <f>VLOOKUP(A497,入力フォーム!$A$26:$AA$75,19,FALSE)</f>
        <v>0.70833333333333337</v>
      </c>
      <c r="AH512" s="492"/>
      <c r="AI512" s="492"/>
      <c r="AJ512" s="492"/>
      <c r="AK512" s="492"/>
      <c r="AL512" s="492"/>
      <c r="AM512" s="492"/>
      <c r="AN512" s="492"/>
      <c r="AO512" s="492"/>
      <c r="AP512" s="492"/>
      <c r="AQ512" s="27"/>
      <c r="AR512" s="28" t="s">
        <v>47</v>
      </c>
      <c r="AS512" s="28"/>
      <c r="AT512" s="28"/>
      <c r="AU512" s="28"/>
      <c r="AV512" s="485">
        <f>VLOOKUP(A497,入力フォーム!$A$26:$AA$75,20,FALSE)</f>
        <v>2</v>
      </c>
      <c r="AW512" s="485"/>
      <c r="AX512" s="28" t="s">
        <v>48</v>
      </c>
      <c r="AY512" s="28"/>
      <c r="AZ512" s="28"/>
      <c r="BA512" s="28"/>
      <c r="BB512" s="28"/>
      <c r="BC512" s="28"/>
      <c r="BD512" s="28"/>
      <c r="BE512" s="28"/>
      <c r="BF512" s="28"/>
      <c r="BG512" s="18"/>
      <c r="BH512" s="18"/>
      <c r="BI512" s="18"/>
      <c r="BJ512" s="18"/>
      <c r="BK512" s="18"/>
      <c r="BL512" s="18"/>
      <c r="BM512" s="18"/>
      <c r="BN512" s="18"/>
      <c r="BO512" s="18"/>
      <c r="BP512" s="18"/>
      <c r="BQ512" s="18"/>
      <c r="BR512" s="18"/>
      <c r="BS512" s="18"/>
      <c r="BT512" s="18"/>
      <c r="BU512" s="18"/>
      <c r="BV512" s="18"/>
      <c r="BW512" s="18"/>
      <c r="BX512" s="19"/>
    </row>
    <row r="513" spans="2:76" ht="20.100000000000001" customHeight="1">
      <c r="B513" s="9"/>
      <c r="C513" s="9"/>
      <c r="D513" s="15"/>
      <c r="E513" s="16"/>
      <c r="F513" s="16"/>
      <c r="G513" s="16"/>
      <c r="H513" s="16"/>
      <c r="I513" s="16"/>
      <c r="J513" s="17"/>
      <c r="K513" s="17"/>
      <c r="L513" s="17"/>
      <c r="M513" s="17"/>
      <c r="N513" s="17"/>
      <c r="O513" s="17"/>
      <c r="P513" s="17"/>
      <c r="Q513" s="15"/>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9"/>
    </row>
    <row r="514" spans="2:76" ht="20.100000000000001" customHeight="1">
      <c r="B514" s="9"/>
      <c r="C514" s="9"/>
      <c r="D514" s="15"/>
      <c r="E514" s="16"/>
      <c r="F514" s="16"/>
      <c r="G514" s="16"/>
      <c r="H514" s="16"/>
      <c r="I514" s="16"/>
      <c r="J514" s="17"/>
      <c r="K514" s="17"/>
      <c r="L514" s="17"/>
      <c r="M514" s="17"/>
      <c r="N514" s="17"/>
      <c r="O514" s="17"/>
      <c r="P514" s="17"/>
      <c r="Q514" s="15"/>
      <c r="R514" s="248" t="s">
        <v>238</v>
      </c>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30"/>
      <c r="AZ514" s="30"/>
      <c r="BA514" s="30"/>
      <c r="BB514" s="30"/>
      <c r="BC514" s="30"/>
      <c r="BD514" s="30"/>
      <c r="BE514" s="30"/>
      <c r="BF514" s="30"/>
      <c r="BG514" s="30"/>
      <c r="BH514" s="30"/>
      <c r="BI514" s="30"/>
      <c r="BJ514" s="30"/>
      <c r="BK514" s="30"/>
      <c r="BL514" s="18"/>
      <c r="BM514" s="18"/>
      <c r="BN514" s="18"/>
      <c r="BO514" s="18"/>
      <c r="BP514" s="18"/>
      <c r="BQ514" s="18"/>
      <c r="BR514" s="18"/>
      <c r="BS514" s="18"/>
      <c r="BT514" s="18"/>
      <c r="BU514" s="18"/>
      <c r="BV514" s="18"/>
      <c r="BW514" s="18"/>
      <c r="BX514" s="19"/>
    </row>
    <row r="515" spans="2:76" ht="20.100000000000001" customHeight="1">
      <c r="B515" s="9"/>
      <c r="C515" s="9"/>
      <c r="D515" s="23"/>
      <c r="E515" s="24"/>
      <c r="F515" s="24"/>
      <c r="G515" s="24"/>
      <c r="H515" s="24"/>
      <c r="I515" s="24"/>
      <c r="J515" s="25"/>
      <c r="K515" s="25"/>
      <c r="L515" s="25"/>
      <c r="M515" s="25"/>
      <c r="N515" s="25"/>
      <c r="O515" s="25"/>
      <c r="P515" s="25"/>
      <c r="Q515" s="15"/>
      <c r="R515" s="249" t="s">
        <v>239</v>
      </c>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30"/>
      <c r="AZ515" s="30"/>
      <c r="BA515" s="30"/>
      <c r="BB515" s="30"/>
      <c r="BC515" s="30"/>
      <c r="BD515" s="30"/>
      <c r="BE515" s="30"/>
      <c r="BF515" s="30"/>
      <c r="BG515" s="30"/>
      <c r="BH515" s="30"/>
      <c r="BI515" s="30"/>
      <c r="BJ515" s="30"/>
      <c r="BK515" s="30"/>
      <c r="BL515" s="18"/>
      <c r="BM515" s="18"/>
      <c r="BN515" s="18"/>
      <c r="BO515" s="18"/>
      <c r="BP515" s="18"/>
      <c r="BQ515" s="18"/>
      <c r="BR515" s="18"/>
      <c r="BS515" s="18"/>
      <c r="BT515" s="18"/>
      <c r="BU515" s="18"/>
      <c r="BV515" s="18"/>
      <c r="BW515" s="18"/>
      <c r="BX515" s="19"/>
    </row>
    <row r="516" spans="2:76" ht="20.100000000000001" customHeight="1">
      <c r="B516" s="9"/>
      <c r="C516" s="9"/>
      <c r="D516" s="15"/>
      <c r="E516" s="16" t="s">
        <v>49</v>
      </c>
      <c r="F516" s="16"/>
      <c r="G516" s="16"/>
      <c r="H516" s="16"/>
      <c r="I516" s="16"/>
      <c r="J516" s="17"/>
      <c r="K516" s="17"/>
      <c r="L516" s="17"/>
      <c r="M516" s="17"/>
      <c r="N516" s="17"/>
      <c r="O516" s="17"/>
      <c r="P516" s="17"/>
      <c r="Q516" s="20"/>
      <c r="R516" s="21" t="s">
        <v>67</v>
      </c>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3"/>
    </row>
    <row r="517" spans="2:76" ht="20.100000000000001" customHeight="1">
      <c r="B517" s="9"/>
      <c r="C517" s="9"/>
      <c r="D517" s="15"/>
      <c r="E517" s="16"/>
      <c r="F517" s="16"/>
      <c r="G517" s="16"/>
      <c r="H517" s="16"/>
      <c r="I517" s="16"/>
      <c r="J517" s="17"/>
      <c r="K517" s="17"/>
      <c r="L517" s="17"/>
      <c r="M517" s="17"/>
      <c r="N517" s="17"/>
      <c r="O517" s="17"/>
      <c r="P517" s="17"/>
      <c r="Q517" s="23"/>
      <c r="R517" s="31" t="s">
        <v>126</v>
      </c>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2"/>
      <c r="AZ517" s="32"/>
      <c r="BA517" s="32"/>
      <c r="BB517" s="32"/>
      <c r="BC517" s="32"/>
      <c r="BD517" s="32"/>
      <c r="BE517" s="32"/>
      <c r="BF517" s="32"/>
      <c r="BG517" s="32"/>
      <c r="BH517" s="32"/>
      <c r="BI517" s="32"/>
      <c r="BJ517" s="32"/>
      <c r="BK517" s="33"/>
      <c r="BL517" s="33"/>
      <c r="BM517" s="33"/>
      <c r="BN517" s="33"/>
      <c r="BO517" s="33"/>
      <c r="BP517" s="33"/>
      <c r="BQ517" s="33"/>
      <c r="BR517" s="33"/>
      <c r="BS517" s="33"/>
      <c r="BT517" s="33"/>
      <c r="BU517" s="33"/>
      <c r="BV517" s="33"/>
      <c r="BW517" s="33"/>
      <c r="BX517" s="26"/>
    </row>
    <row r="518" spans="2:76" ht="20.100000000000001" customHeight="1">
      <c r="B518" s="9"/>
      <c r="C518" s="9"/>
      <c r="D518" s="10"/>
      <c r="E518" s="11" t="s">
        <v>81</v>
      </c>
      <c r="F518" s="11"/>
      <c r="G518" s="11"/>
      <c r="H518" s="11"/>
      <c r="I518" s="11"/>
      <c r="J518" s="12"/>
      <c r="K518" s="12"/>
      <c r="L518" s="12"/>
      <c r="M518" s="12"/>
      <c r="N518" s="12"/>
      <c r="O518" s="12"/>
      <c r="P518" s="12"/>
      <c r="Q518" s="15"/>
      <c r="R518" s="16" t="s">
        <v>115</v>
      </c>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9"/>
    </row>
    <row r="519" spans="2:76" ht="20.100000000000001" customHeight="1">
      <c r="B519" s="9"/>
      <c r="C519" s="9"/>
      <c r="D519" s="15"/>
      <c r="E519" s="16" t="s">
        <v>82</v>
      </c>
      <c r="F519" s="16"/>
      <c r="G519" s="16"/>
      <c r="H519" s="16"/>
      <c r="I519" s="16"/>
      <c r="J519" s="17"/>
      <c r="K519" s="17"/>
      <c r="L519" s="17"/>
      <c r="M519" s="17"/>
      <c r="N519" s="17"/>
      <c r="O519" s="17"/>
      <c r="P519" s="17"/>
      <c r="Q519" s="20"/>
      <c r="R519" s="486" t="s">
        <v>113</v>
      </c>
      <c r="S519" s="486"/>
      <c r="T519" s="486"/>
      <c r="U519" s="486"/>
      <c r="V519" s="39" t="s">
        <v>240</v>
      </c>
      <c r="W519" s="487">
        <f>VLOOKUP(A497,入力フォーム!$A$26:$AA$75,10,FALSE)</f>
        <v>1200</v>
      </c>
      <c r="X519" s="487"/>
      <c r="Y519" s="487"/>
      <c r="Z519" s="487"/>
      <c r="AA519" s="487"/>
      <c r="AB519" s="487"/>
      <c r="AC519" s="487"/>
      <c r="AD519" s="39" t="s">
        <v>21</v>
      </c>
      <c r="AE519" s="40"/>
      <c r="AF519" s="22"/>
      <c r="AG519" s="22"/>
      <c r="AH519" s="22"/>
      <c r="AI519" s="22"/>
      <c r="AJ519" s="22"/>
      <c r="AK519" s="22"/>
      <c r="AL519" s="22"/>
      <c r="AM519" s="22"/>
      <c r="AN519" s="22"/>
      <c r="AO519" s="22"/>
      <c r="AP519" s="22"/>
      <c r="AQ519" s="22"/>
      <c r="AR519" s="22"/>
      <c r="AS519" s="22"/>
      <c r="AT519" s="22"/>
      <c r="AU519" s="22"/>
      <c r="AV519" s="22"/>
      <c r="AW519" s="22"/>
      <c r="AX519" s="2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3"/>
    </row>
    <row r="520" spans="2:76" ht="20.100000000000001" customHeight="1">
      <c r="B520" s="9"/>
      <c r="C520" s="9"/>
      <c r="D520" s="15"/>
      <c r="E520" s="16"/>
      <c r="F520" s="16"/>
      <c r="G520" s="16"/>
      <c r="H520" s="16"/>
      <c r="I520" s="16"/>
      <c r="J520" s="17"/>
      <c r="K520" s="17"/>
      <c r="L520" s="17"/>
      <c r="M520" s="17"/>
      <c r="N520" s="17"/>
      <c r="O520" s="17"/>
      <c r="P520" s="17"/>
      <c r="Q520" s="15"/>
      <c r="R520" s="16" t="s">
        <v>104</v>
      </c>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9"/>
    </row>
    <row r="521" spans="2:76" ht="20.100000000000001" customHeight="1">
      <c r="B521" s="9"/>
      <c r="C521" s="9"/>
      <c r="D521" s="15"/>
      <c r="E521" s="16"/>
      <c r="F521" s="16"/>
      <c r="G521" s="16"/>
      <c r="H521" s="16"/>
      <c r="I521" s="16"/>
      <c r="J521" s="17"/>
      <c r="K521" s="17"/>
      <c r="L521" s="17"/>
      <c r="M521" s="17"/>
      <c r="N521" s="17"/>
      <c r="O521" s="17"/>
      <c r="P521" s="17"/>
      <c r="Q521" s="15"/>
      <c r="R521" s="16" t="s">
        <v>68</v>
      </c>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9"/>
    </row>
    <row r="522" spans="2:76" ht="20.100000000000001" customHeight="1">
      <c r="B522" s="9"/>
      <c r="C522" s="9"/>
      <c r="D522" s="15"/>
      <c r="E522" s="16"/>
      <c r="F522" s="16"/>
      <c r="G522" s="16"/>
      <c r="H522" s="16"/>
      <c r="I522" s="16"/>
      <c r="J522" s="17"/>
      <c r="K522" s="17"/>
      <c r="L522" s="17"/>
      <c r="M522" s="17"/>
      <c r="N522" s="17"/>
      <c r="O522" s="17"/>
      <c r="P522" s="17"/>
      <c r="Q522" s="15"/>
      <c r="R522" s="16" t="s">
        <v>114</v>
      </c>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9"/>
    </row>
    <row r="523" spans="2:76" ht="20.100000000000001" customHeight="1">
      <c r="B523" s="9"/>
      <c r="C523" s="9"/>
      <c r="D523" s="15"/>
      <c r="E523" s="16"/>
      <c r="F523" s="16"/>
      <c r="G523" s="16"/>
      <c r="H523" s="16"/>
      <c r="I523" s="16"/>
      <c r="J523" s="17"/>
      <c r="K523" s="17"/>
      <c r="L523" s="17"/>
      <c r="M523" s="17"/>
      <c r="N523" s="17"/>
      <c r="O523" s="17"/>
      <c r="P523" s="17"/>
      <c r="Q523" s="23"/>
      <c r="R523" s="25"/>
      <c r="S523" s="25"/>
      <c r="T523" s="25"/>
      <c r="U523" s="25"/>
      <c r="V523" s="25"/>
      <c r="W523" s="25"/>
      <c r="X523" s="25"/>
      <c r="Y523" s="24" t="s">
        <v>241</v>
      </c>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26"/>
    </row>
    <row r="524" spans="2:76" ht="20.100000000000001" customHeight="1">
      <c r="B524" s="9"/>
      <c r="C524" s="9"/>
      <c r="D524" s="10"/>
      <c r="E524" s="11" t="s">
        <v>50</v>
      </c>
      <c r="F524" s="11"/>
      <c r="G524" s="11"/>
      <c r="H524" s="11"/>
      <c r="I524" s="11"/>
      <c r="J524" s="12"/>
      <c r="K524" s="12"/>
      <c r="L524" s="12"/>
      <c r="M524" s="12"/>
      <c r="N524" s="12"/>
      <c r="O524" s="12"/>
      <c r="P524" s="12"/>
      <c r="Q524" s="15"/>
      <c r="R524" s="16" t="s">
        <v>69</v>
      </c>
      <c r="S524" s="17"/>
      <c r="T524" s="17"/>
      <c r="U524" s="17"/>
      <c r="V524" s="17"/>
      <c r="W524" s="17"/>
      <c r="X524" s="17"/>
      <c r="Y524" s="17"/>
      <c r="Z524" s="17"/>
      <c r="AA524" s="17"/>
      <c r="AB524" s="17"/>
      <c r="AC524" s="16" t="s">
        <v>70</v>
      </c>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9"/>
    </row>
    <row r="525" spans="2:76" ht="20.100000000000001" customHeight="1">
      <c r="B525" s="9"/>
      <c r="C525" s="9"/>
      <c r="D525" s="10"/>
      <c r="E525" s="11" t="s">
        <v>51</v>
      </c>
      <c r="F525" s="11"/>
      <c r="G525" s="11"/>
      <c r="H525" s="11"/>
      <c r="I525" s="11"/>
      <c r="J525" s="12"/>
      <c r="K525" s="12"/>
      <c r="L525" s="12"/>
      <c r="M525" s="12"/>
      <c r="N525" s="12"/>
      <c r="O525" s="12"/>
      <c r="P525" s="12"/>
      <c r="Q525" s="10"/>
      <c r="R525" s="11" t="s">
        <v>86</v>
      </c>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4"/>
    </row>
    <row r="526" spans="2:76" ht="20.100000000000001" customHeight="1">
      <c r="B526" s="9"/>
      <c r="C526" s="9"/>
      <c r="D526" s="20"/>
      <c r="E526" s="21" t="s">
        <v>52</v>
      </c>
      <c r="F526" s="21"/>
      <c r="G526" s="21"/>
      <c r="H526" s="21"/>
      <c r="I526" s="21"/>
      <c r="J526" s="22"/>
      <c r="K526" s="22"/>
      <c r="L526" s="22"/>
      <c r="M526" s="22"/>
      <c r="N526" s="22"/>
      <c r="O526" s="22"/>
      <c r="P526" s="22"/>
      <c r="Q526" s="15"/>
      <c r="R526" s="16" t="s">
        <v>71</v>
      </c>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30"/>
      <c r="AZ526" s="30"/>
      <c r="BA526" s="30"/>
      <c r="BB526" s="30"/>
      <c r="BC526" s="30"/>
      <c r="BD526" s="30"/>
      <c r="BE526" s="30"/>
      <c r="BF526" s="30"/>
      <c r="BG526" s="30"/>
      <c r="BH526" s="30"/>
      <c r="BI526" s="30"/>
      <c r="BJ526" s="30"/>
      <c r="BK526" s="30"/>
      <c r="BL526" s="18"/>
      <c r="BM526" s="18"/>
      <c r="BN526" s="18"/>
      <c r="BO526" s="18"/>
      <c r="BP526" s="18"/>
      <c r="BQ526" s="18"/>
      <c r="BR526" s="18"/>
      <c r="BS526" s="18"/>
      <c r="BT526" s="18"/>
      <c r="BU526" s="18"/>
      <c r="BV526" s="18"/>
      <c r="BW526" s="18"/>
      <c r="BX526" s="19"/>
    </row>
    <row r="527" spans="2:76" ht="20.100000000000001" customHeight="1">
      <c r="B527" s="9"/>
      <c r="C527" s="9"/>
      <c r="D527" s="15"/>
      <c r="E527" s="16"/>
      <c r="F527" s="16"/>
      <c r="G527" s="16"/>
      <c r="H527" s="16"/>
      <c r="I527" s="16"/>
      <c r="J527" s="17"/>
      <c r="K527" s="17"/>
      <c r="L527" s="17"/>
      <c r="M527" s="17"/>
      <c r="N527" s="17"/>
      <c r="O527" s="17"/>
      <c r="P527" s="17"/>
      <c r="Q527" s="15"/>
      <c r="R527" s="28" t="s">
        <v>72</v>
      </c>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30"/>
      <c r="AZ527" s="30"/>
      <c r="BA527" s="30"/>
      <c r="BB527" s="30"/>
      <c r="BC527" s="30"/>
      <c r="BD527" s="30"/>
      <c r="BE527" s="30"/>
      <c r="BF527" s="30"/>
      <c r="BG527" s="30"/>
      <c r="BH527" s="30"/>
      <c r="BI527" s="30"/>
      <c r="BJ527" s="30"/>
      <c r="BK527" s="30"/>
      <c r="BL527" s="18"/>
      <c r="BM527" s="18"/>
      <c r="BN527" s="18"/>
      <c r="BO527" s="18"/>
      <c r="BP527" s="18"/>
      <c r="BQ527" s="18"/>
      <c r="BR527" s="18"/>
      <c r="BS527" s="18"/>
      <c r="BT527" s="18"/>
      <c r="BU527" s="18"/>
      <c r="BV527" s="18"/>
      <c r="BW527" s="18"/>
      <c r="BX527" s="19"/>
    </row>
    <row r="528" spans="2:76" ht="20.100000000000001" customHeight="1">
      <c r="B528" s="9"/>
      <c r="C528" s="9"/>
      <c r="D528" s="15"/>
      <c r="E528" s="16"/>
      <c r="F528" s="16"/>
      <c r="G528" s="16"/>
      <c r="H528" s="16"/>
      <c r="I528" s="16"/>
      <c r="J528" s="17"/>
      <c r="K528" s="17"/>
      <c r="L528" s="17"/>
      <c r="M528" s="17"/>
      <c r="N528" s="17"/>
      <c r="O528" s="17"/>
      <c r="P528" s="17"/>
      <c r="Q528" s="15"/>
      <c r="R528" s="29"/>
      <c r="S528" s="29"/>
      <c r="T528" s="29" t="s">
        <v>73</v>
      </c>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30"/>
      <c r="AZ528" s="30"/>
      <c r="BA528" s="30"/>
      <c r="BB528" s="30"/>
      <c r="BC528" s="30"/>
      <c r="BD528" s="30"/>
      <c r="BE528" s="30"/>
      <c r="BF528" s="30"/>
      <c r="BG528" s="30"/>
      <c r="BH528" s="30"/>
      <c r="BI528" s="30"/>
      <c r="BJ528" s="30"/>
      <c r="BK528" s="30"/>
      <c r="BL528" s="18"/>
      <c r="BM528" s="18"/>
      <c r="BN528" s="18"/>
      <c r="BO528" s="18"/>
      <c r="BP528" s="18"/>
      <c r="BQ528" s="18"/>
      <c r="BR528" s="18"/>
      <c r="BS528" s="18"/>
      <c r="BT528" s="18"/>
      <c r="BU528" s="18"/>
      <c r="BV528" s="18"/>
      <c r="BW528" s="18"/>
      <c r="BX528" s="19"/>
    </row>
    <row r="529" spans="2:126" ht="20.100000000000001" customHeight="1">
      <c r="B529" s="9"/>
      <c r="C529" s="9"/>
      <c r="D529" s="15"/>
      <c r="E529" s="16"/>
      <c r="F529" s="16"/>
      <c r="G529" s="16"/>
      <c r="H529" s="16"/>
      <c r="I529" s="16"/>
      <c r="J529" s="17"/>
      <c r="K529" s="17"/>
      <c r="L529" s="17"/>
      <c r="M529" s="17"/>
      <c r="N529" s="17"/>
      <c r="O529" s="17"/>
      <c r="P529" s="17"/>
      <c r="Q529" s="15"/>
      <c r="R529" s="29"/>
      <c r="S529" s="29"/>
      <c r="T529" s="29" t="s">
        <v>74</v>
      </c>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30"/>
      <c r="AZ529" s="30"/>
      <c r="BA529" s="30"/>
      <c r="BB529" s="30"/>
      <c r="BC529" s="30"/>
      <c r="BD529" s="30"/>
      <c r="BE529" s="30"/>
      <c r="BF529" s="30"/>
      <c r="BG529" s="30"/>
      <c r="BH529" s="30"/>
      <c r="BI529" s="30"/>
      <c r="BJ529" s="30"/>
      <c r="BK529" s="30"/>
      <c r="BL529" s="18"/>
      <c r="BM529" s="18"/>
      <c r="BN529" s="18"/>
      <c r="BO529" s="18"/>
      <c r="BP529" s="18"/>
      <c r="BQ529" s="18"/>
      <c r="BR529" s="18"/>
      <c r="BS529" s="18"/>
      <c r="BT529" s="18"/>
      <c r="BU529" s="18"/>
      <c r="BV529" s="18"/>
      <c r="BW529" s="18"/>
      <c r="BX529" s="19"/>
    </row>
    <row r="530" spans="2:126" ht="20.100000000000001" customHeight="1">
      <c r="B530" s="9"/>
      <c r="C530" s="9"/>
      <c r="D530" s="15"/>
      <c r="E530" s="16"/>
      <c r="F530" s="16"/>
      <c r="G530" s="16"/>
      <c r="H530" s="16"/>
      <c r="I530" s="16"/>
      <c r="J530" s="17"/>
      <c r="K530" s="17"/>
      <c r="L530" s="17"/>
      <c r="M530" s="17"/>
      <c r="N530" s="17"/>
      <c r="O530" s="17"/>
      <c r="P530" s="17"/>
      <c r="Q530" s="15"/>
      <c r="R530" s="29"/>
      <c r="S530" s="29"/>
      <c r="T530" s="29" t="s">
        <v>75</v>
      </c>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30"/>
      <c r="AZ530" s="30"/>
      <c r="BA530" s="30"/>
      <c r="BB530" s="30"/>
      <c r="BC530" s="30"/>
      <c r="BD530" s="30"/>
      <c r="BE530" s="30"/>
      <c r="BF530" s="30"/>
      <c r="BG530" s="30"/>
      <c r="BH530" s="30"/>
      <c r="BI530" s="30"/>
      <c r="BJ530" s="30"/>
      <c r="BK530" s="30"/>
      <c r="BL530" s="18"/>
      <c r="BM530" s="18"/>
      <c r="BN530" s="18"/>
      <c r="BO530" s="18"/>
      <c r="BP530" s="18"/>
      <c r="BQ530" s="18"/>
      <c r="BR530" s="18"/>
      <c r="BS530" s="18"/>
      <c r="BT530" s="18"/>
      <c r="BU530" s="18"/>
      <c r="BV530" s="18"/>
      <c r="BW530" s="18"/>
      <c r="BX530" s="19"/>
    </row>
    <row r="531" spans="2:126" ht="20.100000000000001" customHeight="1">
      <c r="B531" s="9"/>
      <c r="C531" s="9"/>
      <c r="D531" s="15"/>
      <c r="E531" s="16"/>
      <c r="F531" s="16"/>
      <c r="G531" s="16"/>
      <c r="H531" s="16"/>
      <c r="I531" s="16"/>
      <c r="J531" s="17"/>
      <c r="K531" s="17"/>
      <c r="L531" s="17"/>
      <c r="M531" s="17"/>
      <c r="N531" s="17"/>
      <c r="O531" s="17"/>
      <c r="P531" s="17"/>
      <c r="Q531" s="15"/>
      <c r="R531" s="29"/>
      <c r="S531" s="29"/>
      <c r="T531" s="29" t="s">
        <v>84</v>
      </c>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30"/>
      <c r="AZ531" s="30"/>
      <c r="BA531" s="30"/>
      <c r="BB531" s="30"/>
      <c r="BC531" s="30"/>
      <c r="BD531" s="30"/>
      <c r="BE531" s="30"/>
      <c r="BF531" s="30"/>
      <c r="BG531" s="30"/>
      <c r="BH531" s="30"/>
      <c r="BI531" s="30"/>
      <c r="BJ531" s="30"/>
      <c r="BK531" s="30"/>
      <c r="BL531" s="18"/>
      <c r="BM531" s="18"/>
      <c r="BN531" s="18"/>
      <c r="BO531" s="18"/>
      <c r="BP531" s="18"/>
      <c r="BQ531" s="18"/>
      <c r="BR531" s="18"/>
      <c r="BS531" s="18"/>
      <c r="BT531" s="18"/>
      <c r="BU531" s="18"/>
      <c r="BV531" s="18"/>
      <c r="BW531" s="18"/>
      <c r="BX531" s="19"/>
    </row>
    <row r="532" spans="2:126" ht="20.100000000000001" customHeight="1">
      <c r="B532" s="9"/>
      <c r="C532" s="9"/>
      <c r="D532" s="23"/>
      <c r="E532" s="24"/>
      <c r="F532" s="24"/>
      <c r="G532" s="24"/>
      <c r="H532" s="24"/>
      <c r="I532" s="24"/>
      <c r="J532" s="25"/>
      <c r="K532" s="25"/>
      <c r="L532" s="25"/>
      <c r="M532" s="25"/>
      <c r="N532" s="25"/>
      <c r="O532" s="25"/>
      <c r="P532" s="25"/>
      <c r="Q532" s="15"/>
      <c r="R532" s="29"/>
      <c r="S532" s="29"/>
      <c r="T532" s="29" t="s">
        <v>76</v>
      </c>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30"/>
      <c r="AZ532" s="30"/>
      <c r="BA532" s="30"/>
      <c r="BB532" s="30"/>
      <c r="BC532" s="30"/>
      <c r="BD532" s="30"/>
      <c r="BE532" s="30"/>
      <c r="BF532" s="30"/>
      <c r="BG532" s="30"/>
      <c r="BH532" s="30"/>
      <c r="BI532" s="30"/>
      <c r="BJ532" s="30"/>
      <c r="BK532" s="30"/>
      <c r="BL532" s="18"/>
      <c r="BM532" s="18"/>
      <c r="BN532" s="18"/>
      <c r="BO532" s="18"/>
      <c r="BP532" s="18"/>
      <c r="BQ532" s="18"/>
      <c r="BR532" s="18"/>
      <c r="BS532" s="18"/>
      <c r="BT532" s="18"/>
      <c r="BU532" s="18"/>
      <c r="BV532" s="18"/>
      <c r="BW532" s="18"/>
      <c r="BX532" s="19"/>
    </row>
    <row r="533" spans="2:126" ht="20.100000000000001" customHeight="1">
      <c r="B533" s="9"/>
      <c r="C533" s="9"/>
      <c r="D533" s="15"/>
      <c r="E533" s="16" t="s">
        <v>53</v>
      </c>
      <c r="F533" s="16"/>
      <c r="G533" s="16"/>
      <c r="H533" s="16"/>
      <c r="I533" s="16"/>
      <c r="J533" s="17"/>
      <c r="K533" s="17"/>
      <c r="L533" s="17"/>
      <c r="M533" s="17"/>
      <c r="N533" s="17"/>
      <c r="O533" s="17"/>
      <c r="P533" s="17"/>
      <c r="Q533" s="10"/>
      <c r="R533" s="11" t="s">
        <v>325</v>
      </c>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8"/>
      <c r="AZ533" s="38"/>
      <c r="BA533" s="38"/>
      <c r="BB533" s="38"/>
      <c r="BC533" s="38"/>
      <c r="BD533" s="38"/>
      <c r="BE533" s="38"/>
      <c r="BF533" s="38"/>
      <c r="BG533" s="38"/>
      <c r="BH533" s="38"/>
      <c r="BI533" s="38"/>
      <c r="BJ533" s="38"/>
      <c r="BK533" s="38"/>
      <c r="BL533" s="13"/>
      <c r="BM533" s="13"/>
      <c r="BN533" s="13"/>
      <c r="BO533" s="13"/>
      <c r="BP533" s="13"/>
      <c r="BQ533" s="13"/>
      <c r="BR533" s="13"/>
      <c r="BS533" s="13"/>
      <c r="BT533" s="13"/>
      <c r="BU533" s="13"/>
      <c r="BV533" s="13"/>
      <c r="BW533" s="13"/>
      <c r="BX533" s="14"/>
    </row>
    <row r="534" spans="2:126" ht="20.100000000000001" customHeight="1">
      <c r="B534" s="9"/>
      <c r="C534" s="9"/>
      <c r="D534" s="20"/>
      <c r="E534" s="21" t="s">
        <v>54</v>
      </c>
      <c r="F534" s="21"/>
      <c r="G534" s="21"/>
      <c r="H534" s="21"/>
      <c r="I534" s="21"/>
      <c r="J534" s="22"/>
      <c r="K534" s="22"/>
      <c r="L534" s="22"/>
      <c r="M534" s="22"/>
      <c r="N534" s="22"/>
      <c r="O534" s="22"/>
      <c r="P534" s="22"/>
      <c r="Q534" s="15"/>
      <c r="R534" s="28" t="s">
        <v>77</v>
      </c>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30"/>
      <c r="AZ534" s="30"/>
      <c r="BA534" s="30"/>
      <c r="BB534" s="30"/>
      <c r="BC534" s="30"/>
      <c r="BD534" s="30"/>
      <c r="BE534" s="30"/>
      <c r="BF534" s="30"/>
      <c r="BG534" s="30"/>
      <c r="BH534" s="30"/>
      <c r="BI534" s="30"/>
      <c r="BJ534" s="30"/>
      <c r="BK534" s="30"/>
      <c r="BL534" s="18"/>
      <c r="BM534" s="18"/>
      <c r="BN534" s="18"/>
      <c r="BO534" s="18"/>
      <c r="BP534" s="18"/>
      <c r="BQ534" s="18"/>
      <c r="BR534" s="18"/>
      <c r="BS534" s="18"/>
      <c r="BT534" s="18"/>
      <c r="BU534" s="18"/>
      <c r="BV534" s="18"/>
      <c r="BW534" s="18"/>
      <c r="BX534" s="19"/>
    </row>
    <row r="535" spans="2:126" ht="20.100000000000001" customHeight="1">
      <c r="B535" s="9"/>
      <c r="C535" s="9"/>
      <c r="D535" s="15"/>
      <c r="E535" s="16"/>
      <c r="F535" s="16"/>
      <c r="G535" s="16"/>
      <c r="H535" s="16"/>
      <c r="I535" s="16"/>
      <c r="J535" s="17"/>
      <c r="K535" s="17"/>
      <c r="L535" s="17"/>
      <c r="M535" s="17"/>
      <c r="N535" s="17"/>
      <c r="O535" s="17"/>
      <c r="P535" s="17"/>
      <c r="Q535" s="15"/>
      <c r="R535" s="29"/>
      <c r="S535" s="29"/>
      <c r="T535" s="29" t="s">
        <v>78</v>
      </c>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30"/>
      <c r="AZ535" s="30"/>
      <c r="BA535" s="30"/>
      <c r="BB535" s="30"/>
      <c r="BC535" s="30"/>
      <c r="BD535" s="30"/>
      <c r="BE535" s="30"/>
      <c r="BF535" s="30"/>
      <c r="BG535" s="30"/>
      <c r="BH535" s="30"/>
      <c r="BI535" s="30"/>
      <c r="BJ535" s="30"/>
      <c r="BK535" s="30"/>
      <c r="BL535" s="18"/>
      <c r="BM535" s="18"/>
      <c r="BN535" s="18"/>
      <c r="BO535" s="18"/>
      <c r="BP535" s="18"/>
      <c r="BQ535" s="18"/>
      <c r="BR535" s="18"/>
      <c r="BS535" s="18"/>
      <c r="BT535" s="18"/>
      <c r="BU535" s="18"/>
      <c r="BV535" s="18"/>
      <c r="BW535" s="18"/>
      <c r="BX535" s="19"/>
    </row>
    <row r="536" spans="2:126" ht="20.100000000000001" customHeight="1">
      <c r="B536" s="9"/>
      <c r="C536" s="9"/>
      <c r="D536" s="15"/>
      <c r="E536" s="16"/>
      <c r="F536" s="16"/>
      <c r="G536" s="16"/>
      <c r="H536" s="16"/>
      <c r="I536" s="16"/>
      <c r="J536" s="17"/>
      <c r="K536" s="17"/>
      <c r="L536" s="17"/>
      <c r="M536" s="17"/>
      <c r="N536" s="17"/>
      <c r="O536" s="17"/>
      <c r="P536" s="17"/>
      <c r="Q536" s="15"/>
      <c r="R536" s="29"/>
      <c r="S536" s="29"/>
      <c r="T536" s="29" t="s">
        <v>79</v>
      </c>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30"/>
      <c r="AZ536" s="30"/>
      <c r="BA536" s="30"/>
      <c r="BB536" s="30"/>
      <c r="BC536" s="30"/>
      <c r="BD536" s="30"/>
      <c r="BE536" s="30"/>
      <c r="BF536" s="30"/>
      <c r="BG536" s="30"/>
      <c r="BH536" s="30"/>
      <c r="BI536" s="30"/>
      <c r="BJ536" s="30"/>
      <c r="BK536" s="30"/>
      <c r="BL536" s="18"/>
      <c r="BM536" s="18"/>
      <c r="BN536" s="18"/>
      <c r="BO536" s="18"/>
      <c r="BP536" s="18"/>
      <c r="BQ536" s="18"/>
      <c r="BR536" s="18"/>
      <c r="BS536" s="18"/>
      <c r="BT536" s="18"/>
      <c r="BU536" s="18"/>
      <c r="BV536" s="18"/>
      <c r="BW536" s="18"/>
      <c r="BX536" s="19"/>
    </row>
    <row r="537" spans="2:126" ht="20.100000000000001" customHeight="1">
      <c r="B537" s="9"/>
      <c r="C537" s="9"/>
      <c r="D537" s="23"/>
      <c r="E537" s="24"/>
      <c r="F537" s="24"/>
      <c r="G537" s="24"/>
      <c r="H537" s="24"/>
      <c r="I537" s="24"/>
      <c r="J537" s="25"/>
      <c r="K537" s="25"/>
      <c r="L537" s="25"/>
      <c r="M537" s="25"/>
      <c r="N537" s="25"/>
      <c r="O537" s="25"/>
      <c r="P537" s="25"/>
      <c r="Q537" s="23"/>
      <c r="R537" s="31"/>
      <c r="S537" s="31"/>
      <c r="T537" s="31" t="s">
        <v>80</v>
      </c>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2"/>
      <c r="AZ537" s="32"/>
      <c r="BA537" s="32"/>
      <c r="BB537" s="32"/>
      <c r="BC537" s="32"/>
      <c r="BD537" s="32"/>
      <c r="BE537" s="32"/>
      <c r="BF537" s="32"/>
      <c r="BG537" s="32"/>
      <c r="BH537" s="32"/>
      <c r="BI537" s="32"/>
      <c r="BJ537" s="32"/>
      <c r="BK537" s="32"/>
      <c r="BL537" s="33"/>
      <c r="BM537" s="33"/>
      <c r="BN537" s="33"/>
      <c r="BO537" s="33"/>
      <c r="BP537" s="33"/>
      <c r="BQ537" s="33"/>
      <c r="BR537" s="33"/>
      <c r="BS537" s="33"/>
      <c r="BT537" s="33"/>
      <c r="BU537" s="33"/>
      <c r="BV537" s="33"/>
      <c r="BW537" s="33"/>
      <c r="BX537" s="26"/>
    </row>
    <row r="538" spans="2:126" ht="20.100000000000001" customHeight="1">
      <c r="B538" s="9"/>
      <c r="C538" s="9"/>
      <c r="D538" s="15"/>
      <c r="E538" s="16" t="s">
        <v>55</v>
      </c>
      <c r="F538" s="16"/>
      <c r="G538" s="16"/>
      <c r="H538" s="16"/>
      <c r="I538" s="16"/>
      <c r="J538" s="17"/>
      <c r="K538" s="17"/>
      <c r="L538" s="17"/>
      <c r="M538" s="17"/>
      <c r="N538" s="17"/>
      <c r="O538" s="17"/>
      <c r="P538" s="17"/>
      <c r="Q538" s="15"/>
      <c r="R538" s="250" t="s">
        <v>231</v>
      </c>
      <c r="S538" s="250"/>
      <c r="T538" s="250"/>
      <c r="U538" s="250"/>
      <c r="V538" s="250"/>
      <c r="W538" s="250"/>
      <c r="X538" s="250"/>
      <c r="Y538" s="250"/>
      <c r="Z538" s="250"/>
      <c r="AA538" s="250"/>
      <c r="AB538" s="250"/>
      <c r="AC538" s="250"/>
      <c r="AD538" s="250"/>
      <c r="AE538" s="250"/>
      <c r="AF538" s="250"/>
      <c r="AG538" s="250"/>
      <c r="AH538" s="250"/>
      <c r="AI538" s="250"/>
      <c r="AJ538" s="250"/>
      <c r="AK538" s="250"/>
      <c r="AL538" s="250"/>
      <c r="AM538" s="250"/>
      <c r="AN538" s="250"/>
      <c r="AO538" s="34"/>
      <c r="AP538" s="34"/>
      <c r="AQ538" s="34"/>
      <c r="AR538" s="34"/>
      <c r="AS538" s="34"/>
      <c r="AT538" s="34"/>
      <c r="AU538" s="34"/>
      <c r="AV538" s="34"/>
      <c r="AW538" s="34"/>
      <c r="AX538" s="34"/>
      <c r="AY538" s="35"/>
      <c r="AZ538" s="35"/>
      <c r="BA538" s="35"/>
      <c r="BB538" s="35"/>
      <c r="BC538" s="35"/>
      <c r="BD538" s="35"/>
      <c r="BE538" s="35"/>
      <c r="BF538" s="35"/>
      <c r="BG538" s="35"/>
      <c r="BH538" s="35"/>
      <c r="BI538" s="35"/>
      <c r="BJ538" s="35"/>
      <c r="BK538" s="35"/>
      <c r="BL538" s="2"/>
      <c r="BM538" s="2"/>
      <c r="BN538" s="2"/>
      <c r="BO538" s="2"/>
      <c r="BP538" s="2"/>
      <c r="BQ538" s="2"/>
      <c r="BR538" s="2"/>
      <c r="BS538" s="2"/>
      <c r="BT538" s="2"/>
      <c r="BU538" s="2"/>
      <c r="BV538" s="2"/>
      <c r="BW538" s="2"/>
      <c r="BX538" s="3"/>
    </row>
    <row r="539" spans="2:126" ht="20.100000000000001" customHeight="1">
      <c r="B539" s="9"/>
      <c r="C539" s="9"/>
      <c r="D539" s="15"/>
      <c r="E539" s="16"/>
      <c r="F539" s="16"/>
      <c r="G539" s="16"/>
      <c r="H539" s="16"/>
      <c r="I539" s="16"/>
      <c r="J539" s="17"/>
      <c r="K539" s="17"/>
      <c r="L539" s="17"/>
      <c r="M539" s="17"/>
      <c r="N539" s="17"/>
      <c r="O539" s="17"/>
      <c r="P539" s="17"/>
      <c r="Q539" s="15"/>
      <c r="R539" s="251" t="s">
        <v>232</v>
      </c>
      <c r="S539" s="251"/>
      <c r="T539" s="251"/>
      <c r="U539" s="251"/>
      <c r="V539" s="251"/>
      <c r="W539" s="251"/>
      <c r="X539" s="251"/>
      <c r="Y539" s="251"/>
      <c r="Z539" s="251"/>
      <c r="AA539" s="251"/>
      <c r="AB539" s="251"/>
      <c r="AC539" s="251"/>
      <c r="AD539" s="251"/>
      <c r="AE539" s="251"/>
      <c r="AF539" s="251"/>
      <c r="AG539" s="251"/>
      <c r="AH539" s="251"/>
      <c r="AI539" s="251"/>
      <c r="AJ539" s="251"/>
      <c r="AK539" s="251"/>
      <c r="AL539" s="251"/>
      <c r="AM539" s="251"/>
      <c r="AN539" s="251"/>
      <c r="AO539" s="251"/>
      <c r="AP539" s="251"/>
      <c r="AQ539" s="251"/>
      <c r="AR539" s="251"/>
      <c r="AS539" s="251"/>
      <c r="AT539" s="251"/>
      <c r="AU539" s="251"/>
      <c r="AV539" s="251"/>
      <c r="AW539" s="251"/>
      <c r="AX539" s="251"/>
      <c r="AY539" s="252"/>
      <c r="AZ539" s="252"/>
      <c r="BA539" s="252"/>
      <c r="BB539" s="252"/>
      <c r="BC539" s="252"/>
      <c r="BD539" s="252"/>
      <c r="BE539" s="252"/>
      <c r="BF539" s="252"/>
      <c r="BG539" s="252"/>
      <c r="BH539" s="252"/>
      <c r="BI539" s="252"/>
      <c r="BJ539" s="252"/>
      <c r="BK539" s="252"/>
      <c r="BL539" s="18"/>
      <c r="BM539" s="18"/>
      <c r="BN539" s="18"/>
      <c r="BO539" s="18"/>
      <c r="BP539" s="18"/>
      <c r="BQ539" s="18"/>
      <c r="BR539" s="18"/>
      <c r="BS539" s="18"/>
      <c r="BT539" s="18"/>
      <c r="BU539" s="18"/>
      <c r="BV539" s="18"/>
      <c r="BW539" s="18"/>
      <c r="BX539" s="19"/>
    </row>
    <row r="540" spans="2:126" ht="20.100000000000001" customHeight="1">
      <c r="B540" s="9"/>
      <c r="C540" s="9"/>
      <c r="D540" s="15"/>
      <c r="E540" s="16"/>
      <c r="F540" s="16"/>
      <c r="G540" s="16"/>
      <c r="H540" s="16"/>
      <c r="I540" s="16"/>
      <c r="J540" s="17"/>
      <c r="K540" s="17"/>
      <c r="L540" s="17"/>
      <c r="M540" s="17"/>
      <c r="N540" s="17"/>
      <c r="O540" s="17"/>
      <c r="P540" s="17"/>
      <c r="Q540" s="228"/>
      <c r="R540" s="29" t="s">
        <v>233</v>
      </c>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51"/>
      <c r="AV540" s="251"/>
      <c r="AW540" s="251"/>
      <c r="AX540" s="251"/>
      <c r="AY540" s="252"/>
      <c r="AZ540" s="252"/>
      <c r="BA540" s="252"/>
      <c r="BB540" s="252"/>
      <c r="BC540" s="252"/>
      <c r="BD540" s="252"/>
      <c r="BE540" s="252"/>
      <c r="BF540" s="252"/>
      <c r="BG540" s="252"/>
      <c r="BH540" s="252"/>
      <c r="BI540" s="252"/>
      <c r="BJ540" s="252"/>
      <c r="BK540" s="252"/>
      <c r="BL540" s="247"/>
      <c r="BM540" s="18"/>
      <c r="BN540" s="18"/>
      <c r="BO540" s="18"/>
      <c r="BP540" s="18"/>
      <c r="BQ540" s="18"/>
      <c r="BR540" s="18"/>
      <c r="BS540" s="18"/>
      <c r="BT540" s="18"/>
      <c r="BU540" s="18"/>
      <c r="BV540" s="18"/>
      <c r="BW540" s="18"/>
      <c r="BX540" s="19"/>
    </row>
    <row r="541" spans="2:126" ht="20.100000000000001" customHeight="1">
      <c r="B541" s="9"/>
      <c r="C541" s="9"/>
      <c r="D541" s="23"/>
      <c r="E541" s="24"/>
      <c r="F541" s="24"/>
      <c r="G541" s="24"/>
      <c r="H541" s="24"/>
      <c r="I541" s="24"/>
      <c r="J541" s="25"/>
      <c r="K541" s="25"/>
      <c r="L541" s="25"/>
      <c r="M541" s="25"/>
      <c r="N541" s="25"/>
      <c r="O541" s="25"/>
      <c r="P541" s="25"/>
      <c r="Q541" s="253"/>
      <c r="R541" s="32" t="s">
        <v>234</v>
      </c>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3"/>
      <c r="BM541" s="33"/>
      <c r="BN541" s="33"/>
      <c r="BO541" s="33"/>
      <c r="BP541" s="33"/>
      <c r="BQ541" s="33"/>
      <c r="BR541" s="33"/>
      <c r="BS541" s="33"/>
      <c r="BT541" s="33"/>
      <c r="BU541" s="33"/>
      <c r="BV541" s="33"/>
      <c r="BW541" s="33"/>
      <c r="BX541" s="26"/>
    </row>
    <row r="542" spans="2:126" ht="12.75" customHeight="1">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row>
    <row r="543" spans="2:126" s="8" customFormat="1" ht="15.75" customHeight="1">
      <c r="D543" s="488">
        <f>入力フォーム!$C$13</f>
        <v>45931</v>
      </c>
      <c r="E543" s="488"/>
      <c r="F543" s="488"/>
      <c r="G543" s="488"/>
      <c r="H543" s="488"/>
      <c r="I543" s="488"/>
      <c r="J543" s="488"/>
      <c r="K543" s="488"/>
      <c r="L543" s="488"/>
      <c r="M543" s="488"/>
      <c r="N543" s="488"/>
      <c r="O543" s="488"/>
      <c r="P543" s="488"/>
      <c r="Q543" s="488"/>
      <c r="R543" s="47"/>
      <c r="S543" s="47"/>
      <c r="T543" s="47"/>
      <c r="U543" s="47"/>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row>
    <row r="544" spans="2:126" s="8" customFormat="1" ht="10.5" customHeight="1">
      <c r="D544" s="45"/>
      <c r="E544" s="45"/>
      <c r="F544" s="45"/>
      <c r="G544" s="45"/>
      <c r="H544" s="45"/>
      <c r="I544" s="45"/>
      <c r="J544" s="45"/>
      <c r="K544" s="45"/>
      <c r="L544" s="45"/>
      <c r="M544" s="45"/>
      <c r="N544" s="45"/>
      <c r="O544" s="45"/>
      <c r="P544" s="45"/>
      <c r="Q544" s="45"/>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row>
    <row r="545" spans="1:126" s="8" customFormat="1" ht="18" customHeight="1">
      <c r="AM545" s="8" t="s">
        <v>56</v>
      </c>
      <c r="AQ545" s="489" t="s">
        <v>309</v>
      </c>
      <c r="AR545" s="489"/>
      <c r="AS545" s="489"/>
      <c r="AT545" s="489"/>
      <c r="AU545" s="489"/>
      <c r="AV545" s="489"/>
      <c r="AW545" s="489"/>
      <c r="AX545" s="489"/>
      <c r="AY545" s="489"/>
      <c r="AZ545" s="489"/>
      <c r="BA545" s="489"/>
      <c r="BB545" s="489"/>
      <c r="BC545" s="489"/>
      <c r="BD545" s="489"/>
      <c r="BE545" s="489"/>
      <c r="BF545" s="489"/>
      <c r="BG545" s="489"/>
      <c r="BH545" s="489"/>
      <c r="BI545" s="489"/>
      <c r="BJ545" s="489"/>
      <c r="BK545" s="489"/>
      <c r="BL545" s="489"/>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row>
    <row r="546" spans="1:126" s="8" customFormat="1" ht="18" customHeight="1">
      <c r="AQ546" s="489" t="s">
        <v>66</v>
      </c>
      <c r="AR546" s="489"/>
      <c r="AS546" s="489"/>
      <c r="AT546" s="489"/>
      <c r="AU546" s="489"/>
      <c r="AV546" s="489"/>
      <c r="AW546" s="489"/>
      <c r="AX546" s="489"/>
      <c r="AY546" s="489"/>
      <c r="AZ546" s="489"/>
      <c r="BA546" s="489"/>
      <c r="BB546" s="489"/>
      <c r="BC546" s="489"/>
      <c r="BD546" s="489"/>
      <c r="BE546" s="489"/>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row>
    <row r="547" spans="1:126" s="8" customFormat="1" ht="18" customHeight="1">
      <c r="AQ547" s="479" t="s">
        <v>326</v>
      </c>
      <c r="AR547" s="479"/>
      <c r="AS547" s="479"/>
      <c r="AT547" s="479"/>
      <c r="AU547" s="479"/>
      <c r="AV547" s="479"/>
      <c r="AW547" s="479"/>
      <c r="AX547" s="479"/>
      <c r="AY547" s="479"/>
      <c r="AZ547" s="479"/>
      <c r="BA547" s="479"/>
      <c r="BB547" s="479"/>
      <c r="BC547" s="479"/>
      <c r="BD547" s="479"/>
      <c r="BE547" s="479"/>
      <c r="BF547" s="479"/>
      <c r="BG547" s="43"/>
      <c r="BH547" s="480" t="s">
        <v>300</v>
      </c>
      <c r="BI547" s="480"/>
      <c r="BJ547" s="480"/>
      <c r="BK547" s="480"/>
      <c r="BL547" s="480"/>
      <c r="BM547" s="480"/>
      <c r="BN547" s="480"/>
      <c r="BO547" s="480"/>
      <c r="BS547" s="8" t="s">
        <v>57</v>
      </c>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row>
    <row r="548" spans="1:126" s="8" customFormat="1" ht="10.5" customHeight="1">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row>
    <row r="549" spans="1:126" s="8" customFormat="1" ht="18" customHeight="1">
      <c r="AM549" s="8" t="s">
        <v>58</v>
      </c>
      <c r="AQ549" s="8" t="s">
        <v>59</v>
      </c>
      <c r="AU549" s="481" t="str">
        <f>"〒"&amp;VLOOKUP(A497,入力フォーム!$A$26:$AA$75,4,FALSE)</f>
        <v>〒141-8602</v>
      </c>
      <c r="AV549" s="481"/>
      <c r="AW549" s="481"/>
      <c r="AX549" s="481"/>
      <c r="AY549" s="481"/>
      <c r="AZ549" s="481"/>
      <c r="BA549" s="481"/>
      <c r="BB549" s="481"/>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row>
    <row r="550" spans="1:126" s="8" customFormat="1" ht="20.100000000000001" customHeight="1">
      <c r="AU550" s="144"/>
      <c r="AV550" s="482" t="str">
        <f>VLOOKUP(A497,入力フォーム!$A$26:$AA$75,5,FALSE)</f>
        <v>東京都品川区大崎4-2-16</v>
      </c>
      <c r="AW550" s="482"/>
      <c r="AX550" s="482"/>
      <c r="AY550" s="482"/>
      <c r="AZ550" s="482"/>
      <c r="BA550" s="482"/>
      <c r="BB550" s="482"/>
      <c r="BC550" s="482"/>
      <c r="BD550" s="482"/>
      <c r="BE550" s="482"/>
      <c r="BF550" s="482"/>
      <c r="BG550" s="482"/>
      <c r="BH550" s="482"/>
      <c r="BI550" s="482"/>
      <c r="BJ550" s="482"/>
      <c r="BK550" s="482"/>
      <c r="BL550" s="482"/>
      <c r="BM550" s="482"/>
      <c r="BN550" s="482"/>
      <c r="BO550" s="482"/>
      <c r="BP550" s="482"/>
      <c r="BQ550" s="482"/>
      <c r="BR550" s="482"/>
      <c r="BS550" s="482"/>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row>
    <row r="551" spans="1:126" s="8" customFormat="1" ht="20.100000000000001" customHeight="1">
      <c r="AU551" s="44"/>
      <c r="AV551" s="483">
        <f>VLOOKUP(A497,入力フォーム!$A$26:$AA$75,6,FALSE)</f>
        <v>0</v>
      </c>
      <c r="AW551" s="483"/>
      <c r="AX551" s="483"/>
      <c r="AY551" s="483"/>
      <c r="AZ551" s="483"/>
      <c r="BA551" s="483"/>
      <c r="BB551" s="483"/>
      <c r="BC551" s="483"/>
      <c r="BD551" s="483"/>
      <c r="BE551" s="483"/>
      <c r="BF551" s="483"/>
      <c r="BG551" s="483"/>
      <c r="BH551" s="483"/>
      <c r="BI551" s="483"/>
      <c r="BJ551" s="483"/>
      <c r="BK551" s="483"/>
      <c r="BL551" s="483"/>
      <c r="BM551" s="483"/>
      <c r="BN551" s="483"/>
      <c r="BO551" s="483"/>
      <c r="BP551" s="483"/>
      <c r="BQ551" s="483"/>
      <c r="BR551" s="483"/>
      <c r="BS551" s="48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row>
    <row r="552" spans="1:126" s="8" customFormat="1" ht="12" customHeight="1">
      <c r="AQ552" s="46" t="s">
        <v>191</v>
      </c>
      <c r="AR552" s="46"/>
      <c r="AS552" s="46"/>
      <c r="AT552" s="46"/>
      <c r="AU552" s="46"/>
      <c r="AV552" s="484" t="str">
        <f>VLOOKUP(A497,入力フォーム!$A$26:$AA$75,3,FALSE)</f>
        <v>ﾘｯｼｮｳ ｷｭｳﾆﾝ</v>
      </c>
      <c r="AW552" s="484" ph="1"/>
      <c r="AX552" s="484" ph="1"/>
      <c r="AY552" s="484" ph="1"/>
      <c r="AZ552" s="484" ph="1"/>
      <c r="BA552" s="484" ph="1"/>
      <c r="BB552" s="484" ph="1"/>
      <c r="BC552" s="484" ph="1"/>
      <c r="BD552" s="484" ph="1"/>
      <c r="BE552" s="484" ph="1"/>
      <c r="BF552" s="484" ph="1"/>
      <c r="BG552" s="484" ph="1"/>
      <c r="BH552" s="484" ph="1"/>
      <c r="BI552" s="484" ph="1"/>
      <c r="BJ552" s="484" ph="1"/>
      <c r="BK552" s="484" ph="1"/>
      <c r="BL552" s="484" ph="1"/>
      <c r="BM552" s="484" ph="1"/>
      <c r="BN552" s="484" ph="1"/>
      <c r="BO552" s="48"/>
      <c r="BP552" s="48"/>
      <c r="BQ552" s="48"/>
      <c r="BR552" s="48"/>
      <c r="BS552" s="48"/>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row>
    <row r="553" spans="1:126" s="8" customFormat="1" ht="20.100000000000001" customHeight="1">
      <c r="AQ553" s="8" t="s">
        <v>60</v>
      </c>
      <c r="AV553" s="493" t="str">
        <f>VLOOKUP(A497,入力フォーム!$A$26:$AA$75,2,FALSE)</f>
        <v>立正　9人</v>
      </c>
      <c r="AW553" s="493"/>
      <c r="AX553" s="493"/>
      <c r="AY553" s="493"/>
      <c r="AZ553" s="493"/>
      <c r="BA553" s="493"/>
      <c r="BB553" s="493"/>
      <c r="BC553" s="493"/>
      <c r="BD553" s="493"/>
      <c r="BE553" s="493"/>
      <c r="BF553" s="493"/>
      <c r="BG553" s="493"/>
      <c r="BH553" s="493"/>
      <c r="BI553" s="493"/>
      <c r="BJ553" s="493"/>
      <c r="BK553" s="493"/>
      <c r="BL553" s="493"/>
      <c r="BM553" s="493"/>
      <c r="BN553" s="493"/>
      <c r="BO553" s="48"/>
      <c r="BP553" s="48"/>
      <c r="BQ553" s="48"/>
      <c r="BR553" s="48"/>
      <c r="BS553" s="286" t="s">
        <v>57</v>
      </c>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row>
    <row r="554" spans="1:126" s="8" customFormat="1" ht="20.100000000000001" customHeight="1">
      <c r="AQ554" s="8" t="s">
        <v>61</v>
      </c>
      <c r="AV554" s="48"/>
      <c r="AW554" s="494">
        <f>VLOOKUP(A497,入力フォーム!$A$26:$AA$75,8,FALSE)</f>
        <v>32871</v>
      </c>
      <c r="AX554" s="494"/>
      <c r="AY554" s="494"/>
      <c r="AZ554" s="494"/>
      <c r="BA554" s="494"/>
      <c r="BB554" s="494"/>
      <c r="BC554" s="494"/>
      <c r="BD554" s="494"/>
      <c r="BE554" s="494"/>
      <c r="BF554" s="494"/>
      <c r="BG554" s="494"/>
      <c r="BH554" s="494"/>
      <c r="BI554" s="494"/>
      <c r="BJ554" s="494"/>
      <c r="BK554" s="494"/>
      <c r="BL554" s="494"/>
      <c r="BM554" s="494"/>
      <c r="BN554" s="494"/>
      <c r="BO554" s="494"/>
      <c r="BP554" s="494"/>
      <c r="BQ554" s="494"/>
      <c r="BR554" s="494"/>
      <c r="BS554" s="48"/>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row>
    <row r="555" spans="1:126" s="8" customFormat="1" ht="20.100000000000001" customHeight="1">
      <c r="AQ555" s="8" t="s">
        <v>83</v>
      </c>
      <c r="AV555" s="48"/>
      <c r="AW555" s="48"/>
      <c r="AX555" s="48"/>
      <c r="AY555" s="48"/>
      <c r="AZ555" s="48"/>
      <c r="BA555" s="48"/>
      <c r="BB555" s="48"/>
      <c r="BC555" s="48"/>
      <c r="BD555" s="495" t="str">
        <f>VLOOKUP(A497,入力フォーム!$A$26:$AA$75,9,FALSE)</f>
        <v>181H00009</v>
      </c>
      <c r="BE555" s="495"/>
      <c r="BF555" s="495"/>
      <c r="BG555" s="495"/>
      <c r="BH555" s="495"/>
      <c r="BI555" s="495"/>
      <c r="BJ555" s="495"/>
      <c r="BK555" s="495"/>
      <c r="BL555" s="495"/>
      <c r="BM555" s="495"/>
      <c r="BN555" s="495"/>
      <c r="BO555" s="495"/>
      <c r="BP555" s="495"/>
      <c r="BQ555" s="495"/>
      <c r="BR555" s="495"/>
      <c r="BS555" s="495"/>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row>
    <row r="556" spans="1:126" s="8" customFormat="1" ht="12" customHeight="1">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row>
    <row r="557" spans="1:126" s="8" customFormat="1" ht="22.5" customHeight="1">
      <c r="D557" s="496" t="s">
        <v>85</v>
      </c>
      <c r="E557" s="496"/>
      <c r="F557" s="496"/>
      <c r="G557" s="496"/>
      <c r="H557" s="496"/>
      <c r="I557" s="496"/>
      <c r="J557" s="496"/>
      <c r="K557" s="496"/>
      <c r="L557" s="497" t="str">
        <f>入力フォーム!$C$22</f>
        <v>07-999</v>
      </c>
      <c r="M557" s="497"/>
      <c r="N557" s="497"/>
      <c r="O557" s="497"/>
      <c r="P557" s="497"/>
      <c r="Q557" s="497"/>
      <c r="R557" s="48"/>
      <c r="S557" s="48"/>
      <c r="T557" s="8" t="s">
        <v>242</v>
      </c>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row>
    <row r="558" spans="1:126" s="8" customFormat="1" ht="15.75" customHeight="1">
      <c r="D558" s="45"/>
      <c r="F558" s="45"/>
      <c r="G558" s="45"/>
      <c r="H558" s="45"/>
      <c r="I558" s="45"/>
      <c r="J558" s="45"/>
      <c r="K558" s="45"/>
      <c r="L558" s="45"/>
      <c r="M558" s="45"/>
      <c r="N558" s="45"/>
      <c r="O558" s="45"/>
      <c r="P558" s="45"/>
      <c r="Q558" s="45"/>
      <c r="BX558" s="51"/>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row>
    <row r="559" spans="1:126" s="7" customFormat="1" ht="18.75">
      <c r="A559" s="7">
        <f>IF(MOD(ROW()-1,62)=0,QUOTIENT(ROW()-1,62)+1,"")</f>
        <v>10</v>
      </c>
      <c r="B559" s="473" t="s">
        <v>39</v>
      </c>
      <c r="C559" s="473"/>
      <c r="D559" s="473"/>
      <c r="E559" s="473"/>
      <c r="F559" s="473"/>
      <c r="G559" s="473"/>
      <c r="H559" s="473"/>
      <c r="I559" s="473"/>
      <c r="J559" s="473"/>
      <c r="K559" s="473"/>
      <c r="L559" s="473"/>
      <c r="M559" s="473"/>
      <c r="N559" s="473"/>
      <c r="O559" s="473"/>
      <c r="P559" s="473"/>
      <c r="Q559" s="473"/>
      <c r="R559" s="473"/>
      <c r="S559" s="473"/>
      <c r="T559" s="473"/>
      <c r="U559" s="473"/>
      <c r="V559" s="473"/>
      <c r="W559" s="473"/>
      <c r="X559" s="473"/>
      <c r="Y559" s="473"/>
      <c r="Z559" s="473"/>
      <c r="AA559" s="473"/>
      <c r="AB559" s="473"/>
      <c r="AC559" s="473"/>
      <c r="AD559" s="473"/>
      <c r="AE559" s="473"/>
      <c r="AF559" s="473"/>
      <c r="AG559" s="473"/>
      <c r="AH559" s="473"/>
      <c r="AI559" s="473"/>
      <c r="AJ559" s="473"/>
      <c r="AK559" s="473"/>
      <c r="AL559" s="473"/>
      <c r="AM559" s="473"/>
      <c r="AN559" s="473"/>
      <c r="AO559" s="473"/>
      <c r="AP559" s="473"/>
      <c r="AQ559" s="473"/>
      <c r="AR559" s="473"/>
      <c r="AS559" s="473"/>
      <c r="AT559" s="473"/>
      <c r="AU559" s="473"/>
      <c r="AV559" s="473"/>
      <c r="AW559" s="473"/>
      <c r="AX559" s="473"/>
      <c r="AY559" s="473"/>
      <c r="AZ559" s="473"/>
      <c r="BA559" s="473"/>
      <c r="BB559" s="473"/>
      <c r="BC559" s="473"/>
      <c r="BD559" s="473"/>
      <c r="BE559" s="473"/>
      <c r="BF559" s="473"/>
      <c r="BG559" s="473"/>
      <c r="BH559" s="473"/>
      <c r="BI559" s="473"/>
      <c r="BJ559" s="473"/>
      <c r="BK559" s="473"/>
      <c r="BL559" s="473"/>
      <c r="BM559" s="473"/>
      <c r="BN559" s="473"/>
      <c r="BO559" s="473"/>
      <c r="BP559" s="473"/>
      <c r="BQ559" s="473"/>
      <c r="BR559" s="473"/>
      <c r="BS559" s="473"/>
      <c r="BT559" s="473"/>
      <c r="BU559" s="473"/>
      <c r="BV559" s="473"/>
      <c r="BW559" s="473"/>
      <c r="BX559" s="473"/>
      <c r="BY559" s="52"/>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row>
    <row r="560" spans="1:126" s="7" customFormat="1" ht="19.5" customHeight="1">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Q560" s="8"/>
      <c r="AR560" s="8"/>
      <c r="AS560" s="8"/>
      <c r="AT560" s="8"/>
      <c r="AU560" s="8"/>
      <c r="AV560" s="8"/>
      <c r="AW560" s="8"/>
      <c r="AX560" s="8"/>
      <c r="AY560" s="8"/>
      <c r="AZ560" s="8"/>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row>
    <row r="561" spans="1:126" s="7" customFormat="1" ht="16.5" customHeight="1">
      <c r="B561" s="8" t="s">
        <v>229</v>
      </c>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D561" s="474" t="str">
        <f>VLOOKUP(A559,入力フォーム!$A$26:$AA$75,2,FALSE)</f>
        <v>立正　10人</v>
      </c>
      <c r="AE561" s="474"/>
      <c r="AF561" s="474"/>
      <c r="AG561" s="474"/>
      <c r="AH561" s="474"/>
      <c r="AI561" s="474"/>
      <c r="AJ561" s="474"/>
      <c r="AK561" s="474"/>
      <c r="AL561" s="474"/>
      <c r="AM561" s="474"/>
      <c r="AN561" s="474"/>
      <c r="AO561" s="474"/>
      <c r="AP561" s="474"/>
      <c r="AQ561" s="8" t="s">
        <v>230</v>
      </c>
      <c r="AR561" s="8"/>
      <c r="AS561" s="8"/>
      <c r="AT561" s="8"/>
      <c r="AU561" s="8"/>
      <c r="AV561" s="8"/>
      <c r="AW561" s="8"/>
      <c r="AX561" s="8"/>
      <c r="AY561" s="8"/>
      <c r="AZ561" s="8"/>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row>
    <row r="562" spans="1:126" ht="14.25" customHeight="1">
      <c r="B562" s="9"/>
      <c r="C562" s="9"/>
      <c r="D562" s="9"/>
    </row>
    <row r="563" spans="1:126" ht="15.75" customHeight="1">
      <c r="D563" s="475" t="s">
        <v>23</v>
      </c>
      <c r="E563" s="475"/>
      <c r="F563" s="475"/>
      <c r="G563" s="475"/>
      <c r="H563" s="475"/>
      <c r="I563" s="475"/>
      <c r="J563" s="475"/>
      <c r="K563" s="475"/>
      <c r="L563" s="475"/>
      <c r="M563" s="475"/>
      <c r="N563" s="475"/>
      <c r="O563" s="475"/>
      <c r="P563" s="475"/>
      <c r="Q563" s="475"/>
      <c r="R563" s="475"/>
      <c r="S563" s="475"/>
      <c r="T563" s="475"/>
      <c r="U563" s="475"/>
      <c r="V563" s="475"/>
      <c r="W563" s="475"/>
      <c r="X563" s="475"/>
      <c r="Y563" s="475"/>
      <c r="Z563" s="475"/>
      <c r="AA563" s="475"/>
      <c r="AB563" s="475"/>
      <c r="AC563" s="475"/>
      <c r="AD563" s="475"/>
      <c r="AE563" s="475"/>
      <c r="AF563" s="475"/>
      <c r="AG563" s="475"/>
      <c r="AH563" s="475"/>
      <c r="AI563" s="475"/>
      <c r="AJ563" s="475"/>
      <c r="AK563" s="475"/>
      <c r="AL563" s="475"/>
      <c r="AM563" s="475"/>
      <c r="AN563" s="475"/>
      <c r="AO563" s="475"/>
      <c r="AP563" s="475"/>
      <c r="AQ563" s="475"/>
      <c r="AR563" s="475"/>
      <c r="AS563" s="475"/>
      <c r="AT563" s="475"/>
      <c r="AU563" s="475"/>
      <c r="AV563" s="475"/>
      <c r="AW563" s="475"/>
      <c r="AX563" s="475"/>
      <c r="AY563" s="475"/>
      <c r="AZ563" s="475"/>
      <c r="BA563" s="475"/>
      <c r="BB563" s="475"/>
      <c r="BC563" s="475"/>
      <c r="BD563" s="475"/>
      <c r="BE563" s="475"/>
      <c r="BF563" s="475"/>
      <c r="BG563" s="475"/>
      <c r="BH563" s="475"/>
      <c r="BI563" s="475"/>
      <c r="BJ563" s="475"/>
      <c r="BK563" s="475"/>
      <c r="BL563" s="475"/>
      <c r="BM563" s="475"/>
      <c r="BN563" s="475"/>
      <c r="BO563" s="475"/>
      <c r="BP563" s="475"/>
      <c r="BQ563" s="475"/>
      <c r="BR563" s="475"/>
      <c r="BS563" s="475"/>
      <c r="BT563" s="475"/>
      <c r="BU563" s="475"/>
      <c r="BV563" s="475"/>
      <c r="BW563" s="475"/>
      <c r="BX563" s="475"/>
    </row>
    <row r="564" spans="1:126" ht="14.25" customHeight="1">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row>
    <row r="565" spans="1:126" ht="20.100000000000001" customHeight="1">
      <c r="B565" s="9"/>
      <c r="C565" s="9"/>
      <c r="D565" s="10"/>
      <c r="E565" s="11" t="s">
        <v>40</v>
      </c>
      <c r="F565" s="11"/>
      <c r="G565" s="11"/>
      <c r="H565" s="11"/>
      <c r="I565" s="11"/>
      <c r="J565" s="12"/>
      <c r="K565" s="12"/>
      <c r="L565" s="12"/>
      <c r="M565" s="12"/>
      <c r="N565" s="12"/>
      <c r="O565" s="12"/>
      <c r="P565" s="12"/>
      <c r="Q565" s="10"/>
      <c r="R565" s="476">
        <f>VLOOKUP(A559,入力フォーム!$A$26:$AA$75,11,FALSE)</f>
        <v>45931</v>
      </c>
      <c r="S565" s="476"/>
      <c r="T565" s="476"/>
      <c r="U565" s="476"/>
      <c r="V565" s="476"/>
      <c r="W565" s="476"/>
      <c r="X565" s="476"/>
      <c r="Y565" s="476"/>
      <c r="Z565" s="476"/>
      <c r="AA565" s="476"/>
      <c r="AB565" s="476"/>
      <c r="AC565" s="476"/>
      <c r="AD565" s="476"/>
      <c r="AE565" s="476"/>
      <c r="AF565" s="476"/>
      <c r="AG565" s="476"/>
      <c r="AH565" s="477" t="s">
        <v>235</v>
      </c>
      <c r="AI565" s="478"/>
      <c r="AJ565" s="478"/>
      <c r="AK565" s="478"/>
      <c r="AL565" s="478"/>
      <c r="AM565" s="476">
        <f>VLOOKUP(A559,入力フォーム!$A$26:$AA$75,13,FALSE)</f>
        <v>45931</v>
      </c>
      <c r="AN565" s="476"/>
      <c r="AO565" s="476"/>
      <c r="AP565" s="476"/>
      <c r="AQ565" s="476"/>
      <c r="AR565" s="476"/>
      <c r="AS565" s="476"/>
      <c r="AT565" s="476"/>
      <c r="AU565" s="476"/>
      <c r="AV565" s="476"/>
      <c r="AW565" s="476"/>
      <c r="AX565" s="476"/>
      <c r="AY565" s="476"/>
      <c r="AZ565" s="476"/>
      <c r="BA565" s="476"/>
      <c r="BB565" s="476"/>
      <c r="BC565" s="2"/>
      <c r="BD565" s="2"/>
      <c r="BE565" s="2"/>
      <c r="BF565" s="2"/>
      <c r="BG565" s="2"/>
      <c r="BH565" s="2"/>
      <c r="BI565" s="2"/>
      <c r="BJ565" s="2"/>
      <c r="BK565" s="2"/>
      <c r="BL565" s="2"/>
      <c r="BM565" s="2"/>
      <c r="BN565" s="2"/>
      <c r="BO565" s="2"/>
      <c r="BP565" s="2"/>
      <c r="BQ565" s="2"/>
      <c r="BR565" s="2"/>
      <c r="BS565" s="2"/>
      <c r="BT565" s="2"/>
      <c r="BU565" s="2"/>
      <c r="BV565" s="2"/>
      <c r="BW565" s="2"/>
      <c r="BX565" s="3"/>
    </row>
    <row r="566" spans="1:126" ht="20.100000000000001" customHeight="1">
      <c r="B566" s="9"/>
      <c r="C566" s="9"/>
      <c r="D566" s="10"/>
      <c r="E566" s="11" t="s">
        <v>41</v>
      </c>
      <c r="F566" s="11"/>
      <c r="G566" s="11"/>
      <c r="H566" s="11"/>
      <c r="I566" s="11"/>
      <c r="J566" s="12"/>
      <c r="K566" s="12"/>
      <c r="L566" s="12"/>
      <c r="M566" s="12"/>
      <c r="N566" s="12"/>
      <c r="O566" s="12"/>
      <c r="P566" s="229"/>
      <c r="Q566" s="230"/>
      <c r="R566" s="463" t="str">
        <f>入力フォーム!$C$10</f>
        <v>品川キャンパス</v>
      </c>
      <c r="S566" s="463"/>
      <c r="T566" s="463"/>
      <c r="U566" s="463"/>
      <c r="V566" s="463"/>
      <c r="W566" s="463"/>
      <c r="X566" s="463"/>
      <c r="Y566" s="463"/>
      <c r="Z566" s="231"/>
      <c r="AA566" s="464" t="str">
        <f>入力フォーム!$D$10</f>
        <v>文学部事務室</v>
      </c>
      <c r="AB566" s="464"/>
      <c r="AC566" s="464"/>
      <c r="AD566" s="464"/>
      <c r="AE566" s="464"/>
      <c r="AF566" s="464"/>
      <c r="AG566" s="464"/>
      <c r="AH566" s="464"/>
      <c r="AI566" s="464"/>
      <c r="AJ566" s="464"/>
      <c r="AK566" s="464"/>
      <c r="AL566" s="464"/>
      <c r="AM566" s="464"/>
      <c r="AN566" s="464"/>
      <c r="AO566" s="464"/>
      <c r="AP566" s="464"/>
      <c r="AQ566" s="464"/>
      <c r="AR566" s="464"/>
      <c r="AS566" s="464"/>
      <c r="AT566" s="464"/>
      <c r="AU566" s="464"/>
      <c r="AV566" s="464"/>
      <c r="AW566" s="464"/>
      <c r="AX566" s="464"/>
      <c r="AY566" s="464"/>
      <c r="AZ566" s="464"/>
      <c r="BA566" s="464"/>
      <c r="BB566" s="464"/>
      <c r="BC566" s="464"/>
      <c r="BD566" s="464"/>
      <c r="BE566" s="464"/>
      <c r="BF566" s="464"/>
      <c r="BG566" s="464"/>
      <c r="BH566" s="464"/>
      <c r="BI566" s="464"/>
      <c r="BJ566" s="464"/>
      <c r="BK566" s="464"/>
      <c r="BL566" s="464"/>
      <c r="BM566" s="464"/>
      <c r="BN566" s="464"/>
      <c r="BO566" s="464"/>
      <c r="BP566" s="464"/>
      <c r="BQ566" s="464"/>
      <c r="BR566" s="231"/>
      <c r="BS566" s="231"/>
      <c r="BT566" s="231"/>
      <c r="BU566" s="231"/>
      <c r="BV566" s="231"/>
      <c r="BW566" s="231"/>
      <c r="BX566" s="232"/>
    </row>
    <row r="567" spans="1:126" ht="18.600000000000001" customHeight="1">
      <c r="B567" s="9"/>
      <c r="C567" s="9"/>
      <c r="D567" s="15"/>
      <c r="E567" s="16" t="s">
        <v>236</v>
      </c>
      <c r="F567" s="16"/>
      <c r="G567" s="16"/>
      <c r="H567" s="16"/>
      <c r="I567" s="16"/>
      <c r="J567" s="17"/>
      <c r="K567" s="17"/>
      <c r="L567" s="17"/>
      <c r="M567" s="17"/>
      <c r="N567" s="17"/>
      <c r="O567" s="17"/>
      <c r="P567" s="17"/>
      <c r="Q567" s="15"/>
      <c r="R567" s="465" t="str">
        <f>入力フォーム!$C$4</f>
        <v>文学部事務室</v>
      </c>
      <c r="S567" s="465"/>
      <c r="T567" s="465"/>
      <c r="U567" s="465"/>
      <c r="V567" s="465"/>
      <c r="W567" s="465"/>
      <c r="X567" s="465"/>
      <c r="Y567" s="465"/>
      <c r="Z567" s="465"/>
      <c r="AA567" s="465"/>
      <c r="AB567" s="465"/>
      <c r="AC567" s="465"/>
      <c r="AD567" s="465"/>
      <c r="AE567" s="465"/>
      <c r="AF567" s="465"/>
      <c r="AG567" s="465"/>
      <c r="AH567" s="465"/>
      <c r="AI567" s="465"/>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5"/>
      <c r="BI567" s="465"/>
      <c r="BJ567" s="465"/>
      <c r="BK567" s="465"/>
      <c r="BL567" s="465"/>
      <c r="BM567" s="465"/>
      <c r="BN567" s="465"/>
      <c r="BO567" s="465"/>
      <c r="BP567" s="465"/>
      <c r="BQ567" s="465"/>
      <c r="BR567" s="465"/>
      <c r="BS567" s="233"/>
      <c r="BT567" s="233"/>
      <c r="BU567" s="233"/>
      <c r="BV567" s="233"/>
      <c r="BW567" s="233"/>
      <c r="BX567" s="19"/>
    </row>
    <row r="568" spans="1:126" ht="38.25" customHeight="1">
      <c r="B568" s="9"/>
      <c r="C568" s="9"/>
      <c r="D568" s="10"/>
      <c r="E568" s="466" t="s">
        <v>42</v>
      </c>
      <c r="F568" s="466"/>
      <c r="G568" s="466"/>
      <c r="H568" s="466"/>
      <c r="I568" s="466"/>
      <c r="J568" s="466"/>
      <c r="K568" s="466"/>
      <c r="L568" s="466"/>
      <c r="M568" s="466"/>
      <c r="N568" s="466"/>
      <c r="O568" s="466"/>
      <c r="P568" s="467"/>
      <c r="Q568" s="10"/>
      <c r="R568" s="468" t="str">
        <f>入力フォーム!$C$8</f>
        <v>OC学生スタッフ</v>
      </c>
      <c r="S568" s="468"/>
      <c r="T568" s="468"/>
      <c r="U568" s="468"/>
      <c r="V568" s="468"/>
      <c r="W568" s="468"/>
      <c r="X568" s="468"/>
      <c r="Y568" s="468"/>
      <c r="Z568" s="468"/>
      <c r="AA568" s="468"/>
      <c r="AB568" s="468"/>
      <c r="AC568" s="468"/>
      <c r="AD568" s="468"/>
      <c r="AE568" s="468"/>
      <c r="AF568" s="468"/>
      <c r="AG568" s="468"/>
      <c r="AH568" s="468"/>
      <c r="AI568" s="468"/>
      <c r="AJ568" s="468"/>
      <c r="AK568" s="468"/>
      <c r="AL568" s="468"/>
      <c r="AM568" s="468"/>
      <c r="AN568" s="468"/>
      <c r="AO568" s="468"/>
      <c r="AP568" s="468"/>
      <c r="AQ568" s="468"/>
      <c r="AR568" s="468"/>
      <c r="AS568" s="468"/>
      <c r="AT568" s="468"/>
      <c r="AU568" s="468"/>
      <c r="AV568" s="468"/>
      <c r="AW568" s="468"/>
      <c r="AX568" s="468"/>
      <c r="AY568" s="468"/>
      <c r="AZ568" s="468"/>
      <c r="BA568" s="468"/>
      <c r="BB568" s="468"/>
      <c r="BC568" s="468"/>
      <c r="BD568" s="468"/>
      <c r="BE568" s="468"/>
      <c r="BF568" s="468"/>
      <c r="BG568" s="468"/>
      <c r="BH568" s="468"/>
      <c r="BI568" s="468"/>
      <c r="BJ568" s="468"/>
      <c r="BK568" s="468"/>
      <c r="BL568" s="468"/>
      <c r="BM568" s="468"/>
      <c r="BN568" s="468"/>
      <c r="BO568" s="468"/>
      <c r="BP568" s="468"/>
      <c r="BQ568" s="468"/>
      <c r="BR568" s="468"/>
      <c r="BS568" s="234"/>
      <c r="BT568" s="234"/>
      <c r="BU568" s="234"/>
      <c r="BV568" s="234"/>
      <c r="BW568" s="234"/>
      <c r="BX568" s="14"/>
    </row>
    <row r="569" spans="1:126" ht="20.100000000000001" customHeight="1">
      <c r="B569" s="9"/>
      <c r="C569" s="9"/>
      <c r="D569" s="15"/>
      <c r="E569" s="16" t="s">
        <v>43</v>
      </c>
      <c r="F569" s="16"/>
      <c r="G569" s="16"/>
      <c r="H569" s="16"/>
      <c r="I569" s="16"/>
      <c r="J569" s="17"/>
      <c r="K569" s="17"/>
      <c r="L569" s="17"/>
      <c r="M569" s="17"/>
      <c r="N569" s="17"/>
      <c r="O569" s="17"/>
      <c r="P569" s="17"/>
      <c r="Q569" s="15"/>
      <c r="R569" s="17" t="s">
        <v>44</v>
      </c>
      <c r="S569" s="17"/>
      <c r="T569" s="17"/>
      <c r="U569" s="17"/>
      <c r="V569" s="17"/>
      <c r="W569" s="469" t="str">
        <f>VLOOKUP(A559,入力フォーム!$A$26:$AA$75,22,FALSE)</f>
        <v>雇用期間のとおり</v>
      </c>
      <c r="X569" s="469"/>
      <c r="Y569" s="469"/>
      <c r="Z569" s="469"/>
      <c r="AA569" s="469"/>
      <c r="AB569" s="469"/>
      <c r="AC569" s="469"/>
      <c r="AD569" s="469"/>
      <c r="AE569" s="469"/>
      <c r="AF569" s="469"/>
      <c r="AG569" s="469"/>
      <c r="AH569" s="469"/>
      <c r="AI569" s="469"/>
      <c r="AJ569" s="469"/>
      <c r="AK569" s="469"/>
      <c r="AL569" s="469"/>
      <c r="AM569" s="469"/>
      <c r="AN569" s="469"/>
      <c r="AO569" s="469"/>
      <c r="AP569" s="17"/>
      <c r="AQ569" s="17"/>
      <c r="AR569" s="470" t="s">
        <v>237</v>
      </c>
      <c r="AS569" s="470"/>
      <c r="AT569" s="470"/>
      <c r="AU569" s="470"/>
      <c r="AV569" s="470"/>
      <c r="AW569" s="470"/>
      <c r="AX569" s="471">
        <f>入力フォーム!$E$16</f>
        <v>0</v>
      </c>
      <c r="AY569" s="471"/>
      <c r="AZ569" s="471"/>
      <c r="BA569" s="472" t="s">
        <v>65</v>
      </c>
      <c r="BB569" s="472"/>
      <c r="BC569" s="472"/>
      <c r="BD569" s="472"/>
      <c r="BE569" s="472"/>
      <c r="BF569" s="18"/>
      <c r="BG569" s="18"/>
      <c r="BH569" s="18"/>
      <c r="BI569" s="18"/>
      <c r="BJ569" s="18"/>
      <c r="BK569" s="18"/>
      <c r="BL569" s="18"/>
      <c r="BM569" s="18"/>
      <c r="BN569" s="18"/>
      <c r="BO569" s="18"/>
      <c r="BP569" s="18"/>
      <c r="BQ569" s="18"/>
      <c r="BR569" s="18"/>
      <c r="BS569" s="18"/>
      <c r="BT569" s="18"/>
      <c r="BU569" s="18"/>
      <c r="BV569" s="18"/>
      <c r="BW569" s="18"/>
      <c r="BX569" s="19"/>
    </row>
    <row r="570" spans="1:126" ht="20.100000000000001" customHeight="1">
      <c r="A570" s="245"/>
      <c r="B570" s="235"/>
      <c r="C570" s="235"/>
      <c r="D570" s="236"/>
      <c r="E570" s="237"/>
      <c r="F570" s="237"/>
      <c r="G570" s="237"/>
      <c r="H570" s="237"/>
      <c r="I570" s="237"/>
      <c r="J570" s="238"/>
      <c r="K570" s="238"/>
      <c r="L570" s="238"/>
      <c r="M570" s="238"/>
      <c r="N570" s="238"/>
      <c r="O570" s="238"/>
      <c r="P570" s="238"/>
      <c r="Q570" s="239"/>
      <c r="R570" s="240"/>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2"/>
      <c r="AS570" s="242"/>
      <c r="AT570" s="243"/>
      <c r="AU570" s="241"/>
      <c r="AV570" s="241"/>
      <c r="AW570" s="241"/>
      <c r="AX570" s="241"/>
      <c r="AY570" s="242"/>
      <c r="AZ570" s="242"/>
      <c r="BA570" s="242"/>
      <c r="BB570" s="242"/>
      <c r="BC570" s="242"/>
      <c r="BD570" s="242"/>
      <c r="BE570" s="242"/>
      <c r="BF570" s="242"/>
      <c r="BG570" s="242"/>
      <c r="BH570" s="242"/>
      <c r="BI570" s="242"/>
      <c r="BJ570" s="242"/>
      <c r="BK570" s="242"/>
      <c r="BL570" s="242"/>
      <c r="BM570" s="242"/>
      <c r="BN570" s="242"/>
      <c r="BO570" s="242"/>
      <c r="BP570" s="242"/>
      <c r="BQ570" s="242"/>
      <c r="BR570" s="242"/>
      <c r="BS570" s="242"/>
      <c r="BT570" s="242"/>
      <c r="BU570" s="242"/>
      <c r="BV570" s="242"/>
      <c r="BW570" s="242"/>
      <c r="BX570" s="244"/>
    </row>
    <row r="571" spans="1:126" ht="20.100000000000001" customHeight="1">
      <c r="B571" s="9"/>
      <c r="C571" s="9"/>
      <c r="D571" s="20"/>
      <c r="E571" s="21" t="s">
        <v>45</v>
      </c>
      <c r="F571" s="21"/>
      <c r="G571" s="21"/>
      <c r="H571" s="21"/>
      <c r="I571" s="21"/>
      <c r="J571" s="22"/>
      <c r="K571" s="22"/>
      <c r="L571" s="22"/>
      <c r="M571" s="22"/>
      <c r="N571" s="22"/>
      <c r="O571" s="22"/>
      <c r="P571" s="22"/>
      <c r="Q571" s="15"/>
      <c r="R571" s="490">
        <f>VLOOKUP(A559,入力フォーム!$A$26:$AA$75,14,FALSE)</f>
        <v>0</v>
      </c>
      <c r="S571" s="490"/>
      <c r="T571" s="490"/>
      <c r="U571" s="490"/>
      <c r="V571" s="490"/>
      <c r="W571" s="490"/>
      <c r="X571" s="490"/>
      <c r="Y571" s="490"/>
      <c r="Z571" s="490"/>
      <c r="AA571" s="490"/>
      <c r="AB571" s="491" t="s">
        <v>235</v>
      </c>
      <c r="AC571" s="491"/>
      <c r="AD571" s="491"/>
      <c r="AE571" s="491"/>
      <c r="AF571" s="491"/>
      <c r="AG571" s="492">
        <f>VLOOKUP(A559,入力フォーム!$A$26:$AA$75,16,FALSE)</f>
        <v>0</v>
      </c>
      <c r="AH571" s="492"/>
      <c r="AI571" s="492"/>
      <c r="AJ571" s="492"/>
      <c r="AK571" s="492"/>
      <c r="AL571" s="492"/>
      <c r="AM571" s="492"/>
      <c r="AN571" s="492"/>
      <c r="AO571" s="492"/>
      <c r="AP571" s="492"/>
      <c r="AQ571" s="27"/>
      <c r="AR571" s="36"/>
      <c r="AS571" s="36"/>
      <c r="AT571" s="36"/>
      <c r="AU571" s="36"/>
      <c r="AV571" s="36"/>
      <c r="AW571" s="36"/>
      <c r="AX571" s="36"/>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9"/>
    </row>
    <row r="572" spans="1:126" s="8" customFormat="1" ht="10.5" customHeight="1">
      <c r="D572" s="15"/>
      <c r="E572" s="16"/>
      <c r="F572" s="16"/>
      <c r="G572" s="16"/>
      <c r="H572" s="16"/>
      <c r="I572" s="16"/>
      <c r="J572" s="16"/>
      <c r="K572" s="16"/>
      <c r="L572" s="16"/>
      <c r="M572" s="16"/>
      <c r="N572" s="16"/>
      <c r="O572" s="16"/>
      <c r="P572" s="17"/>
      <c r="Q572" s="15"/>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9"/>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row>
    <row r="573" spans="1:126" ht="20.100000000000001" customHeight="1">
      <c r="B573" s="9"/>
      <c r="C573" s="9"/>
      <c r="D573" s="15"/>
      <c r="E573" s="16"/>
      <c r="F573" s="16"/>
      <c r="G573" s="16"/>
      <c r="H573" s="16"/>
      <c r="I573" s="16"/>
      <c r="J573" s="17"/>
      <c r="K573" s="17"/>
      <c r="L573" s="17"/>
      <c r="M573" s="17"/>
      <c r="N573" s="17"/>
      <c r="O573" s="17"/>
      <c r="P573" s="17"/>
      <c r="Q573" s="15"/>
      <c r="R573" s="17"/>
      <c r="S573" s="17" t="s">
        <v>46</v>
      </c>
      <c r="T573" s="17"/>
      <c r="U573" s="17"/>
      <c r="V573" s="17"/>
      <c r="W573" s="17"/>
      <c r="X573" s="17"/>
      <c r="Y573" s="17"/>
      <c r="Z573" s="17"/>
      <c r="AA573" s="17"/>
      <c r="AB573" s="17"/>
      <c r="AC573" s="17"/>
      <c r="AD573" s="17"/>
      <c r="AE573" s="17"/>
      <c r="AF573" s="17"/>
      <c r="AG573" s="17"/>
      <c r="AH573" s="17"/>
      <c r="AI573" s="17"/>
      <c r="AJ573" s="17"/>
      <c r="BI573" s="247"/>
      <c r="BJ573" s="247"/>
      <c r="BK573" s="247"/>
      <c r="BL573" s="18"/>
      <c r="BM573" s="18"/>
      <c r="BN573" s="18"/>
      <c r="BO573" s="18"/>
      <c r="BP573" s="18"/>
      <c r="BQ573" s="18"/>
      <c r="BR573" s="18"/>
      <c r="BS573" s="18"/>
      <c r="BT573" s="18"/>
      <c r="BU573" s="18"/>
      <c r="BV573" s="18"/>
      <c r="BW573" s="18"/>
      <c r="BX573" s="19"/>
    </row>
    <row r="574" spans="1:126" ht="20.100000000000001" customHeight="1">
      <c r="B574" s="9"/>
      <c r="C574" s="9"/>
      <c r="D574" s="15"/>
      <c r="E574" s="16"/>
      <c r="F574" s="16"/>
      <c r="G574" s="16"/>
      <c r="H574" s="16"/>
      <c r="I574" s="16"/>
      <c r="J574" s="17"/>
      <c r="K574" s="17"/>
      <c r="L574" s="17"/>
      <c r="M574" s="17"/>
      <c r="N574" s="17"/>
      <c r="O574" s="17"/>
      <c r="P574" s="17"/>
      <c r="Q574" s="15"/>
      <c r="R574" s="492">
        <f>VLOOKUP(A559,入力フォーム!$A$26:$AA$75,17,FALSE)</f>
        <v>0.41666666666666669</v>
      </c>
      <c r="S574" s="492"/>
      <c r="T574" s="492"/>
      <c r="U574" s="492"/>
      <c r="V574" s="492"/>
      <c r="W574" s="492"/>
      <c r="X574" s="492"/>
      <c r="Y574" s="492"/>
      <c r="Z574" s="492"/>
      <c r="AA574" s="492"/>
      <c r="AB574" s="491" t="s">
        <v>235</v>
      </c>
      <c r="AC574" s="491"/>
      <c r="AD574" s="491"/>
      <c r="AE574" s="491"/>
      <c r="AF574" s="491"/>
      <c r="AG574" s="492">
        <f>VLOOKUP(A559,入力フォーム!$A$26:$AA$75,19,FALSE)</f>
        <v>0.70833333333333337</v>
      </c>
      <c r="AH574" s="492"/>
      <c r="AI574" s="492"/>
      <c r="AJ574" s="492"/>
      <c r="AK574" s="492"/>
      <c r="AL574" s="492"/>
      <c r="AM574" s="492"/>
      <c r="AN574" s="492"/>
      <c r="AO574" s="492"/>
      <c r="AP574" s="492"/>
      <c r="AQ574" s="27"/>
      <c r="AR574" s="28" t="s">
        <v>47</v>
      </c>
      <c r="AS574" s="28"/>
      <c r="AT574" s="28"/>
      <c r="AU574" s="28"/>
      <c r="AV574" s="485">
        <f>VLOOKUP(A559,入力フォーム!$A$26:$AA$75,20,FALSE)</f>
        <v>2</v>
      </c>
      <c r="AW574" s="485"/>
      <c r="AX574" s="28" t="s">
        <v>48</v>
      </c>
      <c r="AY574" s="28"/>
      <c r="AZ574" s="28"/>
      <c r="BA574" s="28"/>
      <c r="BB574" s="28"/>
      <c r="BC574" s="28"/>
      <c r="BD574" s="28"/>
      <c r="BE574" s="28"/>
      <c r="BF574" s="28"/>
      <c r="BG574" s="18"/>
      <c r="BH574" s="18"/>
      <c r="BI574" s="18"/>
      <c r="BJ574" s="18"/>
      <c r="BK574" s="18"/>
      <c r="BL574" s="18"/>
      <c r="BM574" s="18"/>
      <c r="BN574" s="18"/>
      <c r="BO574" s="18"/>
      <c r="BP574" s="18"/>
      <c r="BQ574" s="18"/>
      <c r="BR574" s="18"/>
      <c r="BS574" s="18"/>
      <c r="BT574" s="18"/>
      <c r="BU574" s="18"/>
      <c r="BV574" s="18"/>
      <c r="BW574" s="18"/>
      <c r="BX574" s="19"/>
    </row>
    <row r="575" spans="1:126" ht="20.100000000000001" customHeight="1">
      <c r="B575" s="9"/>
      <c r="C575" s="9"/>
      <c r="D575" s="15"/>
      <c r="E575" s="16"/>
      <c r="F575" s="16"/>
      <c r="G575" s="16"/>
      <c r="H575" s="16"/>
      <c r="I575" s="16"/>
      <c r="J575" s="17"/>
      <c r="K575" s="17"/>
      <c r="L575" s="17"/>
      <c r="M575" s="17"/>
      <c r="N575" s="17"/>
      <c r="O575" s="17"/>
      <c r="P575" s="17"/>
      <c r="Q575" s="15"/>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9"/>
    </row>
    <row r="576" spans="1:126" ht="20.100000000000001" customHeight="1">
      <c r="B576" s="9"/>
      <c r="C576" s="9"/>
      <c r="D576" s="15"/>
      <c r="E576" s="16"/>
      <c r="F576" s="16"/>
      <c r="G576" s="16"/>
      <c r="H576" s="16"/>
      <c r="I576" s="16"/>
      <c r="J576" s="17"/>
      <c r="K576" s="17"/>
      <c r="L576" s="17"/>
      <c r="M576" s="17"/>
      <c r="N576" s="17"/>
      <c r="O576" s="17"/>
      <c r="P576" s="17"/>
      <c r="Q576" s="15"/>
      <c r="R576" s="248" t="s">
        <v>238</v>
      </c>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30"/>
      <c r="AZ576" s="30"/>
      <c r="BA576" s="30"/>
      <c r="BB576" s="30"/>
      <c r="BC576" s="30"/>
      <c r="BD576" s="30"/>
      <c r="BE576" s="30"/>
      <c r="BF576" s="30"/>
      <c r="BG576" s="30"/>
      <c r="BH576" s="30"/>
      <c r="BI576" s="30"/>
      <c r="BJ576" s="30"/>
      <c r="BK576" s="30"/>
      <c r="BL576" s="18"/>
      <c r="BM576" s="18"/>
      <c r="BN576" s="18"/>
      <c r="BO576" s="18"/>
      <c r="BP576" s="18"/>
      <c r="BQ576" s="18"/>
      <c r="BR576" s="18"/>
      <c r="BS576" s="18"/>
      <c r="BT576" s="18"/>
      <c r="BU576" s="18"/>
      <c r="BV576" s="18"/>
      <c r="BW576" s="18"/>
      <c r="BX576" s="19"/>
    </row>
    <row r="577" spans="2:76" ht="20.100000000000001" customHeight="1">
      <c r="B577" s="9"/>
      <c r="C577" s="9"/>
      <c r="D577" s="23"/>
      <c r="E577" s="24"/>
      <c r="F577" s="24"/>
      <c r="G577" s="24"/>
      <c r="H577" s="24"/>
      <c r="I577" s="24"/>
      <c r="J577" s="25"/>
      <c r="K577" s="25"/>
      <c r="L577" s="25"/>
      <c r="M577" s="25"/>
      <c r="N577" s="25"/>
      <c r="O577" s="25"/>
      <c r="P577" s="25"/>
      <c r="Q577" s="15"/>
      <c r="R577" s="249" t="s">
        <v>239</v>
      </c>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30"/>
      <c r="AZ577" s="30"/>
      <c r="BA577" s="30"/>
      <c r="BB577" s="30"/>
      <c r="BC577" s="30"/>
      <c r="BD577" s="30"/>
      <c r="BE577" s="30"/>
      <c r="BF577" s="30"/>
      <c r="BG577" s="30"/>
      <c r="BH577" s="30"/>
      <c r="BI577" s="30"/>
      <c r="BJ577" s="30"/>
      <c r="BK577" s="30"/>
      <c r="BL577" s="18"/>
      <c r="BM577" s="18"/>
      <c r="BN577" s="18"/>
      <c r="BO577" s="18"/>
      <c r="BP577" s="18"/>
      <c r="BQ577" s="18"/>
      <c r="BR577" s="18"/>
      <c r="BS577" s="18"/>
      <c r="BT577" s="18"/>
      <c r="BU577" s="18"/>
      <c r="BV577" s="18"/>
      <c r="BW577" s="18"/>
      <c r="BX577" s="19"/>
    </row>
    <row r="578" spans="2:76" ht="20.100000000000001" customHeight="1">
      <c r="B578" s="9"/>
      <c r="C578" s="9"/>
      <c r="D578" s="15"/>
      <c r="E578" s="16" t="s">
        <v>49</v>
      </c>
      <c r="F578" s="16"/>
      <c r="G578" s="16"/>
      <c r="H578" s="16"/>
      <c r="I578" s="16"/>
      <c r="J578" s="17"/>
      <c r="K578" s="17"/>
      <c r="L578" s="17"/>
      <c r="M578" s="17"/>
      <c r="N578" s="17"/>
      <c r="O578" s="17"/>
      <c r="P578" s="17"/>
      <c r="Q578" s="20"/>
      <c r="R578" s="21" t="s">
        <v>67</v>
      </c>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3"/>
    </row>
    <row r="579" spans="2:76" ht="20.100000000000001" customHeight="1">
      <c r="B579" s="9"/>
      <c r="C579" s="9"/>
      <c r="D579" s="15"/>
      <c r="E579" s="16"/>
      <c r="F579" s="16"/>
      <c r="G579" s="16"/>
      <c r="H579" s="16"/>
      <c r="I579" s="16"/>
      <c r="J579" s="17"/>
      <c r="K579" s="17"/>
      <c r="L579" s="17"/>
      <c r="M579" s="17"/>
      <c r="N579" s="17"/>
      <c r="O579" s="17"/>
      <c r="P579" s="17"/>
      <c r="Q579" s="23"/>
      <c r="R579" s="31" t="s">
        <v>126</v>
      </c>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2"/>
      <c r="AZ579" s="32"/>
      <c r="BA579" s="32"/>
      <c r="BB579" s="32"/>
      <c r="BC579" s="32"/>
      <c r="BD579" s="32"/>
      <c r="BE579" s="32"/>
      <c r="BF579" s="32"/>
      <c r="BG579" s="32"/>
      <c r="BH579" s="32"/>
      <c r="BI579" s="32"/>
      <c r="BJ579" s="32"/>
      <c r="BK579" s="33"/>
      <c r="BL579" s="33"/>
      <c r="BM579" s="33"/>
      <c r="BN579" s="33"/>
      <c r="BO579" s="33"/>
      <c r="BP579" s="33"/>
      <c r="BQ579" s="33"/>
      <c r="BR579" s="33"/>
      <c r="BS579" s="33"/>
      <c r="BT579" s="33"/>
      <c r="BU579" s="33"/>
      <c r="BV579" s="33"/>
      <c r="BW579" s="33"/>
      <c r="BX579" s="26"/>
    </row>
    <row r="580" spans="2:76" ht="20.100000000000001" customHeight="1">
      <c r="B580" s="9"/>
      <c r="C580" s="9"/>
      <c r="D580" s="10"/>
      <c r="E580" s="11" t="s">
        <v>81</v>
      </c>
      <c r="F580" s="11"/>
      <c r="G580" s="11"/>
      <c r="H580" s="11"/>
      <c r="I580" s="11"/>
      <c r="J580" s="12"/>
      <c r="K580" s="12"/>
      <c r="L580" s="12"/>
      <c r="M580" s="12"/>
      <c r="N580" s="12"/>
      <c r="O580" s="12"/>
      <c r="P580" s="12"/>
      <c r="Q580" s="15"/>
      <c r="R580" s="16" t="s">
        <v>115</v>
      </c>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9"/>
    </row>
    <row r="581" spans="2:76" ht="20.100000000000001" customHeight="1">
      <c r="B581" s="9"/>
      <c r="C581" s="9"/>
      <c r="D581" s="15"/>
      <c r="E581" s="16" t="s">
        <v>82</v>
      </c>
      <c r="F581" s="16"/>
      <c r="G581" s="16"/>
      <c r="H581" s="16"/>
      <c r="I581" s="16"/>
      <c r="J581" s="17"/>
      <c r="K581" s="17"/>
      <c r="L581" s="17"/>
      <c r="M581" s="17"/>
      <c r="N581" s="17"/>
      <c r="O581" s="17"/>
      <c r="P581" s="17"/>
      <c r="Q581" s="20"/>
      <c r="R581" s="486" t="s">
        <v>113</v>
      </c>
      <c r="S581" s="486"/>
      <c r="T581" s="486"/>
      <c r="U581" s="486"/>
      <c r="V581" s="39" t="s">
        <v>240</v>
      </c>
      <c r="W581" s="487">
        <f>VLOOKUP(A559,入力フォーム!$A$26:$AA$75,10,FALSE)</f>
        <v>1200</v>
      </c>
      <c r="X581" s="487"/>
      <c r="Y581" s="487"/>
      <c r="Z581" s="487"/>
      <c r="AA581" s="487"/>
      <c r="AB581" s="487"/>
      <c r="AC581" s="487"/>
      <c r="AD581" s="39" t="s">
        <v>21</v>
      </c>
      <c r="AE581" s="40"/>
      <c r="AF581" s="22"/>
      <c r="AG581" s="22"/>
      <c r="AH581" s="22"/>
      <c r="AI581" s="22"/>
      <c r="AJ581" s="22"/>
      <c r="AK581" s="22"/>
      <c r="AL581" s="22"/>
      <c r="AM581" s="22"/>
      <c r="AN581" s="22"/>
      <c r="AO581" s="22"/>
      <c r="AP581" s="22"/>
      <c r="AQ581" s="22"/>
      <c r="AR581" s="22"/>
      <c r="AS581" s="22"/>
      <c r="AT581" s="22"/>
      <c r="AU581" s="22"/>
      <c r="AV581" s="22"/>
      <c r="AW581" s="22"/>
      <c r="AX581" s="2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3"/>
    </row>
    <row r="582" spans="2:76" ht="20.100000000000001" customHeight="1">
      <c r="B582" s="9"/>
      <c r="C582" s="9"/>
      <c r="D582" s="15"/>
      <c r="E582" s="16"/>
      <c r="F582" s="16"/>
      <c r="G582" s="16"/>
      <c r="H582" s="16"/>
      <c r="I582" s="16"/>
      <c r="J582" s="17"/>
      <c r="K582" s="17"/>
      <c r="L582" s="17"/>
      <c r="M582" s="17"/>
      <c r="N582" s="17"/>
      <c r="O582" s="17"/>
      <c r="P582" s="17"/>
      <c r="Q582" s="15"/>
      <c r="R582" s="16" t="s">
        <v>104</v>
      </c>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9"/>
    </row>
    <row r="583" spans="2:76" ht="20.100000000000001" customHeight="1">
      <c r="B583" s="9"/>
      <c r="C583" s="9"/>
      <c r="D583" s="15"/>
      <c r="E583" s="16"/>
      <c r="F583" s="16"/>
      <c r="G583" s="16"/>
      <c r="H583" s="16"/>
      <c r="I583" s="16"/>
      <c r="J583" s="17"/>
      <c r="K583" s="17"/>
      <c r="L583" s="17"/>
      <c r="M583" s="17"/>
      <c r="N583" s="17"/>
      <c r="O583" s="17"/>
      <c r="P583" s="17"/>
      <c r="Q583" s="15"/>
      <c r="R583" s="16" t="s">
        <v>68</v>
      </c>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9"/>
    </row>
    <row r="584" spans="2:76" ht="20.100000000000001" customHeight="1">
      <c r="B584" s="9"/>
      <c r="C584" s="9"/>
      <c r="D584" s="15"/>
      <c r="E584" s="16"/>
      <c r="F584" s="16"/>
      <c r="G584" s="16"/>
      <c r="H584" s="16"/>
      <c r="I584" s="16"/>
      <c r="J584" s="17"/>
      <c r="K584" s="17"/>
      <c r="L584" s="17"/>
      <c r="M584" s="17"/>
      <c r="N584" s="17"/>
      <c r="O584" s="17"/>
      <c r="P584" s="17"/>
      <c r="Q584" s="15"/>
      <c r="R584" s="16" t="s">
        <v>114</v>
      </c>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9"/>
    </row>
    <row r="585" spans="2:76" ht="20.100000000000001" customHeight="1">
      <c r="B585" s="9"/>
      <c r="C585" s="9"/>
      <c r="D585" s="15"/>
      <c r="E585" s="16"/>
      <c r="F585" s="16"/>
      <c r="G585" s="16"/>
      <c r="H585" s="16"/>
      <c r="I585" s="16"/>
      <c r="J585" s="17"/>
      <c r="K585" s="17"/>
      <c r="L585" s="17"/>
      <c r="M585" s="17"/>
      <c r="N585" s="17"/>
      <c r="O585" s="17"/>
      <c r="P585" s="17"/>
      <c r="Q585" s="23"/>
      <c r="R585" s="25"/>
      <c r="S585" s="25"/>
      <c r="T585" s="25"/>
      <c r="U585" s="25"/>
      <c r="V585" s="25"/>
      <c r="W585" s="25"/>
      <c r="X585" s="25"/>
      <c r="Y585" s="24" t="s">
        <v>241</v>
      </c>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26"/>
    </row>
    <row r="586" spans="2:76" ht="20.100000000000001" customHeight="1">
      <c r="B586" s="9"/>
      <c r="C586" s="9"/>
      <c r="D586" s="10"/>
      <c r="E586" s="11" t="s">
        <v>50</v>
      </c>
      <c r="F586" s="11"/>
      <c r="G586" s="11"/>
      <c r="H586" s="11"/>
      <c r="I586" s="11"/>
      <c r="J586" s="12"/>
      <c r="K586" s="12"/>
      <c r="L586" s="12"/>
      <c r="M586" s="12"/>
      <c r="N586" s="12"/>
      <c r="O586" s="12"/>
      <c r="P586" s="12"/>
      <c r="Q586" s="15"/>
      <c r="R586" s="16" t="s">
        <v>69</v>
      </c>
      <c r="S586" s="17"/>
      <c r="T586" s="17"/>
      <c r="U586" s="17"/>
      <c r="V586" s="17"/>
      <c r="W586" s="17"/>
      <c r="X586" s="17"/>
      <c r="Y586" s="17"/>
      <c r="Z586" s="17"/>
      <c r="AA586" s="17"/>
      <c r="AB586" s="17"/>
      <c r="AC586" s="16" t="s">
        <v>70</v>
      </c>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9"/>
    </row>
    <row r="587" spans="2:76" ht="20.100000000000001" customHeight="1">
      <c r="B587" s="9"/>
      <c r="C587" s="9"/>
      <c r="D587" s="10"/>
      <c r="E587" s="11" t="s">
        <v>51</v>
      </c>
      <c r="F587" s="11"/>
      <c r="G587" s="11"/>
      <c r="H587" s="11"/>
      <c r="I587" s="11"/>
      <c r="J587" s="12"/>
      <c r="K587" s="12"/>
      <c r="L587" s="12"/>
      <c r="M587" s="12"/>
      <c r="N587" s="12"/>
      <c r="O587" s="12"/>
      <c r="P587" s="12"/>
      <c r="Q587" s="10"/>
      <c r="R587" s="11" t="s">
        <v>86</v>
      </c>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4"/>
    </row>
    <row r="588" spans="2:76" ht="20.100000000000001" customHeight="1">
      <c r="B588" s="9"/>
      <c r="C588" s="9"/>
      <c r="D588" s="20"/>
      <c r="E588" s="21" t="s">
        <v>52</v>
      </c>
      <c r="F588" s="21"/>
      <c r="G588" s="21"/>
      <c r="H588" s="21"/>
      <c r="I588" s="21"/>
      <c r="J588" s="22"/>
      <c r="K588" s="22"/>
      <c r="L588" s="22"/>
      <c r="M588" s="22"/>
      <c r="N588" s="22"/>
      <c r="O588" s="22"/>
      <c r="P588" s="22"/>
      <c r="Q588" s="15"/>
      <c r="R588" s="16" t="s">
        <v>71</v>
      </c>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30"/>
      <c r="AZ588" s="30"/>
      <c r="BA588" s="30"/>
      <c r="BB588" s="30"/>
      <c r="BC588" s="30"/>
      <c r="BD588" s="30"/>
      <c r="BE588" s="30"/>
      <c r="BF588" s="30"/>
      <c r="BG588" s="30"/>
      <c r="BH588" s="30"/>
      <c r="BI588" s="30"/>
      <c r="BJ588" s="30"/>
      <c r="BK588" s="30"/>
      <c r="BL588" s="18"/>
      <c r="BM588" s="18"/>
      <c r="BN588" s="18"/>
      <c r="BO588" s="18"/>
      <c r="BP588" s="18"/>
      <c r="BQ588" s="18"/>
      <c r="BR588" s="18"/>
      <c r="BS588" s="18"/>
      <c r="BT588" s="18"/>
      <c r="BU588" s="18"/>
      <c r="BV588" s="18"/>
      <c r="BW588" s="18"/>
      <c r="BX588" s="19"/>
    </row>
    <row r="589" spans="2:76" ht="20.100000000000001" customHeight="1">
      <c r="B589" s="9"/>
      <c r="C589" s="9"/>
      <c r="D589" s="15"/>
      <c r="E589" s="16"/>
      <c r="F589" s="16"/>
      <c r="G589" s="16"/>
      <c r="H589" s="16"/>
      <c r="I589" s="16"/>
      <c r="J589" s="17"/>
      <c r="K589" s="17"/>
      <c r="L589" s="17"/>
      <c r="M589" s="17"/>
      <c r="N589" s="17"/>
      <c r="O589" s="17"/>
      <c r="P589" s="17"/>
      <c r="Q589" s="15"/>
      <c r="R589" s="28" t="s">
        <v>72</v>
      </c>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30"/>
      <c r="AZ589" s="30"/>
      <c r="BA589" s="30"/>
      <c r="BB589" s="30"/>
      <c r="BC589" s="30"/>
      <c r="BD589" s="30"/>
      <c r="BE589" s="30"/>
      <c r="BF589" s="30"/>
      <c r="BG589" s="30"/>
      <c r="BH589" s="30"/>
      <c r="BI589" s="30"/>
      <c r="BJ589" s="30"/>
      <c r="BK589" s="30"/>
      <c r="BL589" s="18"/>
      <c r="BM589" s="18"/>
      <c r="BN589" s="18"/>
      <c r="BO589" s="18"/>
      <c r="BP589" s="18"/>
      <c r="BQ589" s="18"/>
      <c r="BR589" s="18"/>
      <c r="BS589" s="18"/>
      <c r="BT589" s="18"/>
      <c r="BU589" s="18"/>
      <c r="BV589" s="18"/>
      <c r="BW589" s="18"/>
      <c r="BX589" s="19"/>
    </row>
    <row r="590" spans="2:76" ht="20.100000000000001" customHeight="1">
      <c r="B590" s="9"/>
      <c r="C590" s="9"/>
      <c r="D590" s="15"/>
      <c r="E590" s="16"/>
      <c r="F590" s="16"/>
      <c r="G590" s="16"/>
      <c r="H590" s="16"/>
      <c r="I590" s="16"/>
      <c r="J590" s="17"/>
      <c r="K590" s="17"/>
      <c r="L590" s="17"/>
      <c r="M590" s="17"/>
      <c r="N590" s="17"/>
      <c r="O590" s="17"/>
      <c r="P590" s="17"/>
      <c r="Q590" s="15"/>
      <c r="R590" s="29"/>
      <c r="S590" s="29"/>
      <c r="T590" s="29" t="s">
        <v>73</v>
      </c>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30"/>
      <c r="AZ590" s="30"/>
      <c r="BA590" s="30"/>
      <c r="BB590" s="30"/>
      <c r="BC590" s="30"/>
      <c r="BD590" s="30"/>
      <c r="BE590" s="30"/>
      <c r="BF590" s="30"/>
      <c r="BG590" s="30"/>
      <c r="BH590" s="30"/>
      <c r="BI590" s="30"/>
      <c r="BJ590" s="30"/>
      <c r="BK590" s="30"/>
      <c r="BL590" s="18"/>
      <c r="BM590" s="18"/>
      <c r="BN590" s="18"/>
      <c r="BO590" s="18"/>
      <c r="BP590" s="18"/>
      <c r="BQ590" s="18"/>
      <c r="BR590" s="18"/>
      <c r="BS590" s="18"/>
      <c r="BT590" s="18"/>
      <c r="BU590" s="18"/>
      <c r="BV590" s="18"/>
      <c r="BW590" s="18"/>
      <c r="BX590" s="19"/>
    </row>
    <row r="591" spans="2:76" ht="20.100000000000001" customHeight="1">
      <c r="B591" s="9"/>
      <c r="C591" s="9"/>
      <c r="D591" s="15"/>
      <c r="E591" s="16"/>
      <c r="F591" s="16"/>
      <c r="G591" s="16"/>
      <c r="H591" s="16"/>
      <c r="I591" s="16"/>
      <c r="J591" s="17"/>
      <c r="K591" s="17"/>
      <c r="L591" s="17"/>
      <c r="M591" s="17"/>
      <c r="N591" s="17"/>
      <c r="O591" s="17"/>
      <c r="P591" s="17"/>
      <c r="Q591" s="15"/>
      <c r="R591" s="29"/>
      <c r="S591" s="29"/>
      <c r="T591" s="29" t="s">
        <v>74</v>
      </c>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30"/>
      <c r="AZ591" s="30"/>
      <c r="BA591" s="30"/>
      <c r="BB591" s="30"/>
      <c r="BC591" s="30"/>
      <c r="BD591" s="30"/>
      <c r="BE591" s="30"/>
      <c r="BF591" s="30"/>
      <c r="BG591" s="30"/>
      <c r="BH591" s="30"/>
      <c r="BI591" s="30"/>
      <c r="BJ591" s="30"/>
      <c r="BK591" s="30"/>
      <c r="BL591" s="18"/>
      <c r="BM591" s="18"/>
      <c r="BN591" s="18"/>
      <c r="BO591" s="18"/>
      <c r="BP591" s="18"/>
      <c r="BQ591" s="18"/>
      <c r="BR591" s="18"/>
      <c r="BS591" s="18"/>
      <c r="BT591" s="18"/>
      <c r="BU591" s="18"/>
      <c r="BV591" s="18"/>
      <c r="BW591" s="18"/>
      <c r="BX591" s="19"/>
    </row>
    <row r="592" spans="2:76" ht="20.100000000000001" customHeight="1">
      <c r="B592" s="9"/>
      <c r="C592" s="9"/>
      <c r="D592" s="15"/>
      <c r="E592" s="16"/>
      <c r="F592" s="16"/>
      <c r="G592" s="16"/>
      <c r="H592" s="16"/>
      <c r="I592" s="16"/>
      <c r="J592" s="17"/>
      <c r="K592" s="17"/>
      <c r="L592" s="17"/>
      <c r="M592" s="17"/>
      <c r="N592" s="17"/>
      <c r="O592" s="17"/>
      <c r="P592" s="17"/>
      <c r="Q592" s="15"/>
      <c r="R592" s="29"/>
      <c r="S592" s="29"/>
      <c r="T592" s="29" t="s">
        <v>75</v>
      </c>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30"/>
      <c r="AZ592" s="30"/>
      <c r="BA592" s="30"/>
      <c r="BB592" s="30"/>
      <c r="BC592" s="30"/>
      <c r="BD592" s="30"/>
      <c r="BE592" s="30"/>
      <c r="BF592" s="30"/>
      <c r="BG592" s="30"/>
      <c r="BH592" s="30"/>
      <c r="BI592" s="30"/>
      <c r="BJ592" s="30"/>
      <c r="BK592" s="30"/>
      <c r="BL592" s="18"/>
      <c r="BM592" s="18"/>
      <c r="BN592" s="18"/>
      <c r="BO592" s="18"/>
      <c r="BP592" s="18"/>
      <c r="BQ592" s="18"/>
      <c r="BR592" s="18"/>
      <c r="BS592" s="18"/>
      <c r="BT592" s="18"/>
      <c r="BU592" s="18"/>
      <c r="BV592" s="18"/>
      <c r="BW592" s="18"/>
      <c r="BX592" s="19"/>
    </row>
    <row r="593" spans="2:126" ht="20.100000000000001" customHeight="1">
      <c r="B593" s="9"/>
      <c r="C593" s="9"/>
      <c r="D593" s="15"/>
      <c r="E593" s="16"/>
      <c r="F593" s="16"/>
      <c r="G593" s="16"/>
      <c r="H593" s="16"/>
      <c r="I593" s="16"/>
      <c r="J593" s="17"/>
      <c r="K593" s="17"/>
      <c r="L593" s="17"/>
      <c r="M593" s="17"/>
      <c r="N593" s="17"/>
      <c r="O593" s="17"/>
      <c r="P593" s="17"/>
      <c r="Q593" s="15"/>
      <c r="R593" s="29"/>
      <c r="S593" s="29"/>
      <c r="T593" s="29" t="s">
        <v>84</v>
      </c>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30"/>
      <c r="AZ593" s="30"/>
      <c r="BA593" s="30"/>
      <c r="BB593" s="30"/>
      <c r="BC593" s="30"/>
      <c r="BD593" s="30"/>
      <c r="BE593" s="30"/>
      <c r="BF593" s="30"/>
      <c r="BG593" s="30"/>
      <c r="BH593" s="30"/>
      <c r="BI593" s="30"/>
      <c r="BJ593" s="30"/>
      <c r="BK593" s="30"/>
      <c r="BL593" s="18"/>
      <c r="BM593" s="18"/>
      <c r="BN593" s="18"/>
      <c r="BO593" s="18"/>
      <c r="BP593" s="18"/>
      <c r="BQ593" s="18"/>
      <c r="BR593" s="18"/>
      <c r="BS593" s="18"/>
      <c r="BT593" s="18"/>
      <c r="BU593" s="18"/>
      <c r="BV593" s="18"/>
      <c r="BW593" s="18"/>
      <c r="BX593" s="19"/>
    </row>
    <row r="594" spans="2:126" ht="20.100000000000001" customHeight="1">
      <c r="B594" s="9"/>
      <c r="C594" s="9"/>
      <c r="D594" s="23"/>
      <c r="E594" s="24"/>
      <c r="F594" s="24"/>
      <c r="G594" s="24"/>
      <c r="H594" s="24"/>
      <c r="I594" s="24"/>
      <c r="J594" s="25"/>
      <c r="K594" s="25"/>
      <c r="L594" s="25"/>
      <c r="M594" s="25"/>
      <c r="N594" s="25"/>
      <c r="O594" s="25"/>
      <c r="P594" s="25"/>
      <c r="Q594" s="15"/>
      <c r="R594" s="29"/>
      <c r="S594" s="29"/>
      <c r="T594" s="29" t="s">
        <v>76</v>
      </c>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30"/>
      <c r="AZ594" s="30"/>
      <c r="BA594" s="30"/>
      <c r="BB594" s="30"/>
      <c r="BC594" s="30"/>
      <c r="BD594" s="30"/>
      <c r="BE594" s="30"/>
      <c r="BF594" s="30"/>
      <c r="BG594" s="30"/>
      <c r="BH594" s="30"/>
      <c r="BI594" s="30"/>
      <c r="BJ594" s="30"/>
      <c r="BK594" s="30"/>
      <c r="BL594" s="18"/>
      <c r="BM594" s="18"/>
      <c r="BN594" s="18"/>
      <c r="BO594" s="18"/>
      <c r="BP594" s="18"/>
      <c r="BQ594" s="18"/>
      <c r="BR594" s="18"/>
      <c r="BS594" s="18"/>
      <c r="BT594" s="18"/>
      <c r="BU594" s="18"/>
      <c r="BV594" s="18"/>
      <c r="BW594" s="18"/>
      <c r="BX594" s="19"/>
    </row>
    <row r="595" spans="2:126" ht="20.100000000000001" customHeight="1">
      <c r="B595" s="9"/>
      <c r="C595" s="9"/>
      <c r="D595" s="15"/>
      <c r="E595" s="16" t="s">
        <v>53</v>
      </c>
      <c r="F595" s="16"/>
      <c r="G595" s="16"/>
      <c r="H595" s="16"/>
      <c r="I595" s="16"/>
      <c r="J595" s="17"/>
      <c r="K595" s="17"/>
      <c r="L595" s="17"/>
      <c r="M595" s="17"/>
      <c r="N595" s="17"/>
      <c r="O595" s="17"/>
      <c r="P595" s="17"/>
      <c r="Q595" s="10"/>
      <c r="R595" s="11" t="s">
        <v>325</v>
      </c>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8"/>
      <c r="AZ595" s="38"/>
      <c r="BA595" s="38"/>
      <c r="BB595" s="38"/>
      <c r="BC595" s="38"/>
      <c r="BD595" s="38"/>
      <c r="BE595" s="38"/>
      <c r="BF595" s="38"/>
      <c r="BG595" s="38"/>
      <c r="BH595" s="38"/>
      <c r="BI595" s="38"/>
      <c r="BJ595" s="38"/>
      <c r="BK595" s="38"/>
      <c r="BL595" s="13"/>
      <c r="BM595" s="13"/>
      <c r="BN595" s="13"/>
      <c r="BO595" s="13"/>
      <c r="BP595" s="13"/>
      <c r="BQ595" s="13"/>
      <c r="BR595" s="13"/>
      <c r="BS595" s="13"/>
      <c r="BT595" s="13"/>
      <c r="BU595" s="13"/>
      <c r="BV595" s="13"/>
      <c r="BW595" s="13"/>
      <c r="BX595" s="14"/>
    </row>
    <row r="596" spans="2:126" ht="20.100000000000001" customHeight="1">
      <c r="B596" s="9"/>
      <c r="C596" s="9"/>
      <c r="D596" s="20"/>
      <c r="E596" s="21" t="s">
        <v>54</v>
      </c>
      <c r="F596" s="21"/>
      <c r="G596" s="21"/>
      <c r="H596" s="21"/>
      <c r="I596" s="21"/>
      <c r="J596" s="22"/>
      <c r="K596" s="22"/>
      <c r="L596" s="22"/>
      <c r="M596" s="22"/>
      <c r="N596" s="22"/>
      <c r="O596" s="22"/>
      <c r="P596" s="22"/>
      <c r="Q596" s="15"/>
      <c r="R596" s="28" t="s">
        <v>77</v>
      </c>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30"/>
      <c r="AZ596" s="30"/>
      <c r="BA596" s="30"/>
      <c r="BB596" s="30"/>
      <c r="BC596" s="30"/>
      <c r="BD596" s="30"/>
      <c r="BE596" s="30"/>
      <c r="BF596" s="30"/>
      <c r="BG596" s="30"/>
      <c r="BH596" s="30"/>
      <c r="BI596" s="30"/>
      <c r="BJ596" s="30"/>
      <c r="BK596" s="30"/>
      <c r="BL596" s="18"/>
      <c r="BM596" s="18"/>
      <c r="BN596" s="18"/>
      <c r="BO596" s="18"/>
      <c r="BP596" s="18"/>
      <c r="BQ596" s="18"/>
      <c r="BR596" s="18"/>
      <c r="BS596" s="18"/>
      <c r="BT596" s="18"/>
      <c r="BU596" s="18"/>
      <c r="BV596" s="18"/>
      <c r="BW596" s="18"/>
      <c r="BX596" s="19"/>
    </row>
    <row r="597" spans="2:126" ht="20.100000000000001" customHeight="1">
      <c r="B597" s="9"/>
      <c r="C597" s="9"/>
      <c r="D597" s="15"/>
      <c r="E597" s="16"/>
      <c r="F597" s="16"/>
      <c r="G597" s="16"/>
      <c r="H597" s="16"/>
      <c r="I597" s="16"/>
      <c r="J597" s="17"/>
      <c r="K597" s="17"/>
      <c r="L597" s="17"/>
      <c r="M597" s="17"/>
      <c r="N597" s="17"/>
      <c r="O597" s="17"/>
      <c r="P597" s="17"/>
      <c r="Q597" s="15"/>
      <c r="R597" s="29"/>
      <c r="S597" s="29"/>
      <c r="T597" s="29" t="s">
        <v>78</v>
      </c>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30"/>
      <c r="AZ597" s="30"/>
      <c r="BA597" s="30"/>
      <c r="BB597" s="30"/>
      <c r="BC597" s="30"/>
      <c r="BD597" s="30"/>
      <c r="BE597" s="30"/>
      <c r="BF597" s="30"/>
      <c r="BG597" s="30"/>
      <c r="BH597" s="30"/>
      <c r="BI597" s="30"/>
      <c r="BJ597" s="30"/>
      <c r="BK597" s="30"/>
      <c r="BL597" s="18"/>
      <c r="BM597" s="18"/>
      <c r="BN597" s="18"/>
      <c r="BO597" s="18"/>
      <c r="BP597" s="18"/>
      <c r="BQ597" s="18"/>
      <c r="BR597" s="18"/>
      <c r="BS597" s="18"/>
      <c r="BT597" s="18"/>
      <c r="BU597" s="18"/>
      <c r="BV597" s="18"/>
      <c r="BW597" s="18"/>
      <c r="BX597" s="19"/>
    </row>
    <row r="598" spans="2:126" ht="20.100000000000001" customHeight="1">
      <c r="B598" s="9"/>
      <c r="C598" s="9"/>
      <c r="D598" s="15"/>
      <c r="E598" s="16"/>
      <c r="F598" s="16"/>
      <c r="G598" s="16"/>
      <c r="H598" s="16"/>
      <c r="I598" s="16"/>
      <c r="J598" s="17"/>
      <c r="K598" s="17"/>
      <c r="L598" s="17"/>
      <c r="M598" s="17"/>
      <c r="N598" s="17"/>
      <c r="O598" s="17"/>
      <c r="P598" s="17"/>
      <c r="Q598" s="15"/>
      <c r="R598" s="29"/>
      <c r="S598" s="29"/>
      <c r="T598" s="29" t="s">
        <v>79</v>
      </c>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30"/>
      <c r="AZ598" s="30"/>
      <c r="BA598" s="30"/>
      <c r="BB598" s="30"/>
      <c r="BC598" s="30"/>
      <c r="BD598" s="30"/>
      <c r="BE598" s="30"/>
      <c r="BF598" s="30"/>
      <c r="BG598" s="30"/>
      <c r="BH598" s="30"/>
      <c r="BI598" s="30"/>
      <c r="BJ598" s="30"/>
      <c r="BK598" s="30"/>
      <c r="BL598" s="18"/>
      <c r="BM598" s="18"/>
      <c r="BN598" s="18"/>
      <c r="BO598" s="18"/>
      <c r="BP598" s="18"/>
      <c r="BQ598" s="18"/>
      <c r="BR598" s="18"/>
      <c r="BS598" s="18"/>
      <c r="BT598" s="18"/>
      <c r="BU598" s="18"/>
      <c r="BV598" s="18"/>
      <c r="BW598" s="18"/>
      <c r="BX598" s="19"/>
    </row>
    <row r="599" spans="2:126" ht="20.100000000000001" customHeight="1">
      <c r="B599" s="9"/>
      <c r="C599" s="9"/>
      <c r="D599" s="23"/>
      <c r="E599" s="24"/>
      <c r="F599" s="24"/>
      <c r="G599" s="24"/>
      <c r="H599" s="24"/>
      <c r="I599" s="24"/>
      <c r="J599" s="25"/>
      <c r="K599" s="25"/>
      <c r="L599" s="25"/>
      <c r="M599" s="25"/>
      <c r="N599" s="25"/>
      <c r="O599" s="25"/>
      <c r="P599" s="25"/>
      <c r="Q599" s="23"/>
      <c r="R599" s="31"/>
      <c r="S599" s="31"/>
      <c r="T599" s="31" t="s">
        <v>80</v>
      </c>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2"/>
      <c r="AZ599" s="32"/>
      <c r="BA599" s="32"/>
      <c r="BB599" s="32"/>
      <c r="BC599" s="32"/>
      <c r="BD599" s="32"/>
      <c r="BE599" s="32"/>
      <c r="BF599" s="32"/>
      <c r="BG599" s="32"/>
      <c r="BH599" s="32"/>
      <c r="BI599" s="32"/>
      <c r="BJ599" s="32"/>
      <c r="BK599" s="32"/>
      <c r="BL599" s="33"/>
      <c r="BM599" s="33"/>
      <c r="BN599" s="33"/>
      <c r="BO599" s="33"/>
      <c r="BP599" s="33"/>
      <c r="BQ599" s="33"/>
      <c r="BR599" s="33"/>
      <c r="BS599" s="33"/>
      <c r="BT599" s="33"/>
      <c r="BU599" s="33"/>
      <c r="BV599" s="33"/>
      <c r="BW599" s="33"/>
      <c r="BX599" s="26"/>
    </row>
    <row r="600" spans="2:126" ht="20.100000000000001" customHeight="1">
      <c r="B600" s="9"/>
      <c r="C600" s="9"/>
      <c r="D600" s="15"/>
      <c r="E600" s="16" t="s">
        <v>55</v>
      </c>
      <c r="F600" s="16"/>
      <c r="G600" s="16"/>
      <c r="H600" s="16"/>
      <c r="I600" s="16"/>
      <c r="J600" s="17"/>
      <c r="K600" s="17"/>
      <c r="L600" s="17"/>
      <c r="M600" s="17"/>
      <c r="N600" s="17"/>
      <c r="O600" s="17"/>
      <c r="P600" s="17"/>
      <c r="Q600" s="15"/>
      <c r="R600" s="250" t="s">
        <v>231</v>
      </c>
      <c r="S600" s="250"/>
      <c r="T600" s="250"/>
      <c r="U600" s="250"/>
      <c r="V600" s="250"/>
      <c r="W600" s="250"/>
      <c r="X600" s="250"/>
      <c r="Y600" s="250"/>
      <c r="Z600" s="250"/>
      <c r="AA600" s="250"/>
      <c r="AB600" s="250"/>
      <c r="AC600" s="250"/>
      <c r="AD600" s="250"/>
      <c r="AE600" s="250"/>
      <c r="AF600" s="250"/>
      <c r="AG600" s="250"/>
      <c r="AH600" s="250"/>
      <c r="AI600" s="250"/>
      <c r="AJ600" s="250"/>
      <c r="AK600" s="250"/>
      <c r="AL600" s="250"/>
      <c r="AM600" s="250"/>
      <c r="AN600" s="250"/>
      <c r="AO600" s="34"/>
      <c r="AP600" s="34"/>
      <c r="AQ600" s="34"/>
      <c r="AR600" s="34"/>
      <c r="AS600" s="34"/>
      <c r="AT600" s="34"/>
      <c r="AU600" s="34"/>
      <c r="AV600" s="34"/>
      <c r="AW600" s="34"/>
      <c r="AX600" s="34"/>
      <c r="AY600" s="35"/>
      <c r="AZ600" s="35"/>
      <c r="BA600" s="35"/>
      <c r="BB600" s="35"/>
      <c r="BC600" s="35"/>
      <c r="BD600" s="35"/>
      <c r="BE600" s="35"/>
      <c r="BF600" s="35"/>
      <c r="BG600" s="35"/>
      <c r="BH600" s="35"/>
      <c r="BI600" s="35"/>
      <c r="BJ600" s="35"/>
      <c r="BK600" s="35"/>
      <c r="BL600" s="2"/>
      <c r="BM600" s="2"/>
      <c r="BN600" s="2"/>
      <c r="BO600" s="2"/>
      <c r="BP600" s="2"/>
      <c r="BQ600" s="2"/>
      <c r="BR600" s="2"/>
      <c r="BS600" s="2"/>
      <c r="BT600" s="2"/>
      <c r="BU600" s="2"/>
      <c r="BV600" s="2"/>
      <c r="BW600" s="2"/>
      <c r="BX600" s="3"/>
    </row>
    <row r="601" spans="2:126" ht="20.100000000000001" customHeight="1">
      <c r="B601" s="9"/>
      <c r="C601" s="9"/>
      <c r="D601" s="15"/>
      <c r="E601" s="16"/>
      <c r="F601" s="16"/>
      <c r="G601" s="16"/>
      <c r="H601" s="16"/>
      <c r="I601" s="16"/>
      <c r="J601" s="17"/>
      <c r="K601" s="17"/>
      <c r="L601" s="17"/>
      <c r="M601" s="17"/>
      <c r="N601" s="17"/>
      <c r="O601" s="17"/>
      <c r="P601" s="17"/>
      <c r="Q601" s="15"/>
      <c r="R601" s="251" t="s">
        <v>232</v>
      </c>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c r="AT601" s="251"/>
      <c r="AU601" s="251"/>
      <c r="AV601" s="251"/>
      <c r="AW601" s="251"/>
      <c r="AX601" s="251"/>
      <c r="AY601" s="252"/>
      <c r="AZ601" s="252"/>
      <c r="BA601" s="252"/>
      <c r="BB601" s="252"/>
      <c r="BC601" s="252"/>
      <c r="BD601" s="252"/>
      <c r="BE601" s="252"/>
      <c r="BF601" s="252"/>
      <c r="BG601" s="252"/>
      <c r="BH601" s="252"/>
      <c r="BI601" s="252"/>
      <c r="BJ601" s="252"/>
      <c r="BK601" s="252"/>
      <c r="BL601" s="18"/>
      <c r="BM601" s="18"/>
      <c r="BN601" s="18"/>
      <c r="BO601" s="18"/>
      <c r="BP601" s="18"/>
      <c r="BQ601" s="18"/>
      <c r="BR601" s="18"/>
      <c r="BS601" s="18"/>
      <c r="BT601" s="18"/>
      <c r="BU601" s="18"/>
      <c r="BV601" s="18"/>
      <c r="BW601" s="18"/>
      <c r="BX601" s="19"/>
    </row>
    <row r="602" spans="2:126" ht="20.100000000000001" customHeight="1">
      <c r="B602" s="9"/>
      <c r="C602" s="9"/>
      <c r="D602" s="15"/>
      <c r="E602" s="16"/>
      <c r="F602" s="16"/>
      <c r="G602" s="16"/>
      <c r="H602" s="16"/>
      <c r="I602" s="16"/>
      <c r="J602" s="17"/>
      <c r="K602" s="17"/>
      <c r="L602" s="17"/>
      <c r="M602" s="17"/>
      <c r="N602" s="17"/>
      <c r="O602" s="17"/>
      <c r="P602" s="17"/>
      <c r="Q602" s="228"/>
      <c r="R602" s="29" t="s">
        <v>233</v>
      </c>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51"/>
      <c r="AV602" s="251"/>
      <c r="AW602" s="251"/>
      <c r="AX602" s="251"/>
      <c r="AY602" s="252"/>
      <c r="AZ602" s="252"/>
      <c r="BA602" s="252"/>
      <c r="BB602" s="252"/>
      <c r="BC602" s="252"/>
      <c r="BD602" s="252"/>
      <c r="BE602" s="252"/>
      <c r="BF602" s="252"/>
      <c r="BG602" s="252"/>
      <c r="BH602" s="252"/>
      <c r="BI602" s="252"/>
      <c r="BJ602" s="252"/>
      <c r="BK602" s="252"/>
      <c r="BL602" s="247"/>
      <c r="BM602" s="18"/>
      <c r="BN602" s="18"/>
      <c r="BO602" s="18"/>
      <c r="BP602" s="18"/>
      <c r="BQ602" s="18"/>
      <c r="BR602" s="18"/>
      <c r="BS602" s="18"/>
      <c r="BT602" s="18"/>
      <c r="BU602" s="18"/>
      <c r="BV602" s="18"/>
      <c r="BW602" s="18"/>
      <c r="BX602" s="19"/>
    </row>
    <row r="603" spans="2:126" ht="20.100000000000001" customHeight="1">
      <c r="B603" s="9"/>
      <c r="C603" s="9"/>
      <c r="D603" s="23"/>
      <c r="E603" s="24"/>
      <c r="F603" s="24"/>
      <c r="G603" s="24"/>
      <c r="H603" s="24"/>
      <c r="I603" s="24"/>
      <c r="J603" s="25"/>
      <c r="K603" s="25"/>
      <c r="L603" s="25"/>
      <c r="M603" s="25"/>
      <c r="N603" s="25"/>
      <c r="O603" s="25"/>
      <c r="P603" s="25"/>
      <c r="Q603" s="253"/>
      <c r="R603" s="32" t="s">
        <v>234</v>
      </c>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3"/>
      <c r="BM603" s="33"/>
      <c r="BN603" s="33"/>
      <c r="BO603" s="33"/>
      <c r="BP603" s="33"/>
      <c r="BQ603" s="33"/>
      <c r="BR603" s="33"/>
      <c r="BS603" s="33"/>
      <c r="BT603" s="33"/>
      <c r="BU603" s="33"/>
      <c r="BV603" s="33"/>
      <c r="BW603" s="33"/>
      <c r="BX603" s="26"/>
    </row>
    <row r="604" spans="2:126" ht="12.75" customHeight="1">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row>
    <row r="605" spans="2:126" s="8" customFormat="1" ht="15.75" customHeight="1">
      <c r="D605" s="488">
        <f>入力フォーム!$C$13</f>
        <v>45931</v>
      </c>
      <c r="E605" s="488"/>
      <c r="F605" s="488"/>
      <c r="G605" s="488"/>
      <c r="H605" s="488"/>
      <c r="I605" s="488"/>
      <c r="J605" s="488"/>
      <c r="K605" s="488"/>
      <c r="L605" s="488"/>
      <c r="M605" s="488"/>
      <c r="N605" s="488"/>
      <c r="O605" s="488"/>
      <c r="P605" s="488"/>
      <c r="Q605" s="488"/>
      <c r="R605" s="47"/>
      <c r="S605" s="47"/>
      <c r="T605" s="47"/>
      <c r="U605" s="47"/>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row>
    <row r="606" spans="2:126" s="8" customFormat="1" ht="10.5" customHeight="1">
      <c r="D606" s="45"/>
      <c r="E606" s="45"/>
      <c r="F606" s="45"/>
      <c r="G606" s="45"/>
      <c r="H606" s="45"/>
      <c r="I606" s="45"/>
      <c r="J606" s="45"/>
      <c r="K606" s="45"/>
      <c r="L606" s="45"/>
      <c r="M606" s="45"/>
      <c r="N606" s="45"/>
      <c r="O606" s="45"/>
      <c r="P606" s="45"/>
      <c r="Q606" s="45"/>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row>
    <row r="607" spans="2:126" s="8" customFormat="1" ht="18" customHeight="1">
      <c r="AM607" s="8" t="s">
        <v>56</v>
      </c>
      <c r="AQ607" s="489" t="s">
        <v>310</v>
      </c>
      <c r="AR607" s="489"/>
      <c r="AS607" s="489"/>
      <c r="AT607" s="489"/>
      <c r="AU607" s="489"/>
      <c r="AV607" s="489"/>
      <c r="AW607" s="489"/>
      <c r="AX607" s="489"/>
      <c r="AY607" s="489"/>
      <c r="AZ607" s="489"/>
      <c r="BA607" s="489"/>
      <c r="BB607" s="489"/>
      <c r="BC607" s="489"/>
      <c r="BD607" s="489"/>
      <c r="BE607" s="489"/>
      <c r="BF607" s="489"/>
      <c r="BG607" s="489"/>
      <c r="BH607" s="489"/>
      <c r="BI607" s="489"/>
      <c r="BJ607" s="489"/>
      <c r="BK607" s="489"/>
      <c r="BL607" s="489"/>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row>
    <row r="608" spans="2:126" s="8" customFormat="1" ht="18" customHeight="1">
      <c r="AQ608" s="489" t="s">
        <v>66</v>
      </c>
      <c r="AR608" s="489"/>
      <c r="AS608" s="489"/>
      <c r="AT608" s="489"/>
      <c r="AU608" s="489"/>
      <c r="AV608" s="489"/>
      <c r="AW608" s="489"/>
      <c r="AX608" s="489"/>
      <c r="AY608" s="489"/>
      <c r="AZ608" s="489"/>
      <c r="BA608" s="489"/>
      <c r="BB608" s="489"/>
      <c r="BC608" s="489"/>
      <c r="BD608" s="489"/>
      <c r="BE608" s="489"/>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row>
    <row r="609" spans="1:126" s="8" customFormat="1" ht="18" customHeight="1">
      <c r="AQ609" s="479" t="s">
        <v>328</v>
      </c>
      <c r="AR609" s="479"/>
      <c r="AS609" s="479"/>
      <c r="AT609" s="479"/>
      <c r="AU609" s="479"/>
      <c r="AV609" s="479"/>
      <c r="AW609" s="479"/>
      <c r="AX609" s="479"/>
      <c r="AY609" s="479"/>
      <c r="AZ609" s="479"/>
      <c r="BA609" s="479"/>
      <c r="BB609" s="479"/>
      <c r="BC609" s="479"/>
      <c r="BD609" s="479"/>
      <c r="BE609" s="479"/>
      <c r="BF609" s="479"/>
      <c r="BG609" s="43"/>
      <c r="BH609" s="480" t="s">
        <v>299</v>
      </c>
      <c r="BI609" s="480"/>
      <c r="BJ609" s="480"/>
      <c r="BK609" s="480"/>
      <c r="BL609" s="480"/>
      <c r="BM609" s="480"/>
      <c r="BN609" s="480"/>
      <c r="BO609" s="480"/>
      <c r="BS609" s="8" t="s">
        <v>57</v>
      </c>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row>
    <row r="610" spans="1:126" s="8" customFormat="1" ht="10.5" customHeight="1">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row>
    <row r="611" spans="1:126" s="8" customFormat="1" ht="18" customHeight="1">
      <c r="AM611" s="8" t="s">
        <v>58</v>
      </c>
      <c r="AQ611" s="8" t="s">
        <v>59</v>
      </c>
      <c r="AU611" s="481" t="str">
        <f>"〒"&amp;VLOOKUP(A559,入力フォーム!$A$26:$AA$75,4,FALSE)</f>
        <v>〒141-8602</v>
      </c>
      <c r="AV611" s="481"/>
      <c r="AW611" s="481"/>
      <c r="AX611" s="481"/>
      <c r="AY611" s="481"/>
      <c r="AZ611" s="481"/>
      <c r="BA611" s="481"/>
      <c r="BB611" s="481"/>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row>
    <row r="612" spans="1:126" s="8" customFormat="1" ht="20.100000000000001" customHeight="1">
      <c r="AU612" s="144"/>
      <c r="AV612" s="482" t="str">
        <f>VLOOKUP(A559,入力フォーム!$A$26:$AA$75,5,FALSE)</f>
        <v>東京都品川区大崎4-2-16</v>
      </c>
      <c r="AW612" s="482"/>
      <c r="AX612" s="482"/>
      <c r="AY612" s="482"/>
      <c r="AZ612" s="482"/>
      <c r="BA612" s="482"/>
      <c r="BB612" s="482"/>
      <c r="BC612" s="482"/>
      <c r="BD612" s="482"/>
      <c r="BE612" s="482"/>
      <c r="BF612" s="482"/>
      <c r="BG612" s="482"/>
      <c r="BH612" s="482"/>
      <c r="BI612" s="482"/>
      <c r="BJ612" s="482"/>
      <c r="BK612" s="482"/>
      <c r="BL612" s="482"/>
      <c r="BM612" s="482"/>
      <c r="BN612" s="482"/>
      <c r="BO612" s="482"/>
      <c r="BP612" s="482"/>
      <c r="BQ612" s="482"/>
      <c r="BR612" s="482"/>
      <c r="BS612" s="482"/>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row>
    <row r="613" spans="1:126" s="8" customFormat="1" ht="20.100000000000001" customHeight="1">
      <c r="AU613" s="44"/>
      <c r="AV613" s="483">
        <f>VLOOKUP(A559,入力フォーム!$A$26:$AA$75,6,FALSE)</f>
        <v>0</v>
      </c>
      <c r="AW613" s="483"/>
      <c r="AX613" s="483"/>
      <c r="AY613" s="483"/>
      <c r="AZ613" s="483"/>
      <c r="BA613" s="483"/>
      <c r="BB613" s="483"/>
      <c r="BC613" s="483"/>
      <c r="BD613" s="483"/>
      <c r="BE613" s="483"/>
      <c r="BF613" s="483"/>
      <c r="BG613" s="483"/>
      <c r="BH613" s="483"/>
      <c r="BI613" s="483"/>
      <c r="BJ613" s="483"/>
      <c r="BK613" s="483"/>
      <c r="BL613" s="483"/>
      <c r="BM613" s="483"/>
      <c r="BN613" s="483"/>
      <c r="BO613" s="483"/>
      <c r="BP613" s="483"/>
      <c r="BQ613" s="483"/>
      <c r="BR613" s="483"/>
      <c r="BS613" s="48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row>
    <row r="614" spans="1:126" s="8" customFormat="1" ht="12" customHeight="1">
      <c r="AQ614" s="46" t="s">
        <v>191</v>
      </c>
      <c r="AR614" s="46"/>
      <c r="AS614" s="46"/>
      <c r="AT614" s="46"/>
      <c r="AU614" s="46"/>
      <c r="AV614" s="484" t="str">
        <f>VLOOKUP(A559,入力フォーム!$A$26:$AA$75,3,FALSE)</f>
        <v>ﾘｯｼｮｳ ｼﾞｭｳﾆﾝ</v>
      </c>
      <c r="AW614" s="484" ph="1"/>
      <c r="AX614" s="484" ph="1"/>
      <c r="AY614" s="484" ph="1"/>
      <c r="AZ614" s="484" ph="1"/>
      <c r="BA614" s="484" ph="1"/>
      <c r="BB614" s="484" ph="1"/>
      <c r="BC614" s="484" ph="1"/>
      <c r="BD614" s="484" ph="1"/>
      <c r="BE614" s="484" ph="1"/>
      <c r="BF614" s="484" ph="1"/>
      <c r="BG614" s="484" ph="1"/>
      <c r="BH614" s="484" ph="1"/>
      <c r="BI614" s="484" ph="1"/>
      <c r="BJ614" s="484" ph="1"/>
      <c r="BK614" s="484" ph="1"/>
      <c r="BL614" s="484" ph="1"/>
      <c r="BM614" s="484" ph="1"/>
      <c r="BN614" s="484" ph="1"/>
      <c r="BO614" s="48"/>
      <c r="BP614" s="48"/>
      <c r="BQ614" s="48"/>
      <c r="BR614" s="48"/>
      <c r="BS614" s="48"/>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row>
    <row r="615" spans="1:126" s="8" customFormat="1" ht="20.100000000000001" customHeight="1">
      <c r="AQ615" s="8" t="s">
        <v>60</v>
      </c>
      <c r="AV615" s="493" t="str">
        <f>VLOOKUP(A559,入力フォーム!$A$26:$AA$75,2,FALSE)</f>
        <v>立正　10人</v>
      </c>
      <c r="AW615" s="493"/>
      <c r="AX615" s="493"/>
      <c r="AY615" s="493"/>
      <c r="AZ615" s="493"/>
      <c r="BA615" s="493"/>
      <c r="BB615" s="493"/>
      <c r="BC615" s="493"/>
      <c r="BD615" s="493"/>
      <c r="BE615" s="493"/>
      <c r="BF615" s="493"/>
      <c r="BG615" s="493"/>
      <c r="BH615" s="493"/>
      <c r="BI615" s="493"/>
      <c r="BJ615" s="493"/>
      <c r="BK615" s="493"/>
      <c r="BL615" s="493"/>
      <c r="BM615" s="493"/>
      <c r="BN615" s="493"/>
      <c r="BO615" s="48"/>
      <c r="BP615" s="48"/>
      <c r="BQ615" s="48"/>
      <c r="BR615" s="48"/>
      <c r="BS615" s="286" t="s">
        <v>57</v>
      </c>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row>
    <row r="616" spans="1:126" s="8" customFormat="1" ht="20.100000000000001" customHeight="1">
      <c r="AQ616" s="8" t="s">
        <v>61</v>
      </c>
      <c r="AV616" s="48"/>
      <c r="AW616" s="494">
        <f>VLOOKUP(A559,入力フォーム!$A$26:$AA$75,8,FALSE)</f>
        <v>32877</v>
      </c>
      <c r="AX616" s="494"/>
      <c r="AY616" s="494"/>
      <c r="AZ616" s="494"/>
      <c r="BA616" s="494"/>
      <c r="BB616" s="494"/>
      <c r="BC616" s="494"/>
      <c r="BD616" s="494"/>
      <c r="BE616" s="494"/>
      <c r="BF616" s="494"/>
      <c r="BG616" s="494"/>
      <c r="BH616" s="494"/>
      <c r="BI616" s="494"/>
      <c r="BJ616" s="494"/>
      <c r="BK616" s="494"/>
      <c r="BL616" s="494"/>
      <c r="BM616" s="494"/>
      <c r="BN616" s="494"/>
      <c r="BO616" s="494"/>
      <c r="BP616" s="494"/>
      <c r="BQ616" s="494"/>
      <c r="BR616" s="494"/>
      <c r="BS616" s="48"/>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row>
    <row r="617" spans="1:126" s="8" customFormat="1" ht="20.100000000000001" customHeight="1">
      <c r="AQ617" s="8" t="s">
        <v>83</v>
      </c>
      <c r="AV617" s="48"/>
      <c r="AW617" s="48"/>
      <c r="AX617" s="48"/>
      <c r="AY617" s="48"/>
      <c r="AZ617" s="48"/>
      <c r="BA617" s="48"/>
      <c r="BB617" s="48"/>
      <c r="BC617" s="48"/>
      <c r="BD617" s="495" t="str">
        <f>VLOOKUP(A559,入力フォーム!$A$26:$AA$75,9,FALSE)</f>
        <v>181H00010</v>
      </c>
      <c r="BE617" s="495"/>
      <c r="BF617" s="495"/>
      <c r="BG617" s="495"/>
      <c r="BH617" s="495"/>
      <c r="BI617" s="495"/>
      <c r="BJ617" s="495"/>
      <c r="BK617" s="495"/>
      <c r="BL617" s="495"/>
      <c r="BM617" s="495"/>
      <c r="BN617" s="495"/>
      <c r="BO617" s="495"/>
      <c r="BP617" s="495"/>
      <c r="BQ617" s="495"/>
      <c r="BR617" s="495"/>
      <c r="BS617" s="495"/>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row>
    <row r="618" spans="1:126" s="8" customFormat="1" ht="12" customHeight="1">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row>
    <row r="619" spans="1:126" s="8" customFormat="1" ht="22.5" customHeight="1">
      <c r="D619" s="496" t="s">
        <v>85</v>
      </c>
      <c r="E619" s="496"/>
      <c r="F619" s="496"/>
      <c r="G619" s="496"/>
      <c r="H619" s="496"/>
      <c r="I619" s="496"/>
      <c r="J619" s="496"/>
      <c r="K619" s="496"/>
      <c r="L619" s="497" t="str">
        <f>入力フォーム!$C$22</f>
        <v>07-999</v>
      </c>
      <c r="M619" s="497"/>
      <c r="N619" s="497"/>
      <c r="O619" s="497"/>
      <c r="P619" s="497"/>
      <c r="Q619" s="497"/>
      <c r="R619" s="48"/>
      <c r="S619" s="48"/>
      <c r="T619" s="8" t="s">
        <v>242</v>
      </c>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row>
    <row r="620" spans="1:126" s="8" customFormat="1" ht="15.75" customHeight="1">
      <c r="D620" s="45"/>
      <c r="F620" s="45"/>
      <c r="G620" s="45"/>
      <c r="H620" s="45"/>
      <c r="I620" s="45"/>
      <c r="J620" s="45"/>
      <c r="K620" s="45"/>
      <c r="L620" s="45"/>
      <c r="M620" s="45"/>
      <c r="N620" s="45"/>
      <c r="O620" s="45"/>
      <c r="P620" s="45"/>
      <c r="Q620" s="45"/>
      <c r="BX620" s="51"/>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row>
    <row r="621" spans="1:126" s="7" customFormat="1" ht="18.75">
      <c r="A621" s="7">
        <f>IF(MOD(ROW()-1,62)=0,QUOTIENT(ROW()-1,62)+1,"")</f>
        <v>11</v>
      </c>
      <c r="B621" s="473" t="s">
        <v>39</v>
      </c>
      <c r="C621" s="473"/>
      <c r="D621" s="473"/>
      <c r="E621" s="473"/>
      <c r="F621" s="473"/>
      <c r="G621" s="473"/>
      <c r="H621" s="473"/>
      <c r="I621" s="473"/>
      <c r="J621" s="473"/>
      <c r="K621" s="473"/>
      <c r="L621" s="473"/>
      <c r="M621" s="473"/>
      <c r="N621" s="473"/>
      <c r="O621" s="473"/>
      <c r="P621" s="473"/>
      <c r="Q621" s="473"/>
      <c r="R621" s="473"/>
      <c r="S621" s="473"/>
      <c r="T621" s="473"/>
      <c r="U621" s="473"/>
      <c r="V621" s="473"/>
      <c r="W621" s="473"/>
      <c r="X621" s="473"/>
      <c r="Y621" s="473"/>
      <c r="Z621" s="473"/>
      <c r="AA621" s="473"/>
      <c r="AB621" s="473"/>
      <c r="AC621" s="473"/>
      <c r="AD621" s="473"/>
      <c r="AE621" s="473"/>
      <c r="AF621" s="473"/>
      <c r="AG621" s="473"/>
      <c r="AH621" s="473"/>
      <c r="AI621" s="473"/>
      <c r="AJ621" s="473"/>
      <c r="AK621" s="473"/>
      <c r="AL621" s="473"/>
      <c r="AM621" s="473"/>
      <c r="AN621" s="473"/>
      <c r="AO621" s="473"/>
      <c r="AP621" s="473"/>
      <c r="AQ621" s="473"/>
      <c r="AR621" s="473"/>
      <c r="AS621" s="473"/>
      <c r="AT621" s="473"/>
      <c r="AU621" s="473"/>
      <c r="AV621" s="473"/>
      <c r="AW621" s="473"/>
      <c r="AX621" s="473"/>
      <c r="AY621" s="473"/>
      <c r="AZ621" s="473"/>
      <c r="BA621" s="473"/>
      <c r="BB621" s="473"/>
      <c r="BC621" s="473"/>
      <c r="BD621" s="473"/>
      <c r="BE621" s="473"/>
      <c r="BF621" s="473"/>
      <c r="BG621" s="473"/>
      <c r="BH621" s="473"/>
      <c r="BI621" s="473"/>
      <c r="BJ621" s="473"/>
      <c r="BK621" s="473"/>
      <c r="BL621" s="473"/>
      <c r="BM621" s="473"/>
      <c r="BN621" s="473"/>
      <c r="BO621" s="473"/>
      <c r="BP621" s="473"/>
      <c r="BQ621" s="473"/>
      <c r="BR621" s="473"/>
      <c r="BS621" s="473"/>
      <c r="BT621" s="473"/>
      <c r="BU621" s="473"/>
      <c r="BV621" s="473"/>
      <c r="BW621" s="473"/>
      <c r="BX621" s="473"/>
      <c r="BY621" s="52"/>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row>
    <row r="622" spans="1:126" s="7" customFormat="1" ht="19.5" customHeight="1">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Q622" s="8"/>
      <c r="AR622" s="8"/>
      <c r="AS622" s="8"/>
      <c r="AT622" s="8"/>
      <c r="AU622" s="8"/>
      <c r="AV622" s="8"/>
      <c r="AW622" s="8"/>
      <c r="AX622" s="8"/>
      <c r="AY622" s="8"/>
      <c r="AZ622" s="8"/>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row>
    <row r="623" spans="1:126" s="7" customFormat="1" ht="16.5" customHeight="1">
      <c r="B623" s="8" t="s">
        <v>229</v>
      </c>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D623" s="474">
        <f>VLOOKUP(A621,入力フォーム!$A$26:$AA$75,2,FALSE)</f>
        <v>0</v>
      </c>
      <c r="AE623" s="474"/>
      <c r="AF623" s="474"/>
      <c r="AG623" s="474"/>
      <c r="AH623" s="474"/>
      <c r="AI623" s="474"/>
      <c r="AJ623" s="474"/>
      <c r="AK623" s="474"/>
      <c r="AL623" s="474"/>
      <c r="AM623" s="474"/>
      <c r="AN623" s="474"/>
      <c r="AO623" s="474"/>
      <c r="AP623" s="474"/>
      <c r="AQ623" s="8" t="s">
        <v>230</v>
      </c>
      <c r="AR623" s="8"/>
      <c r="AS623" s="8"/>
      <c r="AT623" s="8"/>
      <c r="AU623" s="8"/>
      <c r="AV623" s="8"/>
      <c r="AW623" s="8"/>
      <c r="AX623" s="8"/>
      <c r="AY623" s="8"/>
      <c r="AZ623" s="8"/>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row>
    <row r="624" spans="1:126" ht="14.25" customHeight="1">
      <c r="B624" s="9"/>
      <c r="C624" s="9"/>
      <c r="D624" s="9"/>
    </row>
    <row r="625" spans="1:126" ht="15.75" customHeight="1">
      <c r="D625" s="475" t="s">
        <v>23</v>
      </c>
      <c r="E625" s="475"/>
      <c r="F625" s="475"/>
      <c r="G625" s="475"/>
      <c r="H625" s="475"/>
      <c r="I625" s="475"/>
      <c r="J625" s="475"/>
      <c r="K625" s="475"/>
      <c r="L625" s="475"/>
      <c r="M625" s="475"/>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M625" s="475"/>
      <c r="AN625" s="475"/>
      <c r="AO625" s="475"/>
      <c r="AP625" s="475"/>
      <c r="AQ625" s="475"/>
      <c r="AR625" s="475"/>
      <c r="AS625" s="475"/>
      <c r="AT625" s="475"/>
      <c r="AU625" s="475"/>
      <c r="AV625" s="475"/>
      <c r="AW625" s="475"/>
      <c r="AX625" s="475"/>
      <c r="AY625" s="475"/>
      <c r="AZ625" s="475"/>
      <c r="BA625" s="475"/>
      <c r="BB625" s="475"/>
      <c r="BC625" s="475"/>
      <c r="BD625" s="475"/>
      <c r="BE625" s="475"/>
      <c r="BF625" s="475"/>
      <c r="BG625" s="475"/>
      <c r="BH625" s="475"/>
      <c r="BI625" s="475"/>
      <c r="BJ625" s="475"/>
      <c r="BK625" s="475"/>
      <c r="BL625" s="475"/>
      <c r="BM625" s="475"/>
      <c r="BN625" s="475"/>
      <c r="BO625" s="475"/>
      <c r="BP625" s="475"/>
      <c r="BQ625" s="475"/>
      <c r="BR625" s="475"/>
      <c r="BS625" s="475"/>
      <c r="BT625" s="475"/>
      <c r="BU625" s="475"/>
      <c r="BV625" s="475"/>
      <c r="BW625" s="475"/>
      <c r="BX625" s="475"/>
    </row>
    <row r="626" spans="1:126" ht="14.25" customHeight="1">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row>
    <row r="627" spans="1:126" ht="20.100000000000001" customHeight="1">
      <c r="B627" s="9"/>
      <c r="C627" s="9"/>
      <c r="D627" s="10"/>
      <c r="E627" s="11" t="s">
        <v>40</v>
      </c>
      <c r="F627" s="11"/>
      <c r="G627" s="11"/>
      <c r="H627" s="11"/>
      <c r="I627" s="11"/>
      <c r="J627" s="12"/>
      <c r="K627" s="12"/>
      <c r="L627" s="12"/>
      <c r="M627" s="12"/>
      <c r="N627" s="12"/>
      <c r="O627" s="12"/>
      <c r="P627" s="12"/>
      <c r="Q627" s="10"/>
      <c r="R627" s="476" t="str">
        <f>VLOOKUP(A621,入力フォーム!$A$26:$AA$75,11,FALSE)</f>
        <v/>
      </c>
      <c r="S627" s="476"/>
      <c r="T627" s="476"/>
      <c r="U627" s="476"/>
      <c r="V627" s="476"/>
      <c r="W627" s="476"/>
      <c r="X627" s="476"/>
      <c r="Y627" s="476"/>
      <c r="Z627" s="476"/>
      <c r="AA627" s="476"/>
      <c r="AB627" s="476"/>
      <c r="AC627" s="476"/>
      <c r="AD627" s="476"/>
      <c r="AE627" s="476"/>
      <c r="AF627" s="476"/>
      <c r="AG627" s="476"/>
      <c r="AH627" s="477" t="s">
        <v>235</v>
      </c>
      <c r="AI627" s="478"/>
      <c r="AJ627" s="478"/>
      <c r="AK627" s="478"/>
      <c r="AL627" s="478"/>
      <c r="AM627" s="476" t="str">
        <f>VLOOKUP(A621,入力フォーム!$A$26:$AA$75,13,FALSE)</f>
        <v/>
      </c>
      <c r="AN627" s="476"/>
      <c r="AO627" s="476"/>
      <c r="AP627" s="476"/>
      <c r="AQ627" s="476"/>
      <c r="AR627" s="476"/>
      <c r="AS627" s="476"/>
      <c r="AT627" s="476"/>
      <c r="AU627" s="476"/>
      <c r="AV627" s="476"/>
      <c r="AW627" s="476"/>
      <c r="AX627" s="476"/>
      <c r="AY627" s="476"/>
      <c r="AZ627" s="476"/>
      <c r="BA627" s="476"/>
      <c r="BB627" s="476"/>
      <c r="BC627" s="2"/>
      <c r="BD627" s="2"/>
      <c r="BE627" s="2"/>
      <c r="BF627" s="2"/>
      <c r="BG627" s="2"/>
      <c r="BH627" s="2"/>
      <c r="BI627" s="2"/>
      <c r="BJ627" s="2"/>
      <c r="BK627" s="2"/>
      <c r="BL627" s="2"/>
      <c r="BM627" s="2"/>
      <c r="BN627" s="2"/>
      <c r="BO627" s="2"/>
      <c r="BP627" s="2"/>
      <c r="BQ627" s="2"/>
      <c r="BR627" s="2"/>
      <c r="BS627" s="2"/>
      <c r="BT627" s="2"/>
      <c r="BU627" s="2"/>
      <c r="BV627" s="2"/>
      <c r="BW627" s="2"/>
      <c r="BX627" s="3"/>
    </row>
    <row r="628" spans="1:126" ht="20.100000000000001" customHeight="1">
      <c r="B628" s="9"/>
      <c r="C628" s="9"/>
      <c r="D628" s="10"/>
      <c r="E628" s="11" t="s">
        <v>41</v>
      </c>
      <c r="F628" s="11"/>
      <c r="G628" s="11"/>
      <c r="H628" s="11"/>
      <c r="I628" s="11"/>
      <c r="J628" s="12"/>
      <c r="K628" s="12"/>
      <c r="L628" s="12"/>
      <c r="M628" s="12"/>
      <c r="N628" s="12"/>
      <c r="O628" s="12"/>
      <c r="P628" s="229"/>
      <c r="Q628" s="230"/>
      <c r="R628" s="463" t="str">
        <f>入力フォーム!$C$10</f>
        <v>品川キャンパス</v>
      </c>
      <c r="S628" s="463"/>
      <c r="T628" s="463"/>
      <c r="U628" s="463"/>
      <c r="V628" s="463"/>
      <c r="W628" s="463"/>
      <c r="X628" s="463"/>
      <c r="Y628" s="463"/>
      <c r="Z628" s="231"/>
      <c r="AA628" s="464" t="str">
        <f>入力フォーム!$D$10</f>
        <v>文学部事務室</v>
      </c>
      <c r="AB628" s="464"/>
      <c r="AC628" s="464"/>
      <c r="AD628" s="464"/>
      <c r="AE628" s="464"/>
      <c r="AF628" s="464"/>
      <c r="AG628" s="464"/>
      <c r="AH628" s="464"/>
      <c r="AI628" s="464"/>
      <c r="AJ628" s="464"/>
      <c r="AK628" s="464"/>
      <c r="AL628" s="464"/>
      <c r="AM628" s="464"/>
      <c r="AN628" s="464"/>
      <c r="AO628" s="464"/>
      <c r="AP628" s="464"/>
      <c r="AQ628" s="464"/>
      <c r="AR628" s="464"/>
      <c r="AS628" s="464"/>
      <c r="AT628" s="464"/>
      <c r="AU628" s="464"/>
      <c r="AV628" s="464"/>
      <c r="AW628" s="464"/>
      <c r="AX628" s="464"/>
      <c r="AY628" s="464"/>
      <c r="AZ628" s="464"/>
      <c r="BA628" s="464"/>
      <c r="BB628" s="464"/>
      <c r="BC628" s="464"/>
      <c r="BD628" s="464"/>
      <c r="BE628" s="464"/>
      <c r="BF628" s="464"/>
      <c r="BG628" s="464"/>
      <c r="BH628" s="464"/>
      <c r="BI628" s="464"/>
      <c r="BJ628" s="464"/>
      <c r="BK628" s="464"/>
      <c r="BL628" s="464"/>
      <c r="BM628" s="464"/>
      <c r="BN628" s="464"/>
      <c r="BO628" s="464"/>
      <c r="BP628" s="464"/>
      <c r="BQ628" s="464"/>
      <c r="BR628" s="231"/>
      <c r="BS628" s="231"/>
      <c r="BT628" s="231"/>
      <c r="BU628" s="231"/>
      <c r="BV628" s="231"/>
      <c r="BW628" s="231"/>
      <c r="BX628" s="232"/>
    </row>
    <row r="629" spans="1:126" ht="18.600000000000001" customHeight="1">
      <c r="B629" s="9"/>
      <c r="C629" s="9"/>
      <c r="D629" s="15"/>
      <c r="E629" s="16" t="s">
        <v>236</v>
      </c>
      <c r="F629" s="16"/>
      <c r="G629" s="16"/>
      <c r="H629" s="16"/>
      <c r="I629" s="16"/>
      <c r="J629" s="17"/>
      <c r="K629" s="17"/>
      <c r="L629" s="17"/>
      <c r="M629" s="17"/>
      <c r="N629" s="17"/>
      <c r="O629" s="17"/>
      <c r="P629" s="17"/>
      <c r="Q629" s="15"/>
      <c r="R629" s="465" t="str">
        <f>入力フォーム!$C$4</f>
        <v>文学部事務室</v>
      </c>
      <c r="S629" s="465"/>
      <c r="T629" s="465"/>
      <c r="U629" s="465"/>
      <c r="V629" s="465"/>
      <c r="W629" s="465"/>
      <c r="X629" s="465"/>
      <c r="Y629" s="465"/>
      <c r="Z629" s="465"/>
      <c r="AA629" s="465"/>
      <c r="AB629" s="465"/>
      <c r="AC629" s="465"/>
      <c r="AD629" s="465"/>
      <c r="AE629" s="465"/>
      <c r="AF629" s="465"/>
      <c r="AG629" s="465"/>
      <c r="AH629" s="465"/>
      <c r="AI629" s="465"/>
      <c r="AJ629" s="465"/>
      <c r="AK629" s="465"/>
      <c r="AL629" s="465"/>
      <c r="AM629" s="465"/>
      <c r="AN629" s="465"/>
      <c r="AO629" s="465"/>
      <c r="AP629" s="465"/>
      <c r="AQ629" s="465"/>
      <c r="AR629" s="465"/>
      <c r="AS629" s="465"/>
      <c r="AT629" s="465"/>
      <c r="AU629" s="465"/>
      <c r="AV629" s="465"/>
      <c r="AW629" s="465"/>
      <c r="AX629" s="465"/>
      <c r="AY629" s="465"/>
      <c r="AZ629" s="465"/>
      <c r="BA629" s="465"/>
      <c r="BB629" s="465"/>
      <c r="BC629" s="465"/>
      <c r="BD629" s="465"/>
      <c r="BE629" s="465"/>
      <c r="BF629" s="465"/>
      <c r="BG629" s="465"/>
      <c r="BH629" s="465"/>
      <c r="BI629" s="465"/>
      <c r="BJ629" s="465"/>
      <c r="BK629" s="465"/>
      <c r="BL629" s="465"/>
      <c r="BM629" s="465"/>
      <c r="BN629" s="465"/>
      <c r="BO629" s="465"/>
      <c r="BP629" s="465"/>
      <c r="BQ629" s="465"/>
      <c r="BR629" s="465"/>
      <c r="BS629" s="233"/>
      <c r="BT629" s="233"/>
      <c r="BU629" s="233"/>
      <c r="BV629" s="233"/>
      <c r="BW629" s="233"/>
      <c r="BX629" s="19"/>
    </row>
    <row r="630" spans="1:126" ht="38.25" customHeight="1">
      <c r="B630" s="9"/>
      <c r="C630" s="9"/>
      <c r="D630" s="10"/>
      <c r="E630" s="466" t="s">
        <v>42</v>
      </c>
      <c r="F630" s="466"/>
      <c r="G630" s="466"/>
      <c r="H630" s="466"/>
      <c r="I630" s="466"/>
      <c r="J630" s="466"/>
      <c r="K630" s="466"/>
      <c r="L630" s="466"/>
      <c r="M630" s="466"/>
      <c r="N630" s="466"/>
      <c r="O630" s="466"/>
      <c r="P630" s="467"/>
      <c r="Q630" s="10"/>
      <c r="R630" s="468" t="str">
        <f>入力フォーム!$C$8</f>
        <v>OC学生スタッフ</v>
      </c>
      <c r="S630" s="468"/>
      <c r="T630" s="468"/>
      <c r="U630" s="468"/>
      <c r="V630" s="468"/>
      <c r="W630" s="468"/>
      <c r="X630" s="468"/>
      <c r="Y630" s="468"/>
      <c r="Z630" s="468"/>
      <c r="AA630" s="468"/>
      <c r="AB630" s="468"/>
      <c r="AC630" s="468"/>
      <c r="AD630" s="468"/>
      <c r="AE630" s="468"/>
      <c r="AF630" s="468"/>
      <c r="AG630" s="468"/>
      <c r="AH630" s="468"/>
      <c r="AI630" s="468"/>
      <c r="AJ630" s="468"/>
      <c r="AK630" s="468"/>
      <c r="AL630" s="468"/>
      <c r="AM630" s="468"/>
      <c r="AN630" s="468"/>
      <c r="AO630" s="468"/>
      <c r="AP630" s="468"/>
      <c r="AQ630" s="468"/>
      <c r="AR630" s="468"/>
      <c r="AS630" s="468"/>
      <c r="AT630" s="468"/>
      <c r="AU630" s="468"/>
      <c r="AV630" s="468"/>
      <c r="AW630" s="468"/>
      <c r="AX630" s="468"/>
      <c r="AY630" s="468"/>
      <c r="AZ630" s="468"/>
      <c r="BA630" s="468"/>
      <c r="BB630" s="468"/>
      <c r="BC630" s="468"/>
      <c r="BD630" s="468"/>
      <c r="BE630" s="468"/>
      <c r="BF630" s="468"/>
      <c r="BG630" s="468"/>
      <c r="BH630" s="468"/>
      <c r="BI630" s="468"/>
      <c r="BJ630" s="468"/>
      <c r="BK630" s="468"/>
      <c r="BL630" s="468"/>
      <c r="BM630" s="468"/>
      <c r="BN630" s="468"/>
      <c r="BO630" s="468"/>
      <c r="BP630" s="468"/>
      <c r="BQ630" s="468"/>
      <c r="BR630" s="468"/>
      <c r="BS630" s="234"/>
      <c r="BT630" s="234"/>
      <c r="BU630" s="234"/>
      <c r="BV630" s="234"/>
      <c r="BW630" s="234"/>
      <c r="BX630" s="14"/>
    </row>
    <row r="631" spans="1:126" ht="20.100000000000001" customHeight="1">
      <c r="B631" s="9"/>
      <c r="C631" s="9"/>
      <c r="D631" s="15"/>
      <c r="E631" s="16" t="s">
        <v>43</v>
      </c>
      <c r="F631" s="16"/>
      <c r="G631" s="16"/>
      <c r="H631" s="16"/>
      <c r="I631" s="16"/>
      <c r="J631" s="17"/>
      <c r="K631" s="17"/>
      <c r="L631" s="17"/>
      <c r="M631" s="17"/>
      <c r="N631" s="17"/>
      <c r="O631" s="17"/>
      <c r="P631" s="17"/>
      <c r="Q631" s="15"/>
      <c r="R631" s="17" t="s">
        <v>44</v>
      </c>
      <c r="S631" s="17"/>
      <c r="T631" s="17"/>
      <c r="U631" s="17"/>
      <c r="V631" s="17"/>
      <c r="W631" s="469" t="str">
        <f>VLOOKUP(A621,入力フォーム!$A$26:$AA$75,22,FALSE)</f>
        <v/>
      </c>
      <c r="X631" s="469"/>
      <c r="Y631" s="469"/>
      <c r="Z631" s="469"/>
      <c r="AA631" s="469"/>
      <c r="AB631" s="469"/>
      <c r="AC631" s="469"/>
      <c r="AD631" s="469"/>
      <c r="AE631" s="469"/>
      <c r="AF631" s="469"/>
      <c r="AG631" s="469"/>
      <c r="AH631" s="469"/>
      <c r="AI631" s="469"/>
      <c r="AJ631" s="469"/>
      <c r="AK631" s="469"/>
      <c r="AL631" s="469"/>
      <c r="AM631" s="469"/>
      <c r="AN631" s="469"/>
      <c r="AO631" s="469"/>
      <c r="AP631" s="17"/>
      <c r="AQ631" s="17"/>
      <c r="AR631" s="470" t="s">
        <v>237</v>
      </c>
      <c r="AS631" s="470"/>
      <c r="AT631" s="470"/>
      <c r="AU631" s="470"/>
      <c r="AV631" s="470"/>
      <c r="AW631" s="470"/>
      <c r="AX631" s="471">
        <f>入力フォーム!$E$16</f>
        <v>0</v>
      </c>
      <c r="AY631" s="471"/>
      <c r="AZ631" s="471"/>
      <c r="BA631" s="472" t="s">
        <v>65</v>
      </c>
      <c r="BB631" s="472"/>
      <c r="BC631" s="472"/>
      <c r="BD631" s="472"/>
      <c r="BE631" s="472"/>
      <c r="BF631" s="18"/>
      <c r="BG631" s="18"/>
      <c r="BH631" s="18"/>
      <c r="BI631" s="18"/>
      <c r="BJ631" s="18"/>
      <c r="BK631" s="18"/>
      <c r="BL631" s="18"/>
      <c r="BM631" s="18"/>
      <c r="BN631" s="18"/>
      <c r="BO631" s="18"/>
      <c r="BP631" s="18"/>
      <c r="BQ631" s="18"/>
      <c r="BR631" s="18"/>
      <c r="BS631" s="18"/>
      <c r="BT631" s="18"/>
      <c r="BU631" s="18"/>
      <c r="BV631" s="18"/>
      <c r="BW631" s="18"/>
      <c r="BX631" s="19"/>
    </row>
    <row r="632" spans="1:126" ht="20.100000000000001" customHeight="1">
      <c r="A632" s="245"/>
      <c r="B632" s="235"/>
      <c r="C632" s="235"/>
      <c r="D632" s="236"/>
      <c r="E632" s="237"/>
      <c r="F632" s="237"/>
      <c r="G632" s="237"/>
      <c r="H632" s="237"/>
      <c r="I632" s="237"/>
      <c r="J632" s="238"/>
      <c r="K632" s="238"/>
      <c r="L632" s="238"/>
      <c r="M632" s="238"/>
      <c r="N632" s="238"/>
      <c r="O632" s="238"/>
      <c r="P632" s="238"/>
      <c r="Q632" s="239"/>
      <c r="R632" s="240"/>
      <c r="S632" s="241"/>
      <c r="T632" s="241"/>
      <c r="U632" s="241"/>
      <c r="V632" s="241"/>
      <c r="W632" s="241"/>
      <c r="X632" s="241"/>
      <c r="Y632" s="241"/>
      <c r="Z632" s="241"/>
      <c r="AA632" s="241"/>
      <c r="AB632" s="241"/>
      <c r="AC632" s="241"/>
      <c r="AD632" s="241"/>
      <c r="AE632" s="241"/>
      <c r="AF632" s="241"/>
      <c r="AG632" s="241"/>
      <c r="AH632" s="241"/>
      <c r="AI632" s="241"/>
      <c r="AJ632" s="241"/>
      <c r="AK632" s="241"/>
      <c r="AL632" s="241"/>
      <c r="AM632" s="241"/>
      <c r="AN632" s="241"/>
      <c r="AO632" s="241"/>
      <c r="AP632" s="241"/>
      <c r="AQ632" s="241"/>
      <c r="AR632" s="242"/>
      <c r="AS632" s="242"/>
      <c r="AT632" s="243"/>
      <c r="AU632" s="241"/>
      <c r="AV632" s="241"/>
      <c r="AW632" s="241"/>
      <c r="AX632" s="241"/>
      <c r="AY632" s="242"/>
      <c r="AZ632" s="242"/>
      <c r="BA632" s="242"/>
      <c r="BB632" s="242"/>
      <c r="BC632" s="242"/>
      <c r="BD632" s="242"/>
      <c r="BE632" s="242"/>
      <c r="BF632" s="242"/>
      <c r="BG632" s="242"/>
      <c r="BH632" s="242"/>
      <c r="BI632" s="242"/>
      <c r="BJ632" s="242"/>
      <c r="BK632" s="242"/>
      <c r="BL632" s="242"/>
      <c r="BM632" s="242"/>
      <c r="BN632" s="242"/>
      <c r="BO632" s="242"/>
      <c r="BP632" s="242"/>
      <c r="BQ632" s="242"/>
      <c r="BR632" s="242"/>
      <c r="BS632" s="242"/>
      <c r="BT632" s="242"/>
      <c r="BU632" s="242"/>
      <c r="BV632" s="242"/>
      <c r="BW632" s="242"/>
      <c r="BX632" s="244"/>
    </row>
    <row r="633" spans="1:126" ht="20.100000000000001" customHeight="1">
      <c r="B633" s="9"/>
      <c r="C633" s="9"/>
      <c r="D633" s="20"/>
      <c r="E633" s="21" t="s">
        <v>45</v>
      </c>
      <c r="F633" s="21"/>
      <c r="G633" s="21"/>
      <c r="H633" s="21"/>
      <c r="I633" s="21"/>
      <c r="J633" s="22"/>
      <c r="K633" s="22"/>
      <c r="L633" s="22"/>
      <c r="M633" s="22"/>
      <c r="N633" s="22"/>
      <c r="O633" s="22"/>
      <c r="P633" s="22"/>
      <c r="Q633" s="15"/>
      <c r="R633" s="490" t="str">
        <f>VLOOKUP(A621,入力フォーム!$A$26:$AA$75,14,FALSE)</f>
        <v/>
      </c>
      <c r="S633" s="490"/>
      <c r="T633" s="490"/>
      <c r="U633" s="490"/>
      <c r="V633" s="490"/>
      <c r="W633" s="490"/>
      <c r="X633" s="490"/>
      <c r="Y633" s="490"/>
      <c r="Z633" s="490"/>
      <c r="AA633" s="490"/>
      <c r="AB633" s="491" t="s">
        <v>235</v>
      </c>
      <c r="AC633" s="491"/>
      <c r="AD633" s="491"/>
      <c r="AE633" s="491"/>
      <c r="AF633" s="491"/>
      <c r="AG633" s="492" t="str">
        <f>VLOOKUP(A621,入力フォーム!$A$26:$AA$75,16,FALSE)</f>
        <v/>
      </c>
      <c r="AH633" s="492"/>
      <c r="AI633" s="492"/>
      <c r="AJ633" s="492"/>
      <c r="AK633" s="492"/>
      <c r="AL633" s="492"/>
      <c r="AM633" s="492"/>
      <c r="AN633" s="492"/>
      <c r="AO633" s="492"/>
      <c r="AP633" s="492"/>
      <c r="AQ633" s="27"/>
      <c r="AR633" s="36"/>
      <c r="AS633" s="36"/>
      <c r="AT633" s="36"/>
      <c r="AU633" s="36"/>
      <c r="AV633" s="36"/>
      <c r="AW633" s="36"/>
      <c r="AX633" s="36"/>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9"/>
    </row>
    <row r="634" spans="1:126" s="8" customFormat="1" ht="10.5" customHeight="1">
      <c r="D634" s="15"/>
      <c r="E634" s="16"/>
      <c r="F634" s="16"/>
      <c r="G634" s="16"/>
      <c r="H634" s="16"/>
      <c r="I634" s="16"/>
      <c r="J634" s="16"/>
      <c r="K634" s="16"/>
      <c r="L634" s="16"/>
      <c r="M634" s="16"/>
      <c r="N634" s="16"/>
      <c r="O634" s="16"/>
      <c r="P634" s="17"/>
      <c r="Q634" s="15"/>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9"/>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row>
    <row r="635" spans="1:126" ht="20.100000000000001" customHeight="1">
      <c r="B635" s="9"/>
      <c r="C635" s="9"/>
      <c r="D635" s="15"/>
      <c r="E635" s="16"/>
      <c r="F635" s="16"/>
      <c r="G635" s="16"/>
      <c r="H635" s="16"/>
      <c r="I635" s="16"/>
      <c r="J635" s="17"/>
      <c r="K635" s="17"/>
      <c r="L635" s="17"/>
      <c r="M635" s="17"/>
      <c r="N635" s="17"/>
      <c r="O635" s="17"/>
      <c r="P635" s="17"/>
      <c r="Q635" s="15"/>
      <c r="R635" s="17"/>
      <c r="S635" s="17" t="s">
        <v>46</v>
      </c>
      <c r="T635" s="17"/>
      <c r="U635" s="17"/>
      <c r="V635" s="17"/>
      <c r="W635" s="17"/>
      <c r="X635" s="17"/>
      <c r="Y635" s="17"/>
      <c r="Z635" s="17"/>
      <c r="AA635" s="17"/>
      <c r="AB635" s="17"/>
      <c r="AC635" s="17"/>
      <c r="AD635" s="17"/>
      <c r="AE635" s="17"/>
      <c r="AF635" s="17"/>
      <c r="AG635" s="17"/>
      <c r="AH635" s="17"/>
      <c r="AI635" s="17"/>
      <c r="AJ635" s="17"/>
      <c r="BI635" s="247"/>
      <c r="BJ635" s="247"/>
      <c r="BK635" s="247"/>
      <c r="BL635" s="18"/>
      <c r="BM635" s="18"/>
      <c r="BN635" s="18"/>
      <c r="BO635" s="18"/>
      <c r="BP635" s="18"/>
      <c r="BQ635" s="18"/>
      <c r="BR635" s="18"/>
      <c r="BS635" s="18"/>
      <c r="BT635" s="18"/>
      <c r="BU635" s="18"/>
      <c r="BV635" s="18"/>
      <c r="BW635" s="18"/>
      <c r="BX635" s="19"/>
    </row>
    <row r="636" spans="1:126" ht="20.100000000000001" customHeight="1">
      <c r="B636" s="9"/>
      <c r="C636" s="9"/>
      <c r="D636" s="15"/>
      <c r="E636" s="16"/>
      <c r="F636" s="16"/>
      <c r="G636" s="16"/>
      <c r="H636" s="16"/>
      <c r="I636" s="16"/>
      <c r="J636" s="17"/>
      <c r="K636" s="17"/>
      <c r="L636" s="17"/>
      <c r="M636" s="17"/>
      <c r="N636" s="17"/>
      <c r="O636" s="17"/>
      <c r="P636" s="17"/>
      <c r="Q636" s="15"/>
      <c r="R636" s="492" t="str">
        <f>VLOOKUP(A621,入力フォーム!$A$26:$AA$75,17,FALSE)</f>
        <v/>
      </c>
      <c r="S636" s="492"/>
      <c r="T636" s="492"/>
      <c r="U636" s="492"/>
      <c r="V636" s="492"/>
      <c r="W636" s="492"/>
      <c r="X636" s="492"/>
      <c r="Y636" s="492"/>
      <c r="Z636" s="492"/>
      <c r="AA636" s="492"/>
      <c r="AB636" s="491" t="s">
        <v>235</v>
      </c>
      <c r="AC636" s="491"/>
      <c r="AD636" s="491"/>
      <c r="AE636" s="491"/>
      <c r="AF636" s="491"/>
      <c r="AG636" s="492" t="str">
        <f>VLOOKUP(A621,入力フォーム!$A$26:$AA$75,19,FALSE)</f>
        <v/>
      </c>
      <c r="AH636" s="492"/>
      <c r="AI636" s="492"/>
      <c r="AJ636" s="492"/>
      <c r="AK636" s="492"/>
      <c r="AL636" s="492"/>
      <c r="AM636" s="492"/>
      <c r="AN636" s="492"/>
      <c r="AO636" s="492"/>
      <c r="AP636" s="492"/>
      <c r="AQ636" s="27"/>
      <c r="AR636" s="28" t="s">
        <v>47</v>
      </c>
      <c r="AS636" s="28"/>
      <c r="AT636" s="28"/>
      <c r="AU636" s="28"/>
      <c r="AV636" s="485" t="str">
        <f>VLOOKUP(A621,入力フォーム!$A$26:$AA$75,20,FALSE)</f>
        <v/>
      </c>
      <c r="AW636" s="485"/>
      <c r="AX636" s="28" t="s">
        <v>48</v>
      </c>
      <c r="AY636" s="28"/>
      <c r="AZ636" s="28"/>
      <c r="BA636" s="28"/>
      <c r="BB636" s="28"/>
      <c r="BC636" s="28"/>
      <c r="BD636" s="28"/>
      <c r="BE636" s="28"/>
      <c r="BF636" s="28"/>
      <c r="BG636" s="18"/>
      <c r="BH636" s="18"/>
      <c r="BI636" s="18"/>
      <c r="BJ636" s="18"/>
      <c r="BK636" s="18"/>
      <c r="BL636" s="18"/>
      <c r="BM636" s="18"/>
      <c r="BN636" s="18"/>
      <c r="BO636" s="18"/>
      <c r="BP636" s="18"/>
      <c r="BQ636" s="18"/>
      <c r="BR636" s="18"/>
      <c r="BS636" s="18"/>
      <c r="BT636" s="18"/>
      <c r="BU636" s="18"/>
      <c r="BV636" s="18"/>
      <c r="BW636" s="18"/>
      <c r="BX636" s="19"/>
    </row>
    <row r="637" spans="1:126" ht="20.100000000000001" customHeight="1">
      <c r="B637" s="9"/>
      <c r="C637" s="9"/>
      <c r="D637" s="15"/>
      <c r="E637" s="16"/>
      <c r="F637" s="16"/>
      <c r="G637" s="16"/>
      <c r="H637" s="16"/>
      <c r="I637" s="16"/>
      <c r="J637" s="17"/>
      <c r="K637" s="17"/>
      <c r="L637" s="17"/>
      <c r="M637" s="17"/>
      <c r="N637" s="17"/>
      <c r="O637" s="17"/>
      <c r="P637" s="17"/>
      <c r="Q637" s="15"/>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9"/>
    </row>
    <row r="638" spans="1:126" ht="20.100000000000001" customHeight="1">
      <c r="B638" s="9"/>
      <c r="C638" s="9"/>
      <c r="D638" s="15"/>
      <c r="E638" s="16"/>
      <c r="F638" s="16"/>
      <c r="G638" s="16"/>
      <c r="H638" s="16"/>
      <c r="I638" s="16"/>
      <c r="J638" s="17"/>
      <c r="K638" s="17"/>
      <c r="L638" s="17"/>
      <c r="M638" s="17"/>
      <c r="N638" s="17"/>
      <c r="O638" s="17"/>
      <c r="P638" s="17"/>
      <c r="Q638" s="15"/>
      <c r="R638" s="248" t="s">
        <v>238</v>
      </c>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30"/>
      <c r="AZ638" s="30"/>
      <c r="BA638" s="30"/>
      <c r="BB638" s="30"/>
      <c r="BC638" s="30"/>
      <c r="BD638" s="30"/>
      <c r="BE638" s="30"/>
      <c r="BF638" s="30"/>
      <c r="BG638" s="30"/>
      <c r="BH638" s="30"/>
      <c r="BI638" s="30"/>
      <c r="BJ638" s="30"/>
      <c r="BK638" s="30"/>
      <c r="BL638" s="18"/>
      <c r="BM638" s="18"/>
      <c r="BN638" s="18"/>
      <c r="BO638" s="18"/>
      <c r="BP638" s="18"/>
      <c r="BQ638" s="18"/>
      <c r="BR638" s="18"/>
      <c r="BS638" s="18"/>
      <c r="BT638" s="18"/>
      <c r="BU638" s="18"/>
      <c r="BV638" s="18"/>
      <c r="BW638" s="18"/>
      <c r="BX638" s="19"/>
    </row>
    <row r="639" spans="1:126" ht="20.100000000000001" customHeight="1">
      <c r="B639" s="9"/>
      <c r="C639" s="9"/>
      <c r="D639" s="23"/>
      <c r="E639" s="24"/>
      <c r="F639" s="24"/>
      <c r="G639" s="24"/>
      <c r="H639" s="24"/>
      <c r="I639" s="24"/>
      <c r="J639" s="25"/>
      <c r="K639" s="25"/>
      <c r="L639" s="25"/>
      <c r="M639" s="25"/>
      <c r="N639" s="25"/>
      <c r="O639" s="25"/>
      <c r="P639" s="25"/>
      <c r="Q639" s="15"/>
      <c r="R639" s="249" t="s">
        <v>239</v>
      </c>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30"/>
      <c r="AZ639" s="30"/>
      <c r="BA639" s="30"/>
      <c r="BB639" s="30"/>
      <c r="BC639" s="30"/>
      <c r="BD639" s="30"/>
      <c r="BE639" s="30"/>
      <c r="BF639" s="30"/>
      <c r="BG639" s="30"/>
      <c r="BH639" s="30"/>
      <c r="BI639" s="30"/>
      <c r="BJ639" s="30"/>
      <c r="BK639" s="30"/>
      <c r="BL639" s="18"/>
      <c r="BM639" s="18"/>
      <c r="BN639" s="18"/>
      <c r="BO639" s="18"/>
      <c r="BP639" s="18"/>
      <c r="BQ639" s="18"/>
      <c r="BR639" s="18"/>
      <c r="BS639" s="18"/>
      <c r="BT639" s="18"/>
      <c r="BU639" s="18"/>
      <c r="BV639" s="18"/>
      <c r="BW639" s="18"/>
      <c r="BX639" s="19"/>
    </row>
    <row r="640" spans="1:126" ht="20.100000000000001" customHeight="1">
      <c r="B640" s="9"/>
      <c r="C640" s="9"/>
      <c r="D640" s="15"/>
      <c r="E640" s="16" t="s">
        <v>49</v>
      </c>
      <c r="F640" s="16"/>
      <c r="G640" s="16"/>
      <c r="H640" s="16"/>
      <c r="I640" s="16"/>
      <c r="J640" s="17"/>
      <c r="K640" s="17"/>
      <c r="L640" s="17"/>
      <c r="M640" s="17"/>
      <c r="N640" s="17"/>
      <c r="O640" s="17"/>
      <c r="P640" s="17"/>
      <c r="Q640" s="20"/>
      <c r="R640" s="21" t="s">
        <v>67</v>
      </c>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3"/>
    </row>
    <row r="641" spans="2:76" ht="20.100000000000001" customHeight="1">
      <c r="B641" s="9"/>
      <c r="C641" s="9"/>
      <c r="D641" s="15"/>
      <c r="E641" s="16"/>
      <c r="F641" s="16"/>
      <c r="G641" s="16"/>
      <c r="H641" s="16"/>
      <c r="I641" s="16"/>
      <c r="J641" s="17"/>
      <c r="K641" s="17"/>
      <c r="L641" s="17"/>
      <c r="M641" s="17"/>
      <c r="N641" s="17"/>
      <c r="O641" s="17"/>
      <c r="P641" s="17"/>
      <c r="Q641" s="23"/>
      <c r="R641" s="31" t="s">
        <v>126</v>
      </c>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2"/>
      <c r="AZ641" s="32"/>
      <c r="BA641" s="32"/>
      <c r="BB641" s="32"/>
      <c r="BC641" s="32"/>
      <c r="BD641" s="32"/>
      <c r="BE641" s="32"/>
      <c r="BF641" s="32"/>
      <c r="BG641" s="32"/>
      <c r="BH641" s="32"/>
      <c r="BI641" s="32"/>
      <c r="BJ641" s="32"/>
      <c r="BK641" s="33"/>
      <c r="BL641" s="33"/>
      <c r="BM641" s="33"/>
      <c r="BN641" s="33"/>
      <c r="BO641" s="33"/>
      <c r="BP641" s="33"/>
      <c r="BQ641" s="33"/>
      <c r="BR641" s="33"/>
      <c r="BS641" s="33"/>
      <c r="BT641" s="33"/>
      <c r="BU641" s="33"/>
      <c r="BV641" s="33"/>
      <c r="BW641" s="33"/>
      <c r="BX641" s="26"/>
    </row>
    <row r="642" spans="2:76" ht="20.100000000000001" customHeight="1">
      <c r="B642" s="9"/>
      <c r="C642" s="9"/>
      <c r="D642" s="10"/>
      <c r="E642" s="11" t="s">
        <v>81</v>
      </c>
      <c r="F642" s="11"/>
      <c r="G642" s="11"/>
      <c r="H642" s="11"/>
      <c r="I642" s="11"/>
      <c r="J642" s="12"/>
      <c r="K642" s="12"/>
      <c r="L642" s="12"/>
      <c r="M642" s="12"/>
      <c r="N642" s="12"/>
      <c r="O642" s="12"/>
      <c r="P642" s="12"/>
      <c r="Q642" s="15"/>
      <c r="R642" s="16" t="s">
        <v>115</v>
      </c>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9"/>
    </row>
    <row r="643" spans="2:76" ht="20.100000000000001" customHeight="1">
      <c r="B643" s="9"/>
      <c r="C643" s="9"/>
      <c r="D643" s="15"/>
      <c r="E643" s="16" t="s">
        <v>82</v>
      </c>
      <c r="F643" s="16"/>
      <c r="G643" s="16"/>
      <c r="H643" s="16"/>
      <c r="I643" s="16"/>
      <c r="J643" s="17"/>
      <c r="K643" s="17"/>
      <c r="L643" s="17"/>
      <c r="M643" s="17"/>
      <c r="N643" s="17"/>
      <c r="O643" s="17"/>
      <c r="P643" s="17"/>
      <c r="Q643" s="20"/>
      <c r="R643" s="486" t="s">
        <v>113</v>
      </c>
      <c r="S643" s="486"/>
      <c r="T643" s="486"/>
      <c r="U643" s="486"/>
      <c r="V643" s="39" t="s">
        <v>240</v>
      </c>
      <c r="W643" s="487" t="str">
        <f>VLOOKUP(A621,入力フォーム!$A$26:$AA$75,10,FALSE)</f>
        <v/>
      </c>
      <c r="X643" s="487"/>
      <c r="Y643" s="487"/>
      <c r="Z643" s="487"/>
      <c r="AA643" s="487"/>
      <c r="AB643" s="487"/>
      <c r="AC643" s="487"/>
      <c r="AD643" s="39" t="s">
        <v>21</v>
      </c>
      <c r="AE643" s="40"/>
      <c r="AF643" s="22"/>
      <c r="AG643" s="22"/>
      <c r="AH643" s="22"/>
      <c r="AI643" s="22"/>
      <c r="AJ643" s="22"/>
      <c r="AK643" s="22"/>
      <c r="AL643" s="22"/>
      <c r="AM643" s="22"/>
      <c r="AN643" s="22"/>
      <c r="AO643" s="22"/>
      <c r="AP643" s="22"/>
      <c r="AQ643" s="22"/>
      <c r="AR643" s="22"/>
      <c r="AS643" s="22"/>
      <c r="AT643" s="22"/>
      <c r="AU643" s="22"/>
      <c r="AV643" s="22"/>
      <c r="AW643" s="22"/>
      <c r="AX643" s="2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3"/>
    </row>
    <row r="644" spans="2:76" ht="20.100000000000001" customHeight="1">
      <c r="B644" s="9"/>
      <c r="C644" s="9"/>
      <c r="D644" s="15"/>
      <c r="E644" s="16"/>
      <c r="F644" s="16"/>
      <c r="G644" s="16"/>
      <c r="H644" s="16"/>
      <c r="I644" s="16"/>
      <c r="J644" s="17"/>
      <c r="K644" s="17"/>
      <c r="L644" s="17"/>
      <c r="M644" s="17"/>
      <c r="N644" s="17"/>
      <c r="O644" s="17"/>
      <c r="P644" s="17"/>
      <c r="Q644" s="15"/>
      <c r="R644" s="16" t="s">
        <v>104</v>
      </c>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9"/>
    </row>
    <row r="645" spans="2:76" ht="20.100000000000001" customHeight="1">
      <c r="B645" s="9"/>
      <c r="C645" s="9"/>
      <c r="D645" s="15"/>
      <c r="E645" s="16"/>
      <c r="F645" s="16"/>
      <c r="G645" s="16"/>
      <c r="H645" s="16"/>
      <c r="I645" s="16"/>
      <c r="J645" s="17"/>
      <c r="K645" s="17"/>
      <c r="L645" s="17"/>
      <c r="M645" s="17"/>
      <c r="N645" s="17"/>
      <c r="O645" s="17"/>
      <c r="P645" s="17"/>
      <c r="Q645" s="15"/>
      <c r="R645" s="16" t="s">
        <v>68</v>
      </c>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9"/>
    </row>
    <row r="646" spans="2:76" ht="20.100000000000001" customHeight="1">
      <c r="B646" s="9"/>
      <c r="C646" s="9"/>
      <c r="D646" s="15"/>
      <c r="E646" s="16"/>
      <c r="F646" s="16"/>
      <c r="G646" s="16"/>
      <c r="H646" s="16"/>
      <c r="I646" s="16"/>
      <c r="J646" s="17"/>
      <c r="K646" s="17"/>
      <c r="L646" s="17"/>
      <c r="M646" s="17"/>
      <c r="N646" s="17"/>
      <c r="O646" s="17"/>
      <c r="P646" s="17"/>
      <c r="Q646" s="15"/>
      <c r="R646" s="16" t="s">
        <v>114</v>
      </c>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9"/>
    </row>
    <row r="647" spans="2:76" ht="20.100000000000001" customHeight="1">
      <c r="B647" s="9"/>
      <c r="C647" s="9"/>
      <c r="D647" s="15"/>
      <c r="E647" s="16"/>
      <c r="F647" s="16"/>
      <c r="G647" s="16"/>
      <c r="H647" s="16"/>
      <c r="I647" s="16"/>
      <c r="J647" s="17"/>
      <c r="K647" s="17"/>
      <c r="L647" s="17"/>
      <c r="M647" s="17"/>
      <c r="N647" s="17"/>
      <c r="O647" s="17"/>
      <c r="P647" s="17"/>
      <c r="Q647" s="23"/>
      <c r="R647" s="25"/>
      <c r="S647" s="25"/>
      <c r="T647" s="25"/>
      <c r="U647" s="25"/>
      <c r="V647" s="25"/>
      <c r="W647" s="25"/>
      <c r="X647" s="25"/>
      <c r="Y647" s="24" t="s">
        <v>241</v>
      </c>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26"/>
    </row>
    <row r="648" spans="2:76" ht="20.100000000000001" customHeight="1">
      <c r="B648" s="9"/>
      <c r="C648" s="9"/>
      <c r="D648" s="10"/>
      <c r="E648" s="11" t="s">
        <v>50</v>
      </c>
      <c r="F648" s="11"/>
      <c r="G648" s="11"/>
      <c r="H648" s="11"/>
      <c r="I648" s="11"/>
      <c r="J648" s="12"/>
      <c r="K648" s="12"/>
      <c r="L648" s="12"/>
      <c r="M648" s="12"/>
      <c r="N648" s="12"/>
      <c r="O648" s="12"/>
      <c r="P648" s="12"/>
      <c r="Q648" s="15"/>
      <c r="R648" s="16" t="s">
        <v>69</v>
      </c>
      <c r="S648" s="17"/>
      <c r="T648" s="17"/>
      <c r="U648" s="17"/>
      <c r="V648" s="17"/>
      <c r="W648" s="17"/>
      <c r="X648" s="17"/>
      <c r="Y648" s="17"/>
      <c r="Z648" s="17"/>
      <c r="AA648" s="17"/>
      <c r="AB648" s="17"/>
      <c r="AC648" s="16" t="s">
        <v>70</v>
      </c>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9"/>
    </row>
    <row r="649" spans="2:76" ht="20.100000000000001" customHeight="1">
      <c r="B649" s="9"/>
      <c r="C649" s="9"/>
      <c r="D649" s="10"/>
      <c r="E649" s="11" t="s">
        <v>51</v>
      </c>
      <c r="F649" s="11"/>
      <c r="G649" s="11"/>
      <c r="H649" s="11"/>
      <c r="I649" s="11"/>
      <c r="J649" s="12"/>
      <c r="K649" s="12"/>
      <c r="L649" s="12"/>
      <c r="M649" s="12"/>
      <c r="N649" s="12"/>
      <c r="O649" s="12"/>
      <c r="P649" s="12"/>
      <c r="Q649" s="10"/>
      <c r="R649" s="11" t="s">
        <v>86</v>
      </c>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4"/>
    </row>
    <row r="650" spans="2:76" ht="20.100000000000001" customHeight="1">
      <c r="B650" s="9"/>
      <c r="C650" s="9"/>
      <c r="D650" s="20"/>
      <c r="E650" s="21" t="s">
        <v>52</v>
      </c>
      <c r="F650" s="21"/>
      <c r="G650" s="21"/>
      <c r="H650" s="21"/>
      <c r="I650" s="21"/>
      <c r="J650" s="22"/>
      <c r="K650" s="22"/>
      <c r="L650" s="22"/>
      <c r="M650" s="22"/>
      <c r="N650" s="22"/>
      <c r="O650" s="22"/>
      <c r="P650" s="22"/>
      <c r="Q650" s="15"/>
      <c r="R650" s="16" t="s">
        <v>71</v>
      </c>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30"/>
      <c r="AZ650" s="30"/>
      <c r="BA650" s="30"/>
      <c r="BB650" s="30"/>
      <c r="BC650" s="30"/>
      <c r="BD650" s="30"/>
      <c r="BE650" s="30"/>
      <c r="BF650" s="30"/>
      <c r="BG650" s="30"/>
      <c r="BH650" s="30"/>
      <c r="BI650" s="30"/>
      <c r="BJ650" s="30"/>
      <c r="BK650" s="30"/>
      <c r="BL650" s="18"/>
      <c r="BM650" s="18"/>
      <c r="BN650" s="18"/>
      <c r="BO650" s="18"/>
      <c r="BP650" s="18"/>
      <c r="BQ650" s="18"/>
      <c r="BR650" s="18"/>
      <c r="BS650" s="18"/>
      <c r="BT650" s="18"/>
      <c r="BU650" s="18"/>
      <c r="BV650" s="18"/>
      <c r="BW650" s="18"/>
      <c r="BX650" s="19"/>
    </row>
    <row r="651" spans="2:76" ht="20.100000000000001" customHeight="1">
      <c r="B651" s="9"/>
      <c r="C651" s="9"/>
      <c r="D651" s="15"/>
      <c r="E651" s="16"/>
      <c r="F651" s="16"/>
      <c r="G651" s="16"/>
      <c r="H651" s="16"/>
      <c r="I651" s="16"/>
      <c r="J651" s="17"/>
      <c r="K651" s="17"/>
      <c r="L651" s="17"/>
      <c r="M651" s="17"/>
      <c r="N651" s="17"/>
      <c r="O651" s="17"/>
      <c r="P651" s="17"/>
      <c r="Q651" s="15"/>
      <c r="R651" s="28" t="s">
        <v>72</v>
      </c>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30"/>
      <c r="AZ651" s="30"/>
      <c r="BA651" s="30"/>
      <c r="BB651" s="30"/>
      <c r="BC651" s="30"/>
      <c r="BD651" s="30"/>
      <c r="BE651" s="30"/>
      <c r="BF651" s="30"/>
      <c r="BG651" s="30"/>
      <c r="BH651" s="30"/>
      <c r="BI651" s="30"/>
      <c r="BJ651" s="30"/>
      <c r="BK651" s="30"/>
      <c r="BL651" s="18"/>
      <c r="BM651" s="18"/>
      <c r="BN651" s="18"/>
      <c r="BO651" s="18"/>
      <c r="BP651" s="18"/>
      <c r="BQ651" s="18"/>
      <c r="BR651" s="18"/>
      <c r="BS651" s="18"/>
      <c r="BT651" s="18"/>
      <c r="BU651" s="18"/>
      <c r="BV651" s="18"/>
      <c r="BW651" s="18"/>
      <c r="BX651" s="19"/>
    </row>
    <row r="652" spans="2:76" ht="20.100000000000001" customHeight="1">
      <c r="B652" s="9"/>
      <c r="C652" s="9"/>
      <c r="D652" s="15"/>
      <c r="E652" s="16"/>
      <c r="F652" s="16"/>
      <c r="G652" s="16"/>
      <c r="H652" s="16"/>
      <c r="I652" s="16"/>
      <c r="J652" s="17"/>
      <c r="K652" s="17"/>
      <c r="L652" s="17"/>
      <c r="M652" s="17"/>
      <c r="N652" s="17"/>
      <c r="O652" s="17"/>
      <c r="P652" s="17"/>
      <c r="Q652" s="15"/>
      <c r="R652" s="29"/>
      <c r="S652" s="29"/>
      <c r="T652" s="29" t="s">
        <v>73</v>
      </c>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30"/>
      <c r="AZ652" s="30"/>
      <c r="BA652" s="30"/>
      <c r="BB652" s="30"/>
      <c r="BC652" s="30"/>
      <c r="BD652" s="30"/>
      <c r="BE652" s="30"/>
      <c r="BF652" s="30"/>
      <c r="BG652" s="30"/>
      <c r="BH652" s="30"/>
      <c r="BI652" s="30"/>
      <c r="BJ652" s="30"/>
      <c r="BK652" s="30"/>
      <c r="BL652" s="18"/>
      <c r="BM652" s="18"/>
      <c r="BN652" s="18"/>
      <c r="BO652" s="18"/>
      <c r="BP652" s="18"/>
      <c r="BQ652" s="18"/>
      <c r="BR652" s="18"/>
      <c r="BS652" s="18"/>
      <c r="BT652" s="18"/>
      <c r="BU652" s="18"/>
      <c r="BV652" s="18"/>
      <c r="BW652" s="18"/>
      <c r="BX652" s="19"/>
    </row>
    <row r="653" spans="2:76" ht="20.100000000000001" customHeight="1">
      <c r="B653" s="9"/>
      <c r="C653" s="9"/>
      <c r="D653" s="15"/>
      <c r="E653" s="16"/>
      <c r="F653" s="16"/>
      <c r="G653" s="16"/>
      <c r="H653" s="16"/>
      <c r="I653" s="16"/>
      <c r="J653" s="17"/>
      <c r="K653" s="17"/>
      <c r="L653" s="17"/>
      <c r="M653" s="17"/>
      <c r="N653" s="17"/>
      <c r="O653" s="17"/>
      <c r="P653" s="17"/>
      <c r="Q653" s="15"/>
      <c r="R653" s="29"/>
      <c r="S653" s="29"/>
      <c r="T653" s="29" t="s">
        <v>74</v>
      </c>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30"/>
      <c r="AZ653" s="30"/>
      <c r="BA653" s="30"/>
      <c r="BB653" s="30"/>
      <c r="BC653" s="30"/>
      <c r="BD653" s="30"/>
      <c r="BE653" s="30"/>
      <c r="BF653" s="30"/>
      <c r="BG653" s="30"/>
      <c r="BH653" s="30"/>
      <c r="BI653" s="30"/>
      <c r="BJ653" s="30"/>
      <c r="BK653" s="30"/>
      <c r="BL653" s="18"/>
      <c r="BM653" s="18"/>
      <c r="BN653" s="18"/>
      <c r="BO653" s="18"/>
      <c r="BP653" s="18"/>
      <c r="BQ653" s="18"/>
      <c r="BR653" s="18"/>
      <c r="BS653" s="18"/>
      <c r="BT653" s="18"/>
      <c r="BU653" s="18"/>
      <c r="BV653" s="18"/>
      <c r="BW653" s="18"/>
      <c r="BX653" s="19"/>
    </row>
    <row r="654" spans="2:76" ht="20.100000000000001" customHeight="1">
      <c r="B654" s="9"/>
      <c r="C654" s="9"/>
      <c r="D654" s="15"/>
      <c r="E654" s="16"/>
      <c r="F654" s="16"/>
      <c r="G654" s="16"/>
      <c r="H654" s="16"/>
      <c r="I654" s="16"/>
      <c r="J654" s="17"/>
      <c r="K654" s="17"/>
      <c r="L654" s="17"/>
      <c r="M654" s="17"/>
      <c r="N654" s="17"/>
      <c r="O654" s="17"/>
      <c r="P654" s="17"/>
      <c r="Q654" s="15"/>
      <c r="R654" s="29"/>
      <c r="S654" s="29"/>
      <c r="T654" s="29" t="s">
        <v>75</v>
      </c>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30"/>
      <c r="AZ654" s="30"/>
      <c r="BA654" s="30"/>
      <c r="BB654" s="30"/>
      <c r="BC654" s="30"/>
      <c r="BD654" s="30"/>
      <c r="BE654" s="30"/>
      <c r="BF654" s="30"/>
      <c r="BG654" s="30"/>
      <c r="BH654" s="30"/>
      <c r="BI654" s="30"/>
      <c r="BJ654" s="30"/>
      <c r="BK654" s="30"/>
      <c r="BL654" s="18"/>
      <c r="BM654" s="18"/>
      <c r="BN654" s="18"/>
      <c r="BO654" s="18"/>
      <c r="BP654" s="18"/>
      <c r="BQ654" s="18"/>
      <c r="BR654" s="18"/>
      <c r="BS654" s="18"/>
      <c r="BT654" s="18"/>
      <c r="BU654" s="18"/>
      <c r="BV654" s="18"/>
      <c r="BW654" s="18"/>
      <c r="BX654" s="19"/>
    </row>
    <row r="655" spans="2:76" ht="20.100000000000001" customHeight="1">
      <c r="B655" s="9"/>
      <c r="C655" s="9"/>
      <c r="D655" s="15"/>
      <c r="E655" s="16"/>
      <c r="F655" s="16"/>
      <c r="G655" s="16"/>
      <c r="H655" s="16"/>
      <c r="I655" s="16"/>
      <c r="J655" s="17"/>
      <c r="K655" s="17"/>
      <c r="L655" s="17"/>
      <c r="M655" s="17"/>
      <c r="N655" s="17"/>
      <c r="O655" s="17"/>
      <c r="P655" s="17"/>
      <c r="Q655" s="15"/>
      <c r="R655" s="29"/>
      <c r="S655" s="29"/>
      <c r="T655" s="29" t="s">
        <v>84</v>
      </c>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30"/>
      <c r="AZ655" s="30"/>
      <c r="BA655" s="30"/>
      <c r="BB655" s="30"/>
      <c r="BC655" s="30"/>
      <c r="BD655" s="30"/>
      <c r="BE655" s="30"/>
      <c r="BF655" s="30"/>
      <c r="BG655" s="30"/>
      <c r="BH655" s="30"/>
      <c r="BI655" s="30"/>
      <c r="BJ655" s="30"/>
      <c r="BK655" s="30"/>
      <c r="BL655" s="18"/>
      <c r="BM655" s="18"/>
      <c r="BN655" s="18"/>
      <c r="BO655" s="18"/>
      <c r="BP655" s="18"/>
      <c r="BQ655" s="18"/>
      <c r="BR655" s="18"/>
      <c r="BS655" s="18"/>
      <c r="BT655" s="18"/>
      <c r="BU655" s="18"/>
      <c r="BV655" s="18"/>
      <c r="BW655" s="18"/>
      <c r="BX655" s="19"/>
    </row>
    <row r="656" spans="2:76" ht="20.100000000000001" customHeight="1">
      <c r="B656" s="9"/>
      <c r="C656" s="9"/>
      <c r="D656" s="23"/>
      <c r="E656" s="24"/>
      <c r="F656" s="24"/>
      <c r="G656" s="24"/>
      <c r="H656" s="24"/>
      <c r="I656" s="24"/>
      <c r="J656" s="25"/>
      <c r="K656" s="25"/>
      <c r="L656" s="25"/>
      <c r="M656" s="25"/>
      <c r="N656" s="25"/>
      <c r="O656" s="25"/>
      <c r="P656" s="25"/>
      <c r="Q656" s="15"/>
      <c r="R656" s="29"/>
      <c r="S656" s="29"/>
      <c r="T656" s="29" t="s">
        <v>76</v>
      </c>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30"/>
      <c r="AZ656" s="30"/>
      <c r="BA656" s="30"/>
      <c r="BB656" s="30"/>
      <c r="BC656" s="30"/>
      <c r="BD656" s="30"/>
      <c r="BE656" s="30"/>
      <c r="BF656" s="30"/>
      <c r="BG656" s="30"/>
      <c r="BH656" s="30"/>
      <c r="BI656" s="30"/>
      <c r="BJ656" s="30"/>
      <c r="BK656" s="30"/>
      <c r="BL656" s="18"/>
      <c r="BM656" s="18"/>
      <c r="BN656" s="18"/>
      <c r="BO656" s="18"/>
      <c r="BP656" s="18"/>
      <c r="BQ656" s="18"/>
      <c r="BR656" s="18"/>
      <c r="BS656" s="18"/>
      <c r="BT656" s="18"/>
      <c r="BU656" s="18"/>
      <c r="BV656" s="18"/>
      <c r="BW656" s="18"/>
      <c r="BX656" s="19"/>
    </row>
    <row r="657" spans="2:126" ht="20.100000000000001" customHeight="1">
      <c r="B657" s="9"/>
      <c r="C657" s="9"/>
      <c r="D657" s="15"/>
      <c r="E657" s="16" t="s">
        <v>53</v>
      </c>
      <c r="F657" s="16"/>
      <c r="G657" s="16"/>
      <c r="H657" s="16"/>
      <c r="I657" s="16"/>
      <c r="J657" s="17"/>
      <c r="K657" s="17"/>
      <c r="L657" s="17"/>
      <c r="M657" s="17"/>
      <c r="N657" s="17"/>
      <c r="O657" s="17"/>
      <c r="P657" s="17"/>
      <c r="Q657" s="10"/>
      <c r="R657" s="11" t="s">
        <v>325</v>
      </c>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8"/>
      <c r="AZ657" s="38"/>
      <c r="BA657" s="38"/>
      <c r="BB657" s="38"/>
      <c r="BC657" s="38"/>
      <c r="BD657" s="38"/>
      <c r="BE657" s="38"/>
      <c r="BF657" s="38"/>
      <c r="BG657" s="38"/>
      <c r="BH657" s="38"/>
      <c r="BI657" s="38"/>
      <c r="BJ657" s="38"/>
      <c r="BK657" s="38"/>
      <c r="BL657" s="13"/>
      <c r="BM657" s="13"/>
      <c r="BN657" s="13"/>
      <c r="BO657" s="13"/>
      <c r="BP657" s="13"/>
      <c r="BQ657" s="13"/>
      <c r="BR657" s="13"/>
      <c r="BS657" s="13"/>
      <c r="BT657" s="13"/>
      <c r="BU657" s="13"/>
      <c r="BV657" s="13"/>
      <c r="BW657" s="13"/>
      <c r="BX657" s="14"/>
    </row>
    <row r="658" spans="2:126" ht="20.100000000000001" customHeight="1">
      <c r="B658" s="9"/>
      <c r="C658" s="9"/>
      <c r="D658" s="20"/>
      <c r="E658" s="21" t="s">
        <v>54</v>
      </c>
      <c r="F658" s="21"/>
      <c r="G658" s="21"/>
      <c r="H658" s="21"/>
      <c r="I658" s="21"/>
      <c r="J658" s="22"/>
      <c r="K658" s="22"/>
      <c r="L658" s="22"/>
      <c r="M658" s="22"/>
      <c r="N658" s="22"/>
      <c r="O658" s="22"/>
      <c r="P658" s="22"/>
      <c r="Q658" s="15"/>
      <c r="R658" s="28" t="s">
        <v>77</v>
      </c>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30"/>
      <c r="AZ658" s="30"/>
      <c r="BA658" s="30"/>
      <c r="BB658" s="30"/>
      <c r="BC658" s="30"/>
      <c r="BD658" s="30"/>
      <c r="BE658" s="30"/>
      <c r="BF658" s="30"/>
      <c r="BG658" s="30"/>
      <c r="BH658" s="30"/>
      <c r="BI658" s="30"/>
      <c r="BJ658" s="30"/>
      <c r="BK658" s="30"/>
      <c r="BL658" s="18"/>
      <c r="BM658" s="18"/>
      <c r="BN658" s="18"/>
      <c r="BO658" s="18"/>
      <c r="BP658" s="18"/>
      <c r="BQ658" s="18"/>
      <c r="BR658" s="18"/>
      <c r="BS658" s="18"/>
      <c r="BT658" s="18"/>
      <c r="BU658" s="18"/>
      <c r="BV658" s="18"/>
      <c r="BW658" s="18"/>
      <c r="BX658" s="19"/>
    </row>
    <row r="659" spans="2:126" ht="20.100000000000001" customHeight="1">
      <c r="B659" s="9"/>
      <c r="C659" s="9"/>
      <c r="D659" s="15"/>
      <c r="E659" s="16"/>
      <c r="F659" s="16"/>
      <c r="G659" s="16"/>
      <c r="H659" s="16"/>
      <c r="I659" s="16"/>
      <c r="J659" s="17"/>
      <c r="K659" s="17"/>
      <c r="L659" s="17"/>
      <c r="M659" s="17"/>
      <c r="N659" s="17"/>
      <c r="O659" s="17"/>
      <c r="P659" s="17"/>
      <c r="Q659" s="15"/>
      <c r="R659" s="29"/>
      <c r="S659" s="29"/>
      <c r="T659" s="29" t="s">
        <v>78</v>
      </c>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30"/>
      <c r="AZ659" s="30"/>
      <c r="BA659" s="30"/>
      <c r="BB659" s="30"/>
      <c r="BC659" s="30"/>
      <c r="BD659" s="30"/>
      <c r="BE659" s="30"/>
      <c r="BF659" s="30"/>
      <c r="BG659" s="30"/>
      <c r="BH659" s="30"/>
      <c r="BI659" s="30"/>
      <c r="BJ659" s="30"/>
      <c r="BK659" s="30"/>
      <c r="BL659" s="18"/>
      <c r="BM659" s="18"/>
      <c r="BN659" s="18"/>
      <c r="BO659" s="18"/>
      <c r="BP659" s="18"/>
      <c r="BQ659" s="18"/>
      <c r="BR659" s="18"/>
      <c r="BS659" s="18"/>
      <c r="BT659" s="18"/>
      <c r="BU659" s="18"/>
      <c r="BV659" s="18"/>
      <c r="BW659" s="18"/>
      <c r="BX659" s="19"/>
    </row>
    <row r="660" spans="2:126" ht="20.100000000000001" customHeight="1">
      <c r="B660" s="9"/>
      <c r="C660" s="9"/>
      <c r="D660" s="15"/>
      <c r="E660" s="16"/>
      <c r="F660" s="16"/>
      <c r="G660" s="16"/>
      <c r="H660" s="16"/>
      <c r="I660" s="16"/>
      <c r="J660" s="17"/>
      <c r="K660" s="17"/>
      <c r="L660" s="17"/>
      <c r="M660" s="17"/>
      <c r="N660" s="17"/>
      <c r="O660" s="17"/>
      <c r="P660" s="17"/>
      <c r="Q660" s="15"/>
      <c r="R660" s="29"/>
      <c r="S660" s="29"/>
      <c r="T660" s="29" t="s">
        <v>79</v>
      </c>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30"/>
      <c r="AZ660" s="30"/>
      <c r="BA660" s="30"/>
      <c r="BB660" s="30"/>
      <c r="BC660" s="30"/>
      <c r="BD660" s="30"/>
      <c r="BE660" s="30"/>
      <c r="BF660" s="30"/>
      <c r="BG660" s="30"/>
      <c r="BH660" s="30"/>
      <c r="BI660" s="30"/>
      <c r="BJ660" s="30"/>
      <c r="BK660" s="30"/>
      <c r="BL660" s="18"/>
      <c r="BM660" s="18"/>
      <c r="BN660" s="18"/>
      <c r="BO660" s="18"/>
      <c r="BP660" s="18"/>
      <c r="BQ660" s="18"/>
      <c r="BR660" s="18"/>
      <c r="BS660" s="18"/>
      <c r="BT660" s="18"/>
      <c r="BU660" s="18"/>
      <c r="BV660" s="18"/>
      <c r="BW660" s="18"/>
      <c r="BX660" s="19"/>
    </row>
    <row r="661" spans="2:126" ht="20.100000000000001" customHeight="1">
      <c r="B661" s="9"/>
      <c r="C661" s="9"/>
      <c r="D661" s="23"/>
      <c r="E661" s="24"/>
      <c r="F661" s="24"/>
      <c r="G661" s="24"/>
      <c r="H661" s="24"/>
      <c r="I661" s="24"/>
      <c r="J661" s="25"/>
      <c r="K661" s="25"/>
      <c r="L661" s="25"/>
      <c r="M661" s="25"/>
      <c r="N661" s="25"/>
      <c r="O661" s="25"/>
      <c r="P661" s="25"/>
      <c r="Q661" s="23"/>
      <c r="R661" s="31"/>
      <c r="S661" s="31"/>
      <c r="T661" s="31" t="s">
        <v>80</v>
      </c>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2"/>
      <c r="AZ661" s="32"/>
      <c r="BA661" s="32"/>
      <c r="BB661" s="32"/>
      <c r="BC661" s="32"/>
      <c r="BD661" s="32"/>
      <c r="BE661" s="32"/>
      <c r="BF661" s="32"/>
      <c r="BG661" s="32"/>
      <c r="BH661" s="32"/>
      <c r="BI661" s="32"/>
      <c r="BJ661" s="32"/>
      <c r="BK661" s="32"/>
      <c r="BL661" s="33"/>
      <c r="BM661" s="33"/>
      <c r="BN661" s="33"/>
      <c r="BO661" s="33"/>
      <c r="BP661" s="33"/>
      <c r="BQ661" s="33"/>
      <c r="BR661" s="33"/>
      <c r="BS661" s="33"/>
      <c r="BT661" s="33"/>
      <c r="BU661" s="33"/>
      <c r="BV661" s="33"/>
      <c r="BW661" s="33"/>
      <c r="BX661" s="26"/>
    </row>
    <row r="662" spans="2:126" ht="20.100000000000001" customHeight="1">
      <c r="B662" s="9"/>
      <c r="C662" s="9"/>
      <c r="D662" s="15"/>
      <c r="E662" s="16" t="s">
        <v>55</v>
      </c>
      <c r="F662" s="16"/>
      <c r="G662" s="16"/>
      <c r="H662" s="16"/>
      <c r="I662" s="16"/>
      <c r="J662" s="17"/>
      <c r="K662" s="17"/>
      <c r="L662" s="17"/>
      <c r="M662" s="17"/>
      <c r="N662" s="17"/>
      <c r="O662" s="17"/>
      <c r="P662" s="17"/>
      <c r="Q662" s="15"/>
      <c r="R662" s="250" t="s">
        <v>231</v>
      </c>
      <c r="S662" s="250"/>
      <c r="T662" s="250"/>
      <c r="U662" s="250"/>
      <c r="V662" s="250"/>
      <c r="W662" s="250"/>
      <c r="X662" s="250"/>
      <c r="Y662" s="250"/>
      <c r="Z662" s="250"/>
      <c r="AA662" s="250"/>
      <c r="AB662" s="250"/>
      <c r="AC662" s="250"/>
      <c r="AD662" s="250"/>
      <c r="AE662" s="250"/>
      <c r="AF662" s="250"/>
      <c r="AG662" s="250"/>
      <c r="AH662" s="250"/>
      <c r="AI662" s="250"/>
      <c r="AJ662" s="250"/>
      <c r="AK662" s="250"/>
      <c r="AL662" s="250"/>
      <c r="AM662" s="250"/>
      <c r="AN662" s="250"/>
      <c r="AO662" s="34"/>
      <c r="AP662" s="34"/>
      <c r="AQ662" s="34"/>
      <c r="AR662" s="34"/>
      <c r="AS662" s="34"/>
      <c r="AT662" s="34"/>
      <c r="AU662" s="34"/>
      <c r="AV662" s="34"/>
      <c r="AW662" s="34"/>
      <c r="AX662" s="34"/>
      <c r="AY662" s="35"/>
      <c r="AZ662" s="35"/>
      <c r="BA662" s="35"/>
      <c r="BB662" s="35"/>
      <c r="BC662" s="35"/>
      <c r="BD662" s="35"/>
      <c r="BE662" s="35"/>
      <c r="BF662" s="35"/>
      <c r="BG662" s="35"/>
      <c r="BH662" s="35"/>
      <c r="BI662" s="35"/>
      <c r="BJ662" s="35"/>
      <c r="BK662" s="35"/>
      <c r="BL662" s="2"/>
      <c r="BM662" s="2"/>
      <c r="BN662" s="2"/>
      <c r="BO662" s="2"/>
      <c r="BP662" s="2"/>
      <c r="BQ662" s="2"/>
      <c r="BR662" s="2"/>
      <c r="BS662" s="2"/>
      <c r="BT662" s="2"/>
      <c r="BU662" s="2"/>
      <c r="BV662" s="2"/>
      <c r="BW662" s="2"/>
      <c r="BX662" s="3"/>
    </row>
    <row r="663" spans="2:126" ht="20.100000000000001" customHeight="1">
      <c r="B663" s="9"/>
      <c r="C663" s="9"/>
      <c r="D663" s="15"/>
      <c r="E663" s="16"/>
      <c r="F663" s="16"/>
      <c r="G663" s="16"/>
      <c r="H663" s="16"/>
      <c r="I663" s="16"/>
      <c r="J663" s="17"/>
      <c r="K663" s="17"/>
      <c r="L663" s="17"/>
      <c r="M663" s="17"/>
      <c r="N663" s="17"/>
      <c r="O663" s="17"/>
      <c r="P663" s="17"/>
      <c r="Q663" s="15"/>
      <c r="R663" s="251" t="s">
        <v>232</v>
      </c>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c r="AT663" s="251"/>
      <c r="AU663" s="251"/>
      <c r="AV663" s="251"/>
      <c r="AW663" s="251"/>
      <c r="AX663" s="251"/>
      <c r="AY663" s="252"/>
      <c r="AZ663" s="252"/>
      <c r="BA663" s="252"/>
      <c r="BB663" s="252"/>
      <c r="BC663" s="252"/>
      <c r="BD663" s="252"/>
      <c r="BE663" s="252"/>
      <c r="BF663" s="252"/>
      <c r="BG663" s="252"/>
      <c r="BH663" s="252"/>
      <c r="BI663" s="252"/>
      <c r="BJ663" s="252"/>
      <c r="BK663" s="252"/>
      <c r="BL663" s="18"/>
      <c r="BM663" s="18"/>
      <c r="BN663" s="18"/>
      <c r="BO663" s="18"/>
      <c r="BP663" s="18"/>
      <c r="BQ663" s="18"/>
      <c r="BR663" s="18"/>
      <c r="BS663" s="18"/>
      <c r="BT663" s="18"/>
      <c r="BU663" s="18"/>
      <c r="BV663" s="18"/>
      <c r="BW663" s="18"/>
      <c r="BX663" s="19"/>
    </row>
    <row r="664" spans="2:126" ht="20.100000000000001" customHeight="1">
      <c r="B664" s="9"/>
      <c r="C664" s="9"/>
      <c r="D664" s="15"/>
      <c r="E664" s="16"/>
      <c r="F664" s="16"/>
      <c r="G664" s="16"/>
      <c r="H664" s="16"/>
      <c r="I664" s="16"/>
      <c r="J664" s="17"/>
      <c r="K664" s="17"/>
      <c r="L664" s="17"/>
      <c r="M664" s="17"/>
      <c r="N664" s="17"/>
      <c r="O664" s="17"/>
      <c r="P664" s="17"/>
      <c r="Q664" s="228"/>
      <c r="R664" s="29" t="s">
        <v>233</v>
      </c>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51"/>
      <c r="AV664" s="251"/>
      <c r="AW664" s="251"/>
      <c r="AX664" s="251"/>
      <c r="AY664" s="252"/>
      <c r="AZ664" s="252"/>
      <c r="BA664" s="252"/>
      <c r="BB664" s="252"/>
      <c r="BC664" s="252"/>
      <c r="BD664" s="252"/>
      <c r="BE664" s="252"/>
      <c r="BF664" s="252"/>
      <c r="BG664" s="252"/>
      <c r="BH664" s="252"/>
      <c r="BI664" s="252"/>
      <c r="BJ664" s="252"/>
      <c r="BK664" s="252"/>
      <c r="BL664" s="247"/>
      <c r="BM664" s="18"/>
      <c r="BN664" s="18"/>
      <c r="BO664" s="18"/>
      <c r="BP664" s="18"/>
      <c r="BQ664" s="18"/>
      <c r="BR664" s="18"/>
      <c r="BS664" s="18"/>
      <c r="BT664" s="18"/>
      <c r="BU664" s="18"/>
      <c r="BV664" s="18"/>
      <c r="BW664" s="18"/>
      <c r="BX664" s="19"/>
    </row>
    <row r="665" spans="2:126" ht="20.100000000000001" customHeight="1">
      <c r="B665" s="9"/>
      <c r="C665" s="9"/>
      <c r="D665" s="23"/>
      <c r="E665" s="24"/>
      <c r="F665" s="24"/>
      <c r="G665" s="24"/>
      <c r="H665" s="24"/>
      <c r="I665" s="24"/>
      <c r="J665" s="25"/>
      <c r="K665" s="25"/>
      <c r="L665" s="25"/>
      <c r="M665" s="25"/>
      <c r="N665" s="25"/>
      <c r="O665" s="25"/>
      <c r="P665" s="25"/>
      <c r="Q665" s="253"/>
      <c r="R665" s="32" t="s">
        <v>234</v>
      </c>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3"/>
      <c r="BM665" s="33"/>
      <c r="BN665" s="33"/>
      <c r="BO665" s="33"/>
      <c r="BP665" s="33"/>
      <c r="BQ665" s="33"/>
      <c r="BR665" s="33"/>
      <c r="BS665" s="33"/>
      <c r="BT665" s="33"/>
      <c r="BU665" s="33"/>
      <c r="BV665" s="33"/>
      <c r="BW665" s="33"/>
      <c r="BX665" s="26"/>
    </row>
    <row r="666" spans="2:126" ht="12.75" customHeight="1">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row>
    <row r="667" spans="2:126" s="8" customFormat="1" ht="15.75" customHeight="1">
      <c r="D667" s="488">
        <f>入力フォーム!$C$13</f>
        <v>45931</v>
      </c>
      <c r="E667" s="488"/>
      <c r="F667" s="488"/>
      <c r="G667" s="488"/>
      <c r="H667" s="488"/>
      <c r="I667" s="488"/>
      <c r="J667" s="488"/>
      <c r="K667" s="488"/>
      <c r="L667" s="488"/>
      <c r="M667" s="488"/>
      <c r="N667" s="488"/>
      <c r="O667" s="488"/>
      <c r="P667" s="488"/>
      <c r="Q667" s="488"/>
      <c r="R667" s="47"/>
      <c r="S667" s="47"/>
      <c r="T667" s="47"/>
      <c r="U667" s="47"/>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row>
    <row r="668" spans="2:126" s="8" customFormat="1" ht="10.5" customHeight="1">
      <c r="D668" s="45"/>
      <c r="E668" s="45"/>
      <c r="F668" s="45"/>
      <c r="G668" s="45"/>
      <c r="H668" s="45"/>
      <c r="I668" s="45"/>
      <c r="J668" s="45"/>
      <c r="K668" s="45"/>
      <c r="L668" s="45"/>
      <c r="M668" s="45"/>
      <c r="N668" s="45"/>
      <c r="O668" s="45"/>
      <c r="P668" s="45"/>
      <c r="Q668" s="45"/>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row>
    <row r="669" spans="2:126" s="8" customFormat="1" ht="18" customHeight="1">
      <c r="AM669" s="8" t="s">
        <v>56</v>
      </c>
      <c r="AQ669" s="489" t="s">
        <v>309</v>
      </c>
      <c r="AR669" s="489"/>
      <c r="AS669" s="489"/>
      <c r="AT669" s="489"/>
      <c r="AU669" s="489"/>
      <c r="AV669" s="489"/>
      <c r="AW669" s="489"/>
      <c r="AX669" s="489"/>
      <c r="AY669" s="489"/>
      <c r="AZ669" s="489"/>
      <c r="BA669" s="489"/>
      <c r="BB669" s="489"/>
      <c r="BC669" s="489"/>
      <c r="BD669" s="489"/>
      <c r="BE669" s="489"/>
      <c r="BF669" s="489"/>
      <c r="BG669" s="489"/>
      <c r="BH669" s="489"/>
      <c r="BI669" s="489"/>
      <c r="BJ669" s="489"/>
      <c r="BK669" s="489"/>
      <c r="BL669" s="489"/>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row>
    <row r="670" spans="2:126" s="8" customFormat="1" ht="18" customHeight="1">
      <c r="AQ670" s="489" t="s">
        <v>66</v>
      </c>
      <c r="AR670" s="489"/>
      <c r="AS670" s="489"/>
      <c r="AT670" s="489"/>
      <c r="AU670" s="489"/>
      <c r="AV670" s="489"/>
      <c r="AW670" s="489"/>
      <c r="AX670" s="489"/>
      <c r="AY670" s="489"/>
      <c r="AZ670" s="489"/>
      <c r="BA670" s="489"/>
      <c r="BB670" s="489"/>
      <c r="BC670" s="489"/>
      <c r="BD670" s="489"/>
      <c r="BE670" s="489"/>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row>
    <row r="671" spans="2:126" s="8" customFormat="1" ht="18" customHeight="1">
      <c r="AQ671" s="479" t="s">
        <v>326</v>
      </c>
      <c r="AR671" s="479"/>
      <c r="AS671" s="479"/>
      <c r="AT671" s="479"/>
      <c r="AU671" s="479"/>
      <c r="AV671" s="479"/>
      <c r="AW671" s="479"/>
      <c r="AX671" s="479"/>
      <c r="AY671" s="479"/>
      <c r="AZ671" s="479"/>
      <c r="BA671" s="479"/>
      <c r="BB671" s="479"/>
      <c r="BC671" s="479"/>
      <c r="BD671" s="479"/>
      <c r="BE671" s="479"/>
      <c r="BF671" s="479"/>
      <c r="BG671" s="43"/>
      <c r="BH671" s="480" t="s">
        <v>300</v>
      </c>
      <c r="BI671" s="480"/>
      <c r="BJ671" s="480"/>
      <c r="BK671" s="480"/>
      <c r="BL671" s="480"/>
      <c r="BM671" s="480"/>
      <c r="BN671" s="480"/>
      <c r="BO671" s="480"/>
      <c r="BS671" s="8" t="s">
        <v>57</v>
      </c>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row>
    <row r="672" spans="2:126" s="8" customFormat="1" ht="10.5" customHeight="1">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row>
    <row r="673" spans="1:126" s="8" customFormat="1" ht="18" customHeight="1">
      <c r="AM673" s="8" t="s">
        <v>58</v>
      </c>
      <c r="AQ673" s="8" t="s">
        <v>59</v>
      </c>
      <c r="AU673" s="481" t="str">
        <f>"〒"&amp;VLOOKUP(A621,入力フォーム!$A$26:$AA$75,4,FALSE)</f>
        <v>〒</v>
      </c>
      <c r="AV673" s="481"/>
      <c r="AW673" s="481"/>
      <c r="AX673" s="481"/>
      <c r="AY673" s="481"/>
      <c r="AZ673" s="481"/>
      <c r="BA673" s="481"/>
      <c r="BB673" s="481"/>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row>
    <row r="674" spans="1:126" s="8" customFormat="1" ht="20.100000000000001" customHeight="1">
      <c r="AU674" s="144"/>
      <c r="AV674" s="482">
        <f>VLOOKUP(A621,入力フォーム!$A$26:$AA$75,5,FALSE)</f>
        <v>0</v>
      </c>
      <c r="AW674" s="482"/>
      <c r="AX674" s="482"/>
      <c r="AY674" s="482"/>
      <c r="AZ674" s="482"/>
      <c r="BA674" s="482"/>
      <c r="BB674" s="482"/>
      <c r="BC674" s="482"/>
      <c r="BD674" s="482"/>
      <c r="BE674" s="482"/>
      <c r="BF674" s="482"/>
      <c r="BG674" s="482"/>
      <c r="BH674" s="482"/>
      <c r="BI674" s="482"/>
      <c r="BJ674" s="482"/>
      <c r="BK674" s="482"/>
      <c r="BL674" s="482"/>
      <c r="BM674" s="482"/>
      <c r="BN674" s="482"/>
      <c r="BO674" s="482"/>
      <c r="BP674" s="482"/>
      <c r="BQ674" s="482"/>
      <c r="BR674" s="482"/>
      <c r="BS674" s="482"/>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row>
    <row r="675" spans="1:126" s="8" customFormat="1" ht="20.100000000000001" customHeight="1">
      <c r="AU675" s="44"/>
      <c r="AV675" s="483">
        <f>VLOOKUP(A621,入力フォーム!$A$26:$AA$75,6,FALSE)</f>
        <v>0</v>
      </c>
      <c r="AW675" s="483"/>
      <c r="AX675" s="483"/>
      <c r="AY675" s="483"/>
      <c r="AZ675" s="483"/>
      <c r="BA675" s="483"/>
      <c r="BB675" s="483"/>
      <c r="BC675" s="483"/>
      <c r="BD675" s="483"/>
      <c r="BE675" s="483"/>
      <c r="BF675" s="483"/>
      <c r="BG675" s="483"/>
      <c r="BH675" s="483"/>
      <c r="BI675" s="483"/>
      <c r="BJ675" s="483"/>
      <c r="BK675" s="483"/>
      <c r="BL675" s="483"/>
      <c r="BM675" s="483"/>
      <c r="BN675" s="483"/>
      <c r="BO675" s="483"/>
      <c r="BP675" s="483"/>
      <c r="BQ675" s="483"/>
      <c r="BR675" s="483"/>
      <c r="BS675" s="48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row>
    <row r="676" spans="1:126" s="8" customFormat="1" ht="12" customHeight="1">
      <c r="AQ676" s="46" t="s">
        <v>191</v>
      </c>
      <c r="AR676" s="46"/>
      <c r="AS676" s="46"/>
      <c r="AT676" s="46"/>
      <c r="AU676" s="46"/>
      <c r="AV676" s="484">
        <f>VLOOKUP(A621,入力フォーム!$A$26:$AA$75,3,FALSE)</f>
        <v>0</v>
      </c>
      <c r="AW676" s="484" ph="1"/>
      <c r="AX676" s="484" ph="1"/>
      <c r="AY676" s="484" ph="1"/>
      <c r="AZ676" s="484" ph="1"/>
      <c r="BA676" s="484" ph="1"/>
      <c r="BB676" s="484" ph="1"/>
      <c r="BC676" s="484" ph="1"/>
      <c r="BD676" s="484" ph="1"/>
      <c r="BE676" s="484" ph="1"/>
      <c r="BF676" s="484" ph="1"/>
      <c r="BG676" s="484" ph="1"/>
      <c r="BH676" s="484" ph="1"/>
      <c r="BI676" s="484" ph="1"/>
      <c r="BJ676" s="484" ph="1"/>
      <c r="BK676" s="484" ph="1"/>
      <c r="BL676" s="484" ph="1"/>
      <c r="BM676" s="484" ph="1"/>
      <c r="BN676" s="484" ph="1"/>
      <c r="BO676" s="48"/>
      <c r="BP676" s="48"/>
      <c r="BQ676" s="48"/>
      <c r="BR676" s="48"/>
      <c r="BS676" s="48"/>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row>
    <row r="677" spans="1:126" s="8" customFormat="1" ht="20.100000000000001" customHeight="1">
      <c r="AQ677" s="8" t="s">
        <v>60</v>
      </c>
      <c r="AV677" s="493">
        <f>VLOOKUP(A621,入力フォーム!$A$26:$AA$75,2,FALSE)</f>
        <v>0</v>
      </c>
      <c r="AW677" s="493"/>
      <c r="AX677" s="493"/>
      <c r="AY677" s="493"/>
      <c r="AZ677" s="493"/>
      <c r="BA677" s="493"/>
      <c r="BB677" s="493"/>
      <c r="BC677" s="493"/>
      <c r="BD677" s="493"/>
      <c r="BE677" s="493"/>
      <c r="BF677" s="493"/>
      <c r="BG677" s="493"/>
      <c r="BH677" s="493"/>
      <c r="BI677" s="493"/>
      <c r="BJ677" s="493"/>
      <c r="BK677" s="493"/>
      <c r="BL677" s="493"/>
      <c r="BM677" s="493"/>
      <c r="BN677" s="493"/>
      <c r="BO677" s="48"/>
      <c r="BP677" s="48"/>
      <c r="BQ677" s="48"/>
      <c r="BR677" s="48"/>
      <c r="BS677" s="286" t="s">
        <v>57</v>
      </c>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row>
    <row r="678" spans="1:126" s="8" customFormat="1" ht="20.100000000000001" customHeight="1">
      <c r="AQ678" s="8" t="s">
        <v>61</v>
      </c>
      <c r="AV678" s="48"/>
      <c r="AW678" s="494">
        <f>VLOOKUP(A621,入力フォーム!$A$26:$AA$75,8,FALSE)</f>
        <v>0</v>
      </c>
      <c r="AX678" s="494"/>
      <c r="AY678" s="494"/>
      <c r="AZ678" s="494"/>
      <c r="BA678" s="494"/>
      <c r="BB678" s="494"/>
      <c r="BC678" s="494"/>
      <c r="BD678" s="494"/>
      <c r="BE678" s="494"/>
      <c r="BF678" s="494"/>
      <c r="BG678" s="494"/>
      <c r="BH678" s="494"/>
      <c r="BI678" s="494"/>
      <c r="BJ678" s="494"/>
      <c r="BK678" s="494"/>
      <c r="BL678" s="494"/>
      <c r="BM678" s="494"/>
      <c r="BN678" s="494"/>
      <c r="BO678" s="494"/>
      <c r="BP678" s="494"/>
      <c r="BQ678" s="494"/>
      <c r="BR678" s="494"/>
      <c r="BS678" s="48"/>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row>
    <row r="679" spans="1:126" s="8" customFormat="1" ht="20.100000000000001" customHeight="1">
      <c r="AQ679" s="8" t="s">
        <v>83</v>
      </c>
      <c r="AV679" s="48"/>
      <c r="AW679" s="48"/>
      <c r="AX679" s="48"/>
      <c r="AY679" s="48"/>
      <c r="AZ679" s="48"/>
      <c r="BA679" s="48"/>
      <c r="BB679" s="48"/>
      <c r="BC679" s="48"/>
      <c r="BD679" s="495">
        <f>VLOOKUP(A621,入力フォーム!$A$26:$AA$75,9,FALSE)</f>
        <v>0</v>
      </c>
      <c r="BE679" s="495"/>
      <c r="BF679" s="495"/>
      <c r="BG679" s="495"/>
      <c r="BH679" s="495"/>
      <c r="BI679" s="495"/>
      <c r="BJ679" s="495"/>
      <c r="BK679" s="495"/>
      <c r="BL679" s="495"/>
      <c r="BM679" s="495"/>
      <c r="BN679" s="495"/>
      <c r="BO679" s="495"/>
      <c r="BP679" s="495"/>
      <c r="BQ679" s="495"/>
      <c r="BR679" s="495"/>
      <c r="BS679" s="495"/>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row>
    <row r="680" spans="1:126" s="8" customFormat="1" ht="12" customHeight="1">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row>
    <row r="681" spans="1:126" s="8" customFormat="1" ht="22.5" customHeight="1">
      <c r="D681" s="496" t="s">
        <v>85</v>
      </c>
      <c r="E681" s="496"/>
      <c r="F681" s="496"/>
      <c r="G681" s="496"/>
      <c r="H681" s="496"/>
      <c r="I681" s="496"/>
      <c r="J681" s="496"/>
      <c r="K681" s="496"/>
      <c r="L681" s="497" t="str">
        <f>入力フォーム!$C$22</f>
        <v>07-999</v>
      </c>
      <c r="M681" s="497"/>
      <c r="N681" s="497"/>
      <c r="O681" s="497"/>
      <c r="P681" s="497"/>
      <c r="Q681" s="497"/>
      <c r="R681" s="48"/>
      <c r="S681" s="48"/>
      <c r="T681" s="8" t="s">
        <v>242</v>
      </c>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row>
    <row r="682" spans="1:126" s="8" customFormat="1" ht="15.75" customHeight="1">
      <c r="D682" s="45"/>
      <c r="F682" s="45"/>
      <c r="G682" s="45"/>
      <c r="H682" s="45"/>
      <c r="I682" s="45"/>
      <c r="J682" s="45"/>
      <c r="K682" s="45"/>
      <c r="L682" s="45"/>
      <c r="M682" s="45"/>
      <c r="N682" s="45"/>
      <c r="O682" s="45"/>
      <c r="P682" s="45"/>
      <c r="Q682" s="45"/>
      <c r="BX682" s="51"/>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row>
    <row r="683" spans="1:126" s="7" customFormat="1" ht="18.75">
      <c r="A683" s="7">
        <f>IF(MOD(ROW()-1,62)=0,QUOTIENT(ROW()-1,62)+1,"")</f>
        <v>12</v>
      </c>
      <c r="B683" s="473" t="s">
        <v>39</v>
      </c>
      <c r="C683" s="473"/>
      <c r="D683" s="473"/>
      <c r="E683" s="473"/>
      <c r="F683" s="473"/>
      <c r="G683" s="473"/>
      <c r="H683" s="473"/>
      <c r="I683" s="473"/>
      <c r="J683" s="473"/>
      <c r="K683" s="473"/>
      <c r="L683" s="473"/>
      <c r="M683" s="473"/>
      <c r="N683" s="473"/>
      <c r="O683" s="473"/>
      <c r="P683" s="473"/>
      <c r="Q683" s="473"/>
      <c r="R683" s="473"/>
      <c r="S683" s="473"/>
      <c r="T683" s="473"/>
      <c r="U683" s="473"/>
      <c r="V683" s="473"/>
      <c r="W683" s="473"/>
      <c r="X683" s="473"/>
      <c r="Y683" s="473"/>
      <c r="Z683" s="473"/>
      <c r="AA683" s="473"/>
      <c r="AB683" s="473"/>
      <c r="AC683" s="473"/>
      <c r="AD683" s="473"/>
      <c r="AE683" s="473"/>
      <c r="AF683" s="473"/>
      <c r="AG683" s="473"/>
      <c r="AH683" s="473"/>
      <c r="AI683" s="473"/>
      <c r="AJ683" s="473"/>
      <c r="AK683" s="473"/>
      <c r="AL683" s="473"/>
      <c r="AM683" s="473"/>
      <c r="AN683" s="473"/>
      <c r="AO683" s="473"/>
      <c r="AP683" s="473"/>
      <c r="AQ683" s="473"/>
      <c r="AR683" s="473"/>
      <c r="AS683" s="473"/>
      <c r="AT683" s="473"/>
      <c r="AU683" s="473"/>
      <c r="AV683" s="473"/>
      <c r="AW683" s="473"/>
      <c r="AX683" s="473"/>
      <c r="AY683" s="473"/>
      <c r="AZ683" s="473"/>
      <c r="BA683" s="473"/>
      <c r="BB683" s="473"/>
      <c r="BC683" s="473"/>
      <c r="BD683" s="473"/>
      <c r="BE683" s="473"/>
      <c r="BF683" s="473"/>
      <c r="BG683" s="473"/>
      <c r="BH683" s="473"/>
      <c r="BI683" s="473"/>
      <c r="BJ683" s="473"/>
      <c r="BK683" s="473"/>
      <c r="BL683" s="473"/>
      <c r="BM683" s="473"/>
      <c r="BN683" s="473"/>
      <c r="BO683" s="473"/>
      <c r="BP683" s="473"/>
      <c r="BQ683" s="473"/>
      <c r="BR683" s="473"/>
      <c r="BS683" s="473"/>
      <c r="BT683" s="473"/>
      <c r="BU683" s="473"/>
      <c r="BV683" s="473"/>
      <c r="BW683" s="473"/>
      <c r="BX683" s="473"/>
      <c r="BY683" s="52"/>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row>
    <row r="684" spans="1:126" s="7" customFormat="1" ht="19.5" customHeight="1">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Q684" s="8"/>
      <c r="AR684" s="8"/>
      <c r="AS684" s="8"/>
      <c r="AT684" s="8"/>
      <c r="AU684" s="8"/>
      <c r="AV684" s="8"/>
      <c r="AW684" s="8"/>
      <c r="AX684" s="8"/>
      <c r="AY684" s="8"/>
      <c r="AZ684" s="8"/>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row>
    <row r="685" spans="1:126" s="7" customFormat="1" ht="16.5" customHeight="1">
      <c r="B685" s="8" t="s">
        <v>229</v>
      </c>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D685" s="474">
        <f>VLOOKUP(A683,入力フォーム!$A$26:$AA$75,2,FALSE)</f>
        <v>0</v>
      </c>
      <c r="AE685" s="474"/>
      <c r="AF685" s="474"/>
      <c r="AG685" s="474"/>
      <c r="AH685" s="474"/>
      <c r="AI685" s="474"/>
      <c r="AJ685" s="474"/>
      <c r="AK685" s="474"/>
      <c r="AL685" s="474"/>
      <c r="AM685" s="474"/>
      <c r="AN685" s="474"/>
      <c r="AO685" s="474"/>
      <c r="AP685" s="474"/>
      <c r="AQ685" s="8" t="s">
        <v>230</v>
      </c>
      <c r="AR685" s="8"/>
      <c r="AS685" s="8"/>
      <c r="AT685" s="8"/>
      <c r="AU685" s="8"/>
      <c r="AV685" s="8"/>
      <c r="AW685" s="8"/>
      <c r="AX685" s="8"/>
      <c r="AY685" s="8"/>
      <c r="AZ685" s="8"/>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row>
    <row r="686" spans="1:126" ht="14.25" customHeight="1">
      <c r="B686" s="9"/>
      <c r="C686" s="9"/>
      <c r="D686" s="9"/>
    </row>
    <row r="687" spans="1:126" ht="15.75" customHeight="1">
      <c r="D687" s="475" t="s">
        <v>23</v>
      </c>
      <c r="E687" s="475"/>
      <c r="F687" s="475"/>
      <c r="G687" s="475"/>
      <c r="H687" s="475"/>
      <c r="I687" s="475"/>
      <c r="J687" s="475"/>
      <c r="K687" s="475"/>
      <c r="L687" s="475"/>
      <c r="M687" s="475"/>
      <c r="N687" s="475"/>
      <c r="O687" s="475"/>
      <c r="P687" s="475"/>
      <c r="Q687" s="475"/>
      <c r="R687" s="475"/>
      <c r="S687" s="475"/>
      <c r="T687" s="475"/>
      <c r="U687" s="475"/>
      <c r="V687" s="475"/>
      <c r="W687" s="475"/>
      <c r="X687" s="475"/>
      <c r="Y687" s="475"/>
      <c r="Z687" s="475"/>
      <c r="AA687" s="475"/>
      <c r="AB687" s="475"/>
      <c r="AC687" s="475"/>
      <c r="AD687" s="475"/>
      <c r="AE687" s="475"/>
      <c r="AF687" s="475"/>
      <c r="AG687" s="475"/>
      <c r="AH687" s="475"/>
      <c r="AI687" s="475"/>
      <c r="AJ687" s="475"/>
      <c r="AK687" s="475"/>
      <c r="AL687" s="475"/>
      <c r="AM687" s="475"/>
      <c r="AN687" s="475"/>
      <c r="AO687" s="475"/>
      <c r="AP687" s="475"/>
      <c r="AQ687" s="475"/>
      <c r="AR687" s="475"/>
      <c r="AS687" s="475"/>
      <c r="AT687" s="475"/>
      <c r="AU687" s="475"/>
      <c r="AV687" s="475"/>
      <c r="AW687" s="475"/>
      <c r="AX687" s="475"/>
      <c r="AY687" s="475"/>
      <c r="AZ687" s="475"/>
      <c r="BA687" s="475"/>
      <c r="BB687" s="475"/>
      <c r="BC687" s="475"/>
      <c r="BD687" s="475"/>
      <c r="BE687" s="475"/>
      <c r="BF687" s="475"/>
      <c r="BG687" s="475"/>
      <c r="BH687" s="475"/>
      <c r="BI687" s="475"/>
      <c r="BJ687" s="475"/>
      <c r="BK687" s="475"/>
      <c r="BL687" s="475"/>
      <c r="BM687" s="475"/>
      <c r="BN687" s="475"/>
      <c r="BO687" s="475"/>
      <c r="BP687" s="475"/>
      <c r="BQ687" s="475"/>
      <c r="BR687" s="475"/>
      <c r="BS687" s="475"/>
      <c r="BT687" s="475"/>
      <c r="BU687" s="475"/>
      <c r="BV687" s="475"/>
      <c r="BW687" s="475"/>
      <c r="BX687" s="475"/>
    </row>
    <row r="688" spans="1:126" ht="14.25" customHeight="1">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row>
    <row r="689" spans="1:126" ht="20.100000000000001" customHeight="1">
      <c r="B689" s="9"/>
      <c r="C689" s="9"/>
      <c r="D689" s="10"/>
      <c r="E689" s="11" t="s">
        <v>40</v>
      </c>
      <c r="F689" s="11"/>
      <c r="G689" s="11"/>
      <c r="H689" s="11"/>
      <c r="I689" s="11"/>
      <c r="J689" s="12"/>
      <c r="K689" s="12"/>
      <c r="L689" s="12"/>
      <c r="M689" s="12"/>
      <c r="N689" s="12"/>
      <c r="O689" s="12"/>
      <c r="P689" s="12"/>
      <c r="Q689" s="10"/>
      <c r="R689" s="476" t="str">
        <f>VLOOKUP(A683,入力フォーム!$A$26:$AA$75,11,FALSE)</f>
        <v/>
      </c>
      <c r="S689" s="476"/>
      <c r="T689" s="476"/>
      <c r="U689" s="476"/>
      <c r="V689" s="476"/>
      <c r="W689" s="476"/>
      <c r="X689" s="476"/>
      <c r="Y689" s="476"/>
      <c r="Z689" s="476"/>
      <c r="AA689" s="476"/>
      <c r="AB689" s="476"/>
      <c r="AC689" s="476"/>
      <c r="AD689" s="476"/>
      <c r="AE689" s="476"/>
      <c r="AF689" s="476"/>
      <c r="AG689" s="476"/>
      <c r="AH689" s="477" t="s">
        <v>235</v>
      </c>
      <c r="AI689" s="478"/>
      <c r="AJ689" s="478"/>
      <c r="AK689" s="478"/>
      <c r="AL689" s="478"/>
      <c r="AM689" s="476" t="str">
        <f>VLOOKUP(A683,入力フォーム!$A$26:$AA$75,13,FALSE)</f>
        <v/>
      </c>
      <c r="AN689" s="476"/>
      <c r="AO689" s="476"/>
      <c r="AP689" s="476"/>
      <c r="AQ689" s="476"/>
      <c r="AR689" s="476"/>
      <c r="AS689" s="476"/>
      <c r="AT689" s="476"/>
      <c r="AU689" s="476"/>
      <c r="AV689" s="476"/>
      <c r="AW689" s="476"/>
      <c r="AX689" s="476"/>
      <c r="AY689" s="476"/>
      <c r="AZ689" s="476"/>
      <c r="BA689" s="476"/>
      <c r="BB689" s="476"/>
      <c r="BC689" s="2"/>
      <c r="BD689" s="2"/>
      <c r="BE689" s="2"/>
      <c r="BF689" s="2"/>
      <c r="BG689" s="2"/>
      <c r="BH689" s="2"/>
      <c r="BI689" s="2"/>
      <c r="BJ689" s="2"/>
      <c r="BK689" s="2"/>
      <c r="BL689" s="2"/>
      <c r="BM689" s="2"/>
      <c r="BN689" s="2"/>
      <c r="BO689" s="2"/>
      <c r="BP689" s="2"/>
      <c r="BQ689" s="2"/>
      <c r="BR689" s="2"/>
      <c r="BS689" s="2"/>
      <c r="BT689" s="2"/>
      <c r="BU689" s="2"/>
      <c r="BV689" s="2"/>
      <c r="BW689" s="2"/>
      <c r="BX689" s="3"/>
    </row>
    <row r="690" spans="1:126" ht="20.100000000000001" customHeight="1">
      <c r="B690" s="9"/>
      <c r="C690" s="9"/>
      <c r="D690" s="10"/>
      <c r="E690" s="11" t="s">
        <v>41</v>
      </c>
      <c r="F690" s="11"/>
      <c r="G690" s="11"/>
      <c r="H690" s="11"/>
      <c r="I690" s="11"/>
      <c r="J690" s="12"/>
      <c r="K690" s="12"/>
      <c r="L690" s="12"/>
      <c r="M690" s="12"/>
      <c r="N690" s="12"/>
      <c r="O690" s="12"/>
      <c r="P690" s="229"/>
      <c r="Q690" s="230"/>
      <c r="R690" s="463" t="str">
        <f>入力フォーム!$C$10</f>
        <v>品川キャンパス</v>
      </c>
      <c r="S690" s="463"/>
      <c r="T690" s="463"/>
      <c r="U690" s="463"/>
      <c r="V690" s="463"/>
      <c r="W690" s="463"/>
      <c r="X690" s="463"/>
      <c r="Y690" s="463"/>
      <c r="Z690" s="231"/>
      <c r="AA690" s="464" t="str">
        <f>入力フォーム!$D$10</f>
        <v>文学部事務室</v>
      </c>
      <c r="AB690" s="464"/>
      <c r="AC690" s="464"/>
      <c r="AD690" s="464"/>
      <c r="AE690" s="464"/>
      <c r="AF690" s="464"/>
      <c r="AG690" s="464"/>
      <c r="AH690" s="464"/>
      <c r="AI690" s="464"/>
      <c r="AJ690" s="464"/>
      <c r="AK690" s="464"/>
      <c r="AL690" s="464"/>
      <c r="AM690" s="464"/>
      <c r="AN690" s="464"/>
      <c r="AO690" s="464"/>
      <c r="AP690" s="464"/>
      <c r="AQ690" s="464"/>
      <c r="AR690" s="464"/>
      <c r="AS690" s="464"/>
      <c r="AT690" s="464"/>
      <c r="AU690" s="464"/>
      <c r="AV690" s="464"/>
      <c r="AW690" s="464"/>
      <c r="AX690" s="464"/>
      <c r="AY690" s="464"/>
      <c r="AZ690" s="464"/>
      <c r="BA690" s="464"/>
      <c r="BB690" s="464"/>
      <c r="BC690" s="464"/>
      <c r="BD690" s="464"/>
      <c r="BE690" s="464"/>
      <c r="BF690" s="464"/>
      <c r="BG690" s="464"/>
      <c r="BH690" s="464"/>
      <c r="BI690" s="464"/>
      <c r="BJ690" s="464"/>
      <c r="BK690" s="464"/>
      <c r="BL690" s="464"/>
      <c r="BM690" s="464"/>
      <c r="BN690" s="464"/>
      <c r="BO690" s="464"/>
      <c r="BP690" s="464"/>
      <c r="BQ690" s="464"/>
      <c r="BR690" s="231"/>
      <c r="BS690" s="231"/>
      <c r="BT690" s="231"/>
      <c r="BU690" s="231"/>
      <c r="BV690" s="231"/>
      <c r="BW690" s="231"/>
      <c r="BX690" s="232"/>
    </row>
    <row r="691" spans="1:126" ht="18.600000000000001" customHeight="1">
      <c r="B691" s="9"/>
      <c r="C691" s="9"/>
      <c r="D691" s="15"/>
      <c r="E691" s="16" t="s">
        <v>236</v>
      </c>
      <c r="F691" s="16"/>
      <c r="G691" s="16"/>
      <c r="H691" s="16"/>
      <c r="I691" s="16"/>
      <c r="J691" s="17"/>
      <c r="K691" s="17"/>
      <c r="L691" s="17"/>
      <c r="M691" s="17"/>
      <c r="N691" s="17"/>
      <c r="O691" s="17"/>
      <c r="P691" s="17"/>
      <c r="Q691" s="15"/>
      <c r="R691" s="465" t="str">
        <f>入力フォーム!$C$4</f>
        <v>文学部事務室</v>
      </c>
      <c r="S691" s="465"/>
      <c r="T691" s="465"/>
      <c r="U691" s="465"/>
      <c r="V691" s="465"/>
      <c r="W691" s="465"/>
      <c r="X691" s="465"/>
      <c r="Y691" s="465"/>
      <c r="Z691" s="465"/>
      <c r="AA691" s="465"/>
      <c r="AB691" s="465"/>
      <c r="AC691" s="465"/>
      <c r="AD691" s="465"/>
      <c r="AE691" s="465"/>
      <c r="AF691" s="465"/>
      <c r="AG691" s="465"/>
      <c r="AH691" s="465"/>
      <c r="AI691" s="465"/>
      <c r="AJ691" s="465"/>
      <c r="AK691" s="465"/>
      <c r="AL691" s="465"/>
      <c r="AM691" s="465"/>
      <c r="AN691" s="465"/>
      <c r="AO691" s="465"/>
      <c r="AP691" s="465"/>
      <c r="AQ691" s="465"/>
      <c r="AR691" s="465"/>
      <c r="AS691" s="465"/>
      <c r="AT691" s="465"/>
      <c r="AU691" s="465"/>
      <c r="AV691" s="465"/>
      <c r="AW691" s="465"/>
      <c r="AX691" s="465"/>
      <c r="AY691" s="465"/>
      <c r="AZ691" s="465"/>
      <c r="BA691" s="465"/>
      <c r="BB691" s="465"/>
      <c r="BC691" s="465"/>
      <c r="BD691" s="465"/>
      <c r="BE691" s="465"/>
      <c r="BF691" s="465"/>
      <c r="BG691" s="465"/>
      <c r="BH691" s="465"/>
      <c r="BI691" s="465"/>
      <c r="BJ691" s="465"/>
      <c r="BK691" s="465"/>
      <c r="BL691" s="465"/>
      <c r="BM691" s="465"/>
      <c r="BN691" s="465"/>
      <c r="BO691" s="465"/>
      <c r="BP691" s="465"/>
      <c r="BQ691" s="465"/>
      <c r="BR691" s="465"/>
      <c r="BS691" s="233"/>
      <c r="BT691" s="233"/>
      <c r="BU691" s="233"/>
      <c r="BV691" s="233"/>
      <c r="BW691" s="233"/>
      <c r="BX691" s="19"/>
    </row>
    <row r="692" spans="1:126" ht="38.25" customHeight="1">
      <c r="B692" s="9"/>
      <c r="C692" s="9"/>
      <c r="D692" s="10"/>
      <c r="E692" s="466" t="s">
        <v>42</v>
      </c>
      <c r="F692" s="466"/>
      <c r="G692" s="466"/>
      <c r="H692" s="466"/>
      <c r="I692" s="466"/>
      <c r="J692" s="466"/>
      <c r="K692" s="466"/>
      <c r="L692" s="466"/>
      <c r="M692" s="466"/>
      <c r="N692" s="466"/>
      <c r="O692" s="466"/>
      <c r="P692" s="467"/>
      <c r="Q692" s="10"/>
      <c r="R692" s="468" t="str">
        <f>入力フォーム!$C$8</f>
        <v>OC学生スタッフ</v>
      </c>
      <c r="S692" s="468"/>
      <c r="T692" s="468"/>
      <c r="U692" s="468"/>
      <c r="V692" s="468"/>
      <c r="W692" s="468"/>
      <c r="X692" s="468"/>
      <c r="Y692" s="468"/>
      <c r="Z692" s="468"/>
      <c r="AA692" s="468"/>
      <c r="AB692" s="468"/>
      <c r="AC692" s="468"/>
      <c r="AD692" s="468"/>
      <c r="AE692" s="468"/>
      <c r="AF692" s="468"/>
      <c r="AG692" s="468"/>
      <c r="AH692" s="468"/>
      <c r="AI692" s="468"/>
      <c r="AJ692" s="468"/>
      <c r="AK692" s="468"/>
      <c r="AL692" s="468"/>
      <c r="AM692" s="468"/>
      <c r="AN692" s="468"/>
      <c r="AO692" s="468"/>
      <c r="AP692" s="468"/>
      <c r="AQ692" s="468"/>
      <c r="AR692" s="468"/>
      <c r="AS692" s="468"/>
      <c r="AT692" s="468"/>
      <c r="AU692" s="468"/>
      <c r="AV692" s="468"/>
      <c r="AW692" s="468"/>
      <c r="AX692" s="468"/>
      <c r="AY692" s="468"/>
      <c r="AZ692" s="468"/>
      <c r="BA692" s="468"/>
      <c r="BB692" s="468"/>
      <c r="BC692" s="468"/>
      <c r="BD692" s="468"/>
      <c r="BE692" s="468"/>
      <c r="BF692" s="468"/>
      <c r="BG692" s="468"/>
      <c r="BH692" s="468"/>
      <c r="BI692" s="468"/>
      <c r="BJ692" s="468"/>
      <c r="BK692" s="468"/>
      <c r="BL692" s="468"/>
      <c r="BM692" s="468"/>
      <c r="BN692" s="468"/>
      <c r="BO692" s="468"/>
      <c r="BP692" s="468"/>
      <c r="BQ692" s="468"/>
      <c r="BR692" s="468"/>
      <c r="BS692" s="234"/>
      <c r="BT692" s="234"/>
      <c r="BU692" s="234"/>
      <c r="BV692" s="234"/>
      <c r="BW692" s="234"/>
      <c r="BX692" s="14"/>
    </row>
    <row r="693" spans="1:126" ht="20.100000000000001" customHeight="1">
      <c r="B693" s="9"/>
      <c r="C693" s="9"/>
      <c r="D693" s="15"/>
      <c r="E693" s="16" t="s">
        <v>43</v>
      </c>
      <c r="F693" s="16"/>
      <c r="G693" s="16"/>
      <c r="H693" s="16"/>
      <c r="I693" s="16"/>
      <c r="J693" s="17"/>
      <c r="K693" s="17"/>
      <c r="L693" s="17"/>
      <c r="M693" s="17"/>
      <c r="N693" s="17"/>
      <c r="O693" s="17"/>
      <c r="P693" s="17"/>
      <c r="Q693" s="15"/>
      <c r="R693" s="17" t="s">
        <v>44</v>
      </c>
      <c r="S693" s="17"/>
      <c r="T693" s="17"/>
      <c r="U693" s="17"/>
      <c r="V693" s="17"/>
      <c r="W693" s="469" t="str">
        <f>VLOOKUP(A683,入力フォーム!$A$26:$AA$75,22,FALSE)</f>
        <v/>
      </c>
      <c r="X693" s="469"/>
      <c r="Y693" s="469"/>
      <c r="Z693" s="469"/>
      <c r="AA693" s="469"/>
      <c r="AB693" s="469"/>
      <c r="AC693" s="469"/>
      <c r="AD693" s="469"/>
      <c r="AE693" s="469"/>
      <c r="AF693" s="469"/>
      <c r="AG693" s="469"/>
      <c r="AH693" s="469"/>
      <c r="AI693" s="469"/>
      <c r="AJ693" s="469"/>
      <c r="AK693" s="469"/>
      <c r="AL693" s="469"/>
      <c r="AM693" s="469"/>
      <c r="AN693" s="469"/>
      <c r="AO693" s="469"/>
      <c r="AP693" s="17"/>
      <c r="AQ693" s="17"/>
      <c r="AR693" s="470" t="s">
        <v>237</v>
      </c>
      <c r="AS693" s="470"/>
      <c r="AT693" s="470"/>
      <c r="AU693" s="470"/>
      <c r="AV693" s="470"/>
      <c r="AW693" s="470"/>
      <c r="AX693" s="471">
        <f>入力フォーム!$E$16</f>
        <v>0</v>
      </c>
      <c r="AY693" s="471"/>
      <c r="AZ693" s="471"/>
      <c r="BA693" s="472" t="s">
        <v>65</v>
      </c>
      <c r="BB693" s="472"/>
      <c r="BC693" s="472"/>
      <c r="BD693" s="472"/>
      <c r="BE693" s="472"/>
      <c r="BF693" s="18"/>
      <c r="BG693" s="18"/>
      <c r="BH693" s="18"/>
      <c r="BI693" s="18"/>
      <c r="BJ693" s="18"/>
      <c r="BK693" s="18"/>
      <c r="BL693" s="18"/>
      <c r="BM693" s="18"/>
      <c r="BN693" s="18"/>
      <c r="BO693" s="18"/>
      <c r="BP693" s="18"/>
      <c r="BQ693" s="18"/>
      <c r="BR693" s="18"/>
      <c r="BS693" s="18"/>
      <c r="BT693" s="18"/>
      <c r="BU693" s="18"/>
      <c r="BV693" s="18"/>
      <c r="BW693" s="18"/>
      <c r="BX693" s="19"/>
    </row>
    <row r="694" spans="1:126" ht="20.100000000000001" customHeight="1">
      <c r="A694" s="245"/>
      <c r="B694" s="235"/>
      <c r="C694" s="235"/>
      <c r="D694" s="236"/>
      <c r="E694" s="237"/>
      <c r="F694" s="237"/>
      <c r="G694" s="237"/>
      <c r="H694" s="237"/>
      <c r="I694" s="237"/>
      <c r="J694" s="238"/>
      <c r="K694" s="238"/>
      <c r="L694" s="238"/>
      <c r="M694" s="238"/>
      <c r="N694" s="238"/>
      <c r="O694" s="238"/>
      <c r="P694" s="238"/>
      <c r="Q694" s="239"/>
      <c r="R694" s="240"/>
      <c r="S694" s="241"/>
      <c r="T694" s="241"/>
      <c r="U694" s="241"/>
      <c r="V694" s="241"/>
      <c r="W694" s="241"/>
      <c r="X694" s="241"/>
      <c r="Y694" s="241"/>
      <c r="Z694" s="241"/>
      <c r="AA694" s="241"/>
      <c r="AB694" s="241"/>
      <c r="AC694" s="241"/>
      <c r="AD694" s="241"/>
      <c r="AE694" s="241"/>
      <c r="AF694" s="241"/>
      <c r="AG694" s="241"/>
      <c r="AH694" s="241"/>
      <c r="AI694" s="241"/>
      <c r="AJ694" s="241"/>
      <c r="AK694" s="241"/>
      <c r="AL694" s="241"/>
      <c r="AM694" s="241"/>
      <c r="AN694" s="241"/>
      <c r="AO694" s="241"/>
      <c r="AP694" s="241"/>
      <c r="AQ694" s="241"/>
      <c r="AR694" s="242"/>
      <c r="AS694" s="242"/>
      <c r="AT694" s="243"/>
      <c r="AU694" s="241"/>
      <c r="AV694" s="241"/>
      <c r="AW694" s="241"/>
      <c r="AX694" s="241"/>
      <c r="AY694" s="242"/>
      <c r="AZ694" s="242"/>
      <c r="BA694" s="242"/>
      <c r="BB694" s="242"/>
      <c r="BC694" s="242"/>
      <c r="BD694" s="242"/>
      <c r="BE694" s="242"/>
      <c r="BF694" s="242"/>
      <c r="BG694" s="242"/>
      <c r="BH694" s="242"/>
      <c r="BI694" s="242"/>
      <c r="BJ694" s="242"/>
      <c r="BK694" s="242"/>
      <c r="BL694" s="242"/>
      <c r="BM694" s="242"/>
      <c r="BN694" s="242"/>
      <c r="BO694" s="242"/>
      <c r="BP694" s="242"/>
      <c r="BQ694" s="242"/>
      <c r="BR694" s="242"/>
      <c r="BS694" s="242"/>
      <c r="BT694" s="242"/>
      <c r="BU694" s="242"/>
      <c r="BV694" s="242"/>
      <c r="BW694" s="242"/>
      <c r="BX694" s="244"/>
    </row>
    <row r="695" spans="1:126" ht="20.100000000000001" customHeight="1">
      <c r="B695" s="9"/>
      <c r="C695" s="9"/>
      <c r="D695" s="20"/>
      <c r="E695" s="21" t="s">
        <v>45</v>
      </c>
      <c r="F695" s="21"/>
      <c r="G695" s="21"/>
      <c r="H695" s="21"/>
      <c r="I695" s="21"/>
      <c r="J695" s="22"/>
      <c r="K695" s="22"/>
      <c r="L695" s="22"/>
      <c r="M695" s="22"/>
      <c r="N695" s="22"/>
      <c r="O695" s="22"/>
      <c r="P695" s="22"/>
      <c r="Q695" s="15"/>
      <c r="R695" s="490" t="str">
        <f>VLOOKUP(A683,入力フォーム!$A$26:$AA$75,14,FALSE)</f>
        <v/>
      </c>
      <c r="S695" s="490"/>
      <c r="T695" s="490"/>
      <c r="U695" s="490"/>
      <c r="V695" s="490"/>
      <c r="W695" s="490"/>
      <c r="X695" s="490"/>
      <c r="Y695" s="490"/>
      <c r="Z695" s="490"/>
      <c r="AA695" s="490"/>
      <c r="AB695" s="491" t="s">
        <v>235</v>
      </c>
      <c r="AC695" s="491"/>
      <c r="AD695" s="491"/>
      <c r="AE695" s="491"/>
      <c r="AF695" s="491"/>
      <c r="AG695" s="492" t="str">
        <f>VLOOKUP(A683,入力フォーム!$A$26:$AA$75,16,FALSE)</f>
        <v/>
      </c>
      <c r="AH695" s="492"/>
      <c r="AI695" s="492"/>
      <c r="AJ695" s="492"/>
      <c r="AK695" s="492"/>
      <c r="AL695" s="492"/>
      <c r="AM695" s="492"/>
      <c r="AN695" s="492"/>
      <c r="AO695" s="492"/>
      <c r="AP695" s="492"/>
      <c r="AQ695" s="27"/>
      <c r="AR695" s="36"/>
      <c r="AS695" s="36"/>
      <c r="AT695" s="36"/>
      <c r="AU695" s="36"/>
      <c r="AV695" s="36"/>
      <c r="AW695" s="36"/>
      <c r="AX695" s="36"/>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9"/>
    </row>
    <row r="696" spans="1:126" s="8" customFormat="1" ht="10.5" customHeight="1">
      <c r="D696" s="15"/>
      <c r="E696" s="16"/>
      <c r="F696" s="16"/>
      <c r="G696" s="16"/>
      <c r="H696" s="16"/>
      <c r="I696" s="16"/>
      <c r="J696" s="16"/>
      <c r="K696" s="16"/>
      <c r="L696" s="16"/>
      <c r="M696" s="16"/>
      <c r="N696" s="16"/>
      <c r="O696" s="16"/>
      <c r="P696" s="17"/>
      <c r="Q696" s="15"/>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9"/>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row>
    <row r="697" spans="1:126" ht="20.100000000000001" customHeight="1">
      <c r="B697" s="9"/>
      <c r="C697" s="9"/>
      <c r="D697" s="15"/>
      <c r="E697" s="16"/>
      <c r="F697" s="16"/>
      <c r="G697" s="16"/>
      <c r="H697" s="16"/>
      <c r="I697" s="16"/>
      <c r="J697" s="17"/>
      <c r="K697" s="17"/>
      <c r="L697" s="17"/>
      <c r="M697" s="17"/>
      <c r="N697" s="17"/>
      <c r="O697" s="17"/>
      <c r="P697" s="17"/>
      <c r="Q697" s="15"/>
      <c r="R697" s="17"/>
      <c r="S697" s="17" t="s">
        <v>46</v>
      </c>
      <c r="T697" s="17"/>
      <c r="U697" s="17"/>
      <c r="V697" s="17"/>
      <c r="W697" s="17"/>
      <c r="X697" s="17"/>
      <c r="Y697" s="17"/>
      <c r="Z697" s="17"/>
      <c r="AA697" s="17"/>
      <c r="AB697" s="17"/>
      <c r="AC697" s="17"/>
      <c r="AD697" s="17"/>
      <c r="AE697" s="17"/>
      <c r="AF697" s="17"/>
      <c r="AG697" s="17"/>
      <c r="AH697" s="17"/>
      <c r="AI697" s="17"/>
      <c r="AJ697" s="17"/>
      <c r="BI697" s="247"/>
      <c r="BJ697" s="247"/>
      <c r="BK697" s="247"/>
      <c r="BL697" s="18"/>
      <c r="BM697" s="18"/>
      <c r="BN697" s="18"/>
      <c r="BO697" s="18"/>
      <c r="BP697" s="18"/>
      <c r="BQ697" s="18"/>
      <c r="BR697" s="18"/>
      <c r="BS697" s="18"/>
      <c r="BT697" s="18"/>
      <c r="BU697" s="18"/>
      <c r="BV697" s="18"/>
      <c r="BW697" s="18"/>
      <c r="BX697" s="19"/>
    </row>
    <row r="698" spans="1:126" ht="20.100000000000001" customHeight="1">
      <c r="B698" s="9"/>
      <c r="C698" s="9"/>
      <c r="D698" s="15"/>
      <c r="E698" s="16"/>
      <c r="F698" s="16"/>
      <c r="G698" s="16"/>
      <c r="H698" s="16"/>
      <c r="I698" s="16"/>
      <c r="J698" s="17"/>
      <c r="K698" s="17"/>
      <c r="L698" s="17"/>
      <c r="M698" s="17"/>
      <c r="N698" s="17"/>
      <c r="O698" s="17"/>
      <c r="P698" s="17"/>
      <c r="Q698" s="15"/>
      <c r="R698" s="492" t="str">
        <f>VLOOKUP(A683,入力フォーム!$A$26:$AA$75,17,FALSE)</f>
        <v/>
      </c>
      <c r="S698" s="492"/>
      <c r="T698" s="492"/>
      <c r="U698" s="492"/>
      <c r="V698" s="492"/>
      <c r="W698" s="492"/>
      <c r="X698" s="492"/>
      <c r="Y698" s="492"/>
      <c r="Z698" s="492"/>
      <c r="AA698" s="492"/>
      <c r="AB698" s="491" t="s">
        <v>235</v>
      </c>
      <c r="AC698" s="491"/>
      <c r="AD698" s="491"/>
      <c r="AE698" s="491"/>
      <c r="AF698" s="491"/>
      <c r="AG698" s="492" t="str">
        <f>VLOOKUP(A683,入力フォーム!$A$26:$AA$75,19,FALSE)</f>
        <v/>
      </c>
      <c r="AH698" s="492"/>
      <c r="AI698" s="492"/>
      <c r="AJ698" s="492"/>
      <c r="AK698" s="492"/>
      <c r="AL698" s="492"/>
      <c r="AM698" s="492"/>
      <c r="AN698" s="492"/>
      <c r="AO698" s="492"/>
      <c r="AP698" s="492"/>
      <c r="AQ698" s="27"/>
      <c r="AR698" s="28" t="s">
        <v>47</v>
      </c>
      <c r="AS698" s="28"/>
      <c r="AT698" s="28"/>
      <c r="AU698" s="28"/>
      <c r="AV698" s="485" t="str">
        <f>VLOOKUP(A683,入力フォーム!$A$26:$AA$75,20,FALSE)</f>
        <v/>
      </c>
      <c r="AW698" s="485"/>
      <c r="AX698" s="28" t="s">
        <v>48</v>
      </c>
      <c r="AY698" s="28"/>
      <c r="AZ698" s="28"/>
      <c r="BA698" s="28"/>
      <c r="BB698" s="28"/>
      <c r="BC698" s="28"/>
      <c r="BD698" s="28"/>
      <c r="BE698" s="28"/>
      <c r="BF698" s="28"/>
      <c r="BG698" s="18"/>
      <c r="BH698" s="18"/>
      <c r="BI698" s="18"/>
      <c r="BJ698" s="18"/>
      <c r="BK698" s="18"/>
      <c r="BL698" s="18"/>
      <c r="BM698" s="18"/>
      <c r="BN698" s="18"/>
      <c r="BO698" s="18"/>
      <c r="BP698" s="18"/>
      <c r="BQ698" s="18"/>
      <c r="BR698" s="18"/>
      <c r="BS698" s="18"/>
      <c r="BT698" s="18"/>
      <c r="BU698" s="18"/>
      <c r="BV698" s="18"/>
      <c r="BW698" s="18"/>
      <c r="BX698" s="19"/>
    </row>
    <row r="699" spans="1:126" ht="20.100000000000001" customHeight="1">
      <c r="B699" s="9"/>
      <c r="C699" s="9"/>
      <c r="D699" s="15"/>
      <c r="E699" s="16"/>
      <c r="F699" s="16"/>
      <c r="G699" s="16"/>
      <c r="H699" s="16"/>
      <c r="I699" s="16"/>
      <c r="J699" s="17"/>
      <c r="K699" s="17"/>
      <c r="L699" s="17"/>
      <c r="M699" s="17"/>
      <c r="N699" s="17"/>
      <c r="O699" s="17"/>
      <c r="P699" s="17"/>
      <c r="Q699" s="15"/>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9"/>
    </row>
    <row r="700" spans="1:126" ht="20.100000000000001" customHeight="1">
      <c r="B700" s="9"/>
      <c r="C700" s="9"/>
      <c r="D700" s="15"/>
      <c r="E700" s="16"/>
      <c r="F700" s="16"/>
      <c r="G700" s="16"/>
      <c r="H700" s="16"/>
      <c r="I700" s="16"/>
      <c r="J700" s="17"/>
      <c r="K700" s="17"/>
      <c r="L700" s="17"/>
      <c r="M700" s="17"/>
      <c r="N700" s="17"/>
      <c r="O700" s="17"/>
      <c r="P700" s="17"/>
      <c r="Q700" s="15"/>
      <c r="R700" s="248" t="s">
        <v>238</v>
      </c>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30"/>
      <c r="AZ700" s="30"/>
      <c r="BA700" s="30"/>
      <c r="BB700" s="30"/>
      <c r="BC700" s="30"/>
      <c r="BD700" s="30"/>
      <c r="BE700" s="30"/>
      <c r="BF700" s="30"/>
      <c r="BG700" s="30"/>
      <c r="BH700" s="30"/>
      <c r="BI700" s="30"/>
      <c r="BJ700" s="30"/>
      <c r="BK700" s="30"/>
      <c r="BL700" s="18"/>
      <c r="BM700" s="18"/>
      <c r="BN700" s="18"/>
      <c r="BO700" s="18"/>
      <c r="BP700" s="18"/>
      <c r="BQ700" s="18"/>
      <c r="BR700" s="18"/>
      <c r="BS700" s="18"/>
      <c r="BT700" s="18"/>
      <c r="BU700" s="18"/>
      <c r="BV700" s="18"/>
      <c r="BW700" s="18"/>
      <c r="BX700" s="19"/>
    </row>
    <row r="701" spans="1:126" ht="20.100000000000001" customHeight="1">
      <c r="B701" s="9"/>
      <c r="C701" s="9"/>
      <c r="D701" s="23"/>
      <c r="E701" s="24"/>
      <c r="F701" s="24"/>
      <c r="G701" s="24"/>
      <c r="H701" s="24"/>
      <c r="I701" s="24"/>
      <c r="J701" s="25"/>
      <c r="K701" s="25"/>
      <c r="L701" s="25"/>
      <c r="M701" s="25"/>
      <c r="N701" s="25"/>
      <c r="O701" s="25"/>
      <c r="P701" s="25"/>
      <c r="Q701" s="15"/>
      <c r="R701" s="249" t="s">
        <v>239</v>
      </c>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30"/>
      <c r="AZ701" s="30"/>
      <c r="BA701" s="30"/>
      <c r="BB701" s="30"/>
      <c r="BC701" s="30"/>
      <c r="BD701" s="30"/>
      <c r="BE701" s="30"/>
      <c r="BF701" s="30"/>
      <c r="BG701" s="30"/>
      <c r="BH701" s="30"/>
      <c r="BI701" s="30"/>
      <c r="BJ701" s="30"/>
      <c r="BK701" s="30"/>
      <c r="BL701" s="18"/>
      <c r="BM701" s="18"/>
      <c r="BN701" s="18"/>
      <c r="BO701" s="18"/>
      <c r="BP701" s="18"/>
      <c r="BQ701" s="18"/>
      <c r="BR701" s="18"/>
      <c r="BS701" s="18"/>
      <c r="BT701" s="18"/>
      <c r="BU701" s="18"/>
      <c r="BV701" s="18"/>
      <c r="BW701" s="18"/>
      <c r="BX701" s="19"/>
    </row>
    <row r="702" spans="1:126" ht="20.100000000000001" customHeight="1">
      <c r="B702" s="9"/>
      <c r="C702" s="9"/>
      <c r="D702" s="15"/>
      <c r="E702" s="16" t="s">
        <v>49</v>
      </c>
      <c r="F702" s="16"/>
      <c r="G702" s="16"/>
      <c r="H702" s="16"/>
      <c r="I702" s="16"/>
      <c r="J702" s="17"/>
      <c r="K702" s="17"/>
      <c r="L702" s="17"/>
      <c r="M702" s="17"/>
      <c r="N702" s="17"/>
      <c r="O702" s="17"/>
      <c r="P702" s="17"/>
      <c r="Q702" s="20"/>
      <c r="R702" s="21" t="s">
        <v>67</v>
      </c>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3"/>
    </row>
    <row r="703" spans="1:126" ht="20.100000000000001" customHeight="1">
      <c r="B703" s="9"/>
      <c r="C703" s="9"/>
      <c r="D703" s="15"/>
      <c r="E703" s="16"/>
      <c r="F703" s="16"/>
      <c r="G703" s="16"/>
      <c r="H703" s="16"/>
      <c r="I703" s="16"/>
      <c r="J703" s="17"/>
      <c r="K703" s="17"/>
      <c r="L703" s="17"/>
      <c r="M703" s="17"/>
      <c r="N703" s="17"/>
      <c r="O703" s="17"/>
      <c r="P703" s="17"/>
      <c r="Q703" s="23"/>
      <c r="R703" s="31" t="s">
        <v>126</v>
      </c>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2"/>
      <c r="AZ703" s="32"/>
      <c r="BA703" s="32"/>
      <c r="BB703" s="32"/>
      <c r="BC703" s="32"/>
      <c r="BD703" s="32"/>
      <c r="BE703" s="32"/>
      <c r="BF703" s="32"/>
      <c r="BG703" s="32"/>
      <c r="BH703" s="32"/>
      <c r="BI703" s="32"/>
      <c r="BJ703" s="32"/>
      <c r="BK703" s="33"/>
      <c r="BL703" s="33"/>
      <c r="BM703" s="33"/>
      <c r="BN703" s="33"/>
      <c r="BO703" s="33"/>
      <c r="BP703" s="33"/>
      <c r="BQ703" s="33"/>
      <c r="BR703" s="33"/>
      <c r="BS703" s="33"/>
      <c r="BT703" s="33"/>
      <c r="BU703" s="33"/>
      <c r="BV703" s="33"/>
      <c r="BW703" s="33"/>
      <c r="BX703" s="26"/>
    </row>
    <row r="704" spans="1:126" ht="20.100000000000001" customHeight="1">
      <c r="B704" s="9"/>
      <c r="C704" s="9"/>
      <c r="D704" s="10"/>
      <c r="E704" s="11" t="s">
        <v>81</v>
      </c>
      <c r="F704" s="11"/>
      <c r="G704" s="11"/>
      <c r="H704" s="11"/>
      <c r="I704" s="11"/>
      <c r="J704" s="12"/>
      <c r="K704" s="12"/>
      <c r="L704" s="12"/>
      <c r="M704" s="12"/>
      <c r="N704" s="12"/>
      <c r="O704" s="12"/>
      <c r="P704" s="12"/>
      <c r="Q704" s="15"/>
      <c r="R704" s="16" t="s">
        <v>115</v>
      </c>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9"/>
    </row>
    <row r="705" spans="2:76" ht="20.100000000000001" customHeight="1">
      <c r="B705" s="9"/>
      <c r="C705" s="9"/>
      <c r="D705" s="15"/>
      <c r="E705" s="16" t="s">
        <v>82</v>
      </c>
      <c r="F705" s="16"/>
      <c r="G705" s="16"/>
      <c r="H705" s="16"/>
      <c r="I705" s="16"/>
      <c r="J705" s="17"/>
      <c r="K705" s="17"/>
      <c r="L705" s="17"/>
      <c r="M705" s="17"/>
      <c r="N705" s="17"/>
      <c r="O705" s="17"/>
      <c r="P705" s="17"/>
      <c r="Q705" s="20"/>
      <c r="R705" s="486" t="s">
        <v>113</v>
      </c>
      <c r="S705" s="486"/>
      <c r="T705" s="486"/>
      <c r="U705" s="486"/>
      <c r="V705" s="39" t="s">
        <v>240</v>
      </c>
      <c r="W705" s="487" t="str">
        <f>VLOOKUP(A683,入力フォーム!$A$26:$AA$75,10,FALSE)</f>
        <v/>
      </c>
      <c r="X705" s="487"/>
      <c r="Y705" s="487"/>
      <c r="Z705" s="487"/>
      <c r="AA705" s="487"/>
      <c r="AB705" s="487"/>
      <c r="AC705" s="487"/>
      <c r="AD705" s="39" t="s">
        <v>21</v>
      </c>
      <c r="AE705" s="40"/>
      <c r="AF705" s="22"/>
      <c r="AG705" s="22"/>
      <c r="AH705" s="22"/>
      <c r="AI705" s="22"/>
      <c r="AJ705" s="22"/>
      <c r="AK705" s="22"/>
      <c r="AL705" s="22"/>
      <c r="AM705" s="22"/>
      <c r="AN705" s="22"/>
      <c r="AO705" s="22"/>
      <c r="AP705" s="22"/>
      <c r="AQ705" s="22"/>
      <c r="AR705" s="22"/>
      <c r="AS705" s="22"/>
      <c r="AT705" s="22"/>
      <c r="AU705" s="22"/>
      <c r="AV705" s="22"/>
      <c r="AW705" s="22"/>
      <c r="AX705" s="2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3"/>
    </row>
    <row r="706" spans="2:76" ht="20.100000000000001" customHeight="1">
      <c r="B706" s="9"/>
      <c r="C706" s="9"/>
      <c r="D706" s="15"/>
      <c r="E706" s="16"/>
      <c r="F706" s="16"/>
      <c r="G706" s="16"/>
      <c r="H706" s="16"/>
      <c r="I706" s="16"/>
      <c r="J706" s="17"/>
      <c r="K706" s="17"/>
      <c r="L706" s="17"/>
      <c r="M706" s="17"/>
      <c r="N706" s="17"/>
      <c r="O706" s="17"/>
      <c r="P706" s="17"/>
      <c r="Q706" s="15"/>
      <c r="R706" s="16" t="s">
        <v>104</v>
      </c>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9"/>
    </row>
    <row r="707" spans="2:76" ht="20.100000000000001" customHeight="1">
      <c r="B707" s="9"/>
      <c r="C707" s="9"/>
      <c r="D707" s="15"/>
      <c r="E707" s="16"/>
      <c r="F707" s="16"/>
      <c r="G707" s="16"/>
      <c r="H707" s="16"/>
      <c r="I707" s="16"/>
      <c r="J707" s="17"/>
      <c r="K707" s="17"/>
      <c r="L707" s="17"/>
      <c r="M707" s="17"/>
      <c r="N707" s="17"/>
      <c r="O707" s="17"/>
      <c r="P707" s="17"/>
      <c r="Q707" s="15"/>
      <c r="R707" s="16" t="s">
        <v>68</v>
      </c>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9"/>
    </row>
    <row r="708" spans="2:76" ht="20.100000000000001" customHeight="1">
      <c r="B708" s="9"/>
      <c r="C708" s="9"/>
      <c r="D708" s="15"/>
      <c r="E708" s="16"/>
      <c r="F708" s="16"/>
      <c r="G708" s="16"/>
      <c r="H708" s="16"/>
      <c r="I708" s="16"/>
      <c r="J708" s="17"/>
      <c r="K708" s="17"/>
      <c r="L708" s="17"/>
      <c r="M708" s="17"/>
      <c r="N708" s="17"/>
      <c r="O708" s="17"/>
      <c r="P708" s="17"/>
      <c r="Q708" s="15"/>
      <c r="R708" s="16" t="s">
        <v>114</v>
      </c>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9"/>
    </row>
    <row r="709" spans="2:76" ht="20.100000000000001" customHeight="1">
      <c r="B709" s="9"/>
      <c r="C709" s="9"/>
      <c r="D709" s="15"/>
      <c r="E709" s="16"/>
      <c r="F709" s="16"/>
      <c r="G709" s="16"/>
      <c r="H709" s="16"/>
      <c r="I709" s="16"/>
      <c r="J709" s="17"/>
      <c r="K709" s="17"/>
      <c r="L709" s="17"/>
      <c r="M709" s="17"/>
      <c r="N709" s="17"/>
      <c r="O709" s="17"/>
      <c r="P709" s="17"/>
      <c r="Q709" s="23"/>
      <c r="R709" s="25"/>
      <c r="S709" s="25"/>
      <c r="T709" s="25"/>
      <c r="U709" s="25"/>
      <c r="V709" s="25"/>
      <c r="W709" s="25"/>
      <c r="X709" s="25"/>
      <c r="Y709" s="24" t="s">
        <v>241</v>
      </c>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26"/>
    </row>
    <row r="710" spans="2:76" ht="20.100000000000001" customHeight="1">
      <c r="B710" s="9"/>
      <c r="C710" s="9"/>
      <c r="D710" s="10"/>
      <c r="E710" s="11" t="s">
        <v>50</v>
      </c>
      <c r="F710" s="11"/>
      <c r="G710" s="11"/>
      <c r="H710" s="11"/>
      <c r="I710" s="11"/>
      <c r="J710" s="12"/>
      <c r="K710" s="12"/>
      <c r="L710" s="12"/>
      <c r="M710" s="12"/>
      <c r="N710" s="12"/>
      <c r="O710" s="12"/>
      <c r="P710" s="12"/>
      <c r="Q710" s="15"/>
      <c r="R710" s="16" t="s">
        <v>69</v>
      </c>
      <c r="S710" s="17"/>
      <c r="T710" s="17"/>
      <c r="U710" s="17"/>
      <c r="V710" s="17"/>
      <c r="W710" s="17"/>
      <c r="X710" s="17"/>
      <c r="Y710" s="17"/>
      <c r="Z710" s="17"/>
      <c r="AA710" s="17"/>
      <c r="AB710" s="17"/>
      <c r="AC710" s="16" t="s">
        <v>70</v>
      </c>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9"/>
    </row>
    <row r="711" spans="2:76" ht="20.100000000000001" customHeight="1">
      <c r="B711" s="9"/>
      <c r="C711" s="9"/>
      <c r="D711" s="10"/>
      <c r="E711" s="11" t="s">
        <v>51</v>
      </c>
      <c r="F711" s="11"/>
      <c r="G711" s="11"/>
      <c r="H711" s="11"/>
      <c r="I711" s="11"/>
      <c r="J711" s="12"/>
      <c r="K711" s="12"/>
      <c r="L711" s="12"/>
      <c r="M711" s="12"/>
      <c r="N711" s="12"/>
      <c r="O711" s="12"/>
      <c r="P711" s="12"/>
      <c r="Q711" s="10"/>
      <c r="R711" s="11" t="s">
        <v>86</v>
      </c>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4"/>
    </row>
    <row r="712" spans="2:76" ht="20.100000000000001" customHeight="1">
      <c r="B712" s="9"/>
      <c r="C712" s="9"/>
      <c r="D712" s="20"/>
      <c r="E712" s="21" t="s">
        <v>52</v>
      </c>
      <c r="F712" s="21"/>
      <c r="G712" s="21"/>
      <c r="H712" s="21"/>
      <c r="I712" s="21"/>
      <c r="J712" s="22"/>
      <c r="K712" s="22"/>
      <c r="L712" s="22"/>
      <c r="M712" s="22"/>
      <c r="N712" s="22"/>
      <c r="O712" s="22"/>
      <c r="P712" s="22"/>
      <c r="Q712" s="15"/>
      <c r="R712" s="16" t="s">
        <v>71</v>
      </c>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30"/>
      <c r="AZ712" s="30"/>
      <c r="BA712" s="30"/>
      <c r="BB712" s="30"/>
      <c r="BC712" s="30"/>
      <c r="BD712" s="30"/>
      <c r="BE712" s="30"/>
      <c r="BF712" s="30"/>
      <c r="BG712" s="30"/>
      <c r="BH712" s="30"/>
      <c r="BI712" s="30"/>
      <c r="BJ712" s="30"/>
      <c r="BK712" s="30"/>
      <c r="BL712" s="18"/>
      <c r="BM712" s="18"/>
      <c r="BN712" s="18"/>
      <c r="BO712" s="18"/>
      <c r="BP712" s="18"/>
      <c r="BQ712" s="18"/>
      <c r="BR712" s="18"/>
      <c r="BS712" s="18"/>
      <c r="BT712" s="18"/>
      <c r="BU712" s="18"/>
      <c r="BV712" s="18"/>
      <c r="BW712" s="18"/>
      <c r="BX712" s="19"/>
    </row>
    <row r="713" spans="2:76" ht="20.100000000000001" customHeight="1">
      <c r="B713" s="9"/>
      <c r="C713" s="9"/>
      <c r="D713" s="15"/>
      <c r="E713" s="16"/>
      <c r="F713" s="16"/>
      <c r="G713" s="16"/>
      <c r="H713" s="16"/>
      <c r="I713" s="16"/>
      <c r="J713" s="17"/>
      <c r="K713" s="17"/>
      <c r="L713" s="17"/>
      <c r="M713" s="17"/>
      <c r="N713" s="17"/>
      <c r="O713" s="17"/>
      <c r="P713" s="17"/>
      <c r="Q713" s="15"/>
      <c r="R713" s="28" t="s">
        <v>72</v>
      </c>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30"/>
      <c r="AZ713" s="30"/>
      <c r="BA713" s="30"/>
      <c r="BB713" s="30"/>
      <c r="BC713" s="30"/>
      <c r="BD713" s="30"/>
      <c r="BE713" s="30"/>
      <c r="BF713" s="30"/>
      <c r="BG713" s="30"/>
      <c r="BH713" s="30"/>
      <c r="BI713" s="30"/>
      <c r="BJ713" s="30"/>
      <c r="BK713" s="30"/>
      <c r="BL713" s="18"/>
      <c r="BM713" s="18"/>
      <c r="BN713" s="18"/>
      <c r="BO713" s="18"/>
      <c r="BP713" s="18"/>
      <c r="BQ713" s="18"/>
      <c r="BR713" s="18"/>
      <c r="BS713" s="18"/>
      <c r="BT713" s="18"/>
      <c r="BU713" s="18"/>
      <c r="BV713" s="18"/>
      <c r="BW713" s="18"/>
      <c r="BX713" s="19"/>
    </row>
    <row r="714" spans="2:76" ht="20.100000000000001" customHeight="1">
      <c r="B714" s="9"/>
      <c r="C714" s="9"/>
      <c r="D714" s="15"/>
      <c r="E714" s="16"/>
      <c r="F714" s="16"/>
      <c r="G714" s="16"/>
      <c r="H714" s="16"/>
      <c r="I714" s="16"/>
      <c r="J714" s="17"/>
      <c r="K714" s="17"/>
      <c r="L714" s="17"/>
      <c r="M714" s="17"/>
      <c r="N714" s="17"/>
      <c r="O714" s="17"/>
      <c r="P714" s="17"/>
      <c r="Q714" s="15"/>
      <c r="R714" s="29"/>
      <c r="S714" s="29"/>
      <c r="T714" s="29" t="s">
        <v>73</v>
      </c>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30"/>
      <c r="AZ714" s="30"/>
      <c r="BA714" s="30"/>
      <c r="BB714" s="30"/>
      <c r="BC714" s="30"/>
      <c r="BD714" s="30"/>
      <c r="BE714" s="30"/>
      <c r="BF714" s="30"/>
      <c r="BG714" s="30"/>
      <c r="BH714" s="30"/>
      <c r="BI714" s="30"/>
      <c r="BJ714" s="30"/>
      <c r="BK714" s="30"/>
      <c r="BL714" s="18"/>
      <c r="BM714" s="18"/>
      <c r="BN714" s="18"/>
      <c r="BO714" s="18"/>
      <c r="BP714" s="18"/>
      <c r="BQ714" s="18"/>
      <c r="BR714" s="18"/>
      <c r="BS714" s="18"/>
      <c r="BT714" s="18"/>
      <c r="BU714" s="18"/>
      <c r="BV714" s="18"/>
      <c r="BW714" s="18"/>
      <c r="BX714" s="19"/>
    </row>
    <row r="715" spans="2:76" ht="20.100000000000001" customHeight="1">
      <c r="B715" s="9"/>
      <c r="C715" s="9"/>
      <c r="D715" s="15"/>
      <c r="E715" s="16"/>
      <c r="F715" s="16"/>
      <c r="G715" s="16"/>
      <c r="H715" s="16"/>
      <c r="I715" s="16"/>
      <c r="J715" s="17"/>
      <c r="K715" s="17"/>
      <c r="L715" s="17"/>
      <c r="M715" s="17"/>
      <c r="N715" s="17"/>
      <c r="O715" s="17"/>
      <c r="P715" s="17"/>
      <c r="Q715" s="15"/>
      <c r="R715" s="29"/>
      <c r="S715" s="29"/>
      <c r="T715" s="29" t="s">
        <v>74</v>
      </c>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30"/>
      <c r="AZ715" s="30"/>
      <c r="BA715" s="30"/>
      <c r="BB715" s="30"/>
      <c r="BC715" s="30"/>
      <c r="BD715" s="30"/>
      <c r="BE715" s="30"/>
      <c r="BF715" s="30"/>
      <c r="BG715" s="30"/>
      <c r="BH715" s="30"/>
      <c r="BI715" s="30"/>
      <c r="BJ715" s="30"/>
      <c r="BK715" s="30"/>
      <c r="BL715" s="18"/>
      <c r="BM715" s="18"/>
      <c r="BN715" s="18"/>
      <c r="BO715" s="18"/>
      <c r="BP715" s="18"/>
      <c r="BQ715" s="18"/>
      <c r="BR715" s="18"/>
      <c r="BS715" s="18"/>
      <c r="BT715" s="18"/>
      <c r="BU715" s="18"/>
      <c r="BV715" s="18"/>
      <c r="BW715" s="18"/>
      <c r="BX715" s="19"/>
    </row>
    <row r="716" spans="2:76" ht="20.100000000000001" customHeight="1">
      <c r="B716" s="9"/>
      <c r="C716" s="9"/>
      <c r="D716" s="15"/>
      <c r="E716" s="16"/>
      <c r="F716" s="16"/>
      <c r="G716" s="16"/>
      <c r="H716" s="16"/>
      <c r="I716" s="16"/>
      <c r="J716" s="17"/>
      <c r="K716" s="17"/>
      <c r="L716" s="17"/>
      <c r="M716" s="17"/>
      <c r="N716" s="17"/>
      <c r="O716" s="17"/>
      <c r="P716" s="17"/>
      <c r="Q716" s="15"/>
      <c r="R716" s="29"/>
      <c r="S716" s="29"/>
      <c r="T716" s="29" t="s">
        <v>75</v>
      </c>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30"/>
      <c r="AZ716" s="30"/>
      <c r="BA716" s="30"/>
      <c r="BB716" s="30"/>
      <c r="BC716" s="30"/>
      <c r="BD716" s="30"/>
      <c r="BE716" s="30"/>
      <c r="BF716" s="30"/>
      <c r="BG716" s="30"/>
      <c r="BH716" s="30"/>
      <c r="BI716" s="30"/>
      <c r="BJ716" s="30"/>
      <c r="BK716" s="30"/>
      <c r="BL716" s="18"/>
      <c r="BM716" s="18"/>
      <c r="BN716" s="18"/>
      <c r="BO716" s="18"/>
      <c r="BP716" s="18"/>
      <c r="BQ716" s="18"/>
      <c r="BR716" s="18"/>
      <c r="BS716" s="18"/>
      <c r="BT716" s="18"/>
      <c r="BU716" s="18"/>
      <c r="BV716" s="18"/>
      <c r="BW716" s="18"/>
      <c r="BX716" s="19"/>
    </row>
    <row r="717" spans="2:76" ht="20.100000000000001" customHeight="1">
      <c r="B717" s="9"/>
      <c r="C717" s="9"/>
      <c r="D717" s="15"/>
      <c r="E717" s="16"/>
      <c r="F717" s="16"/>
      <c r="G717" s="16"/>
      <c r="H717" s="16"/>
      <c r="I717" s="16"/>
      <c r="J717" s="17"/>
      <c r="K717" s="17"/>
      <c r="L717" s="17"/>
      <c r="M717" s="17"/>
      <c r="N717" s="17"/>
      <c r="O717" s="17"/>
      <c r="P717" s="17"/>
      <c r="Q717" s="15"/>
      <c r="R717" s="29"/>
      <c r="S717" s="29"/>
      <c r="T717" s="29" t="s">
        <v>84</v>
      </c>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30"/>
      <c r="AZ717" s="30"/>
      <c r="BA717" s="30"/>
      <c r="BB717" s="30"/>
      <c r="BC717" s="30"/>
      <c r="BD717" s="30"/>
      <c r="BE717" s="30"/>
      <c r="BF717" s="30"/>
      <c r="BG717" s="30"/>
      <c r="BH717" s="30"/>
      <c r="BI717" s="30"/>
      <c r="BJ717" s="30"/>
      <c r="BK717" s="30"/>
      <c r="BL717" s="18"/>
      <c r="BM717" s="18"/>
      <c r="BN717" s="18"/>
      <c r="BO717" s="18"/>
      <c r="BP717" s="18"/>
      <c r="BQ717" s="18"/>
      <c r="BR717" s="18"/>
      <c r="BS717" s="18"/>
      <c r="BT717" s="18"/>
      <c r="BU717" s="18"/>
      <c r="BV717" s="18"/>
      <c r="BW717" s="18"/>
      <c r="BX717" s="19"/>
    </row>
    <row r="718" spans="2:76" ht="20.100000000000001" customHeight="1">
      <c r="B718" s="9"/>
      <c r="C718" s="9"/>
      <c r="D718" s="23"/>
      <c r="E718" s="24"/>
      <c r="F718" s="24"/>
      <c r="G718" s="24"/>
      <c r="H718" s="24"/>
      <c r="I718" s="24"/>
      <c r="J718" s="25"/>
      <c r="K718" s="25"/>
      <c r="L718" s="25"/>
      <c r="M718" s="25"/>
      <c r="N718" s="25"/>
      <c r="O718" s="25"/>
      <c r="P718" s="25"/>
      <c r="Q718" s="15"/>
      <c r="R718" s="29"/>
      <c r="S718" s="29"/>
      <c r="T718" s="29" t="s">
        <v>76</v>
      </c>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30"/>
      <c r="AZ718" s="30"/>
      <c r="BA718" s="30"/>
      <c r="BB718" s="30"/>
      <c r="BC718" s="30"/>
      <c r="BD718" s="30"/>
      <c r="BE718" s="30"/>
      <c r="BF718" s="30"/>
      <c r="BG718" s="30"/>
      <c r="BH718" s="30"/>
      <c r="BI718" s="30"/>
      <c r="BJ718" s="30"/>
      <c r="BK718" s="30"/>
      <c r="BL718" s="18"/>
      <c r="BM718" s="18"/>
      <c r="BN718" s="18"/>
      <c r="BO718" s="18"/>
      <c r="BP718" s="18"/>
      <c r="BQ718" s="18"/>
      <c r="BR718" s="18"/>
      <c r="BS718" s="18"/>
      <c r="BT718" s="18"/>
      <c r="BU718" s="18"/>
      <c r="BV718" s="18"/>
      <c r="BW718" s="18"/>
      <c r="BX718" s="19"/>
    </row>
    <row r="719" spans="2:76" ht="20.100000000000001" customHeight="1">
      <c r="B719" s="9"/>
      <c r="C719" s="9"/>
      <c r="D719" s="15"/>
      <c r="E719" s="16" t="s">
        <v>53</v>
      </c>
      <c r="F719" s="16"/>
      <c r="G719" s="16"/>
      <c r="H719" s="16"/>
      <c r="I719" s="16"/>
      <c r="J719" s="17"/>
      <c r="K719" s="17"/>
      <c r="L719" s="17"/>
      <c r="M719" s="17"/>
      <c r="N719" s="17"/>
      <c r="O719" s="17"/>
      <c r="P719" s="17"/>
      <c r="Q719" s="10"/>
      <c r="R719" s="11" t="s">
        <v>325</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8"/>
      <c r="AZ719" s="38"/>
      <c r="BA719" s="38"/>
      <c r="BB719" s="38"/>
      <c r="BC719" s="38"/>
      <c r="BD719" s="38"/>
      <c r="BE719" s="38"/>
      <c r="BF719" s="38"/>
      <c r="BG719" s="38"/>
      <c r="BH719" s="38"/>
      <c r="BI719" s="38"/>
      <c r="BJ719" s="38"/>
      <c r="BK719" s="38"/>
      <c r="BL719" s="13"/>
      <c r="BM719" s="13"/>
      <c r="BN719" s="13"/>
      <c r="BO719" s="13"/>
      <c r="BP719" s="13"/>
      <c r="BQ719" s="13"/>
      <c r="BR719" s="13"/>
      <c r="BS719" s="13"/>
      <c r="BT719" s="13"/>
      <c r="BU719" s="13"/>
      <c r="BV719" s="13"/>
      <c r="BW719" s="13"/>
      <c r="BX719" s="14"/>
    </row>
    <row r="720" spans="2:76" ht="20.100000000000001" customHeight="1">
      <c r="B720" s="9"/>
      <c r="C720" s="9"/>
      <c r="D720" s="20"/>
      <c r="E720" s="21" t="s">
        <v>54</v>
      </c>
      <c r="F720" s="21"/>
      <c r="G720" s="21"/>
      <c r="H720" s="21"/>
      <c r="I720" s="21"/>
      <c r="J720" s="22"/>
      <c r="K720" s="22"/>
      <c r="L720" s="22"/>
      <c r="M720" s="22"/>
      <c r="N720" s="22"/>
      <c r="O720" s="22"/>
      <c r="P720" s="22"/>
      <c r="Q720" s="15"/>
      <c r="R720" s="28" t="s">
        <v>77</v>
      </c>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30"/>
      <c r="AZ720" s="30"/>
      <c r="BA720" s="30"/>
      <c r="BB720" s="30"/>
      <c r="BC720" s="30"/>
      <c r="BD720" s="30"/>
      <c r="BE720" s="30"/>
      <c r="BF720" s="30"/>
      <c r="BG720" s="30"/>
      <c r="BH720" s="30"/>
      <c r="BI720" s="30"/>
      <c r="BJ720" s="30"/>
      <c r="BK720" s="30"/>
      <c r="BL720" s="18"/>
      <c r="BM720" s="18"/>
      <c r="BN720" s="18"/>
      <c r="BO720" s="18"/>
      <c r="BP720" s="18"/>
      <c r="BQ720" s="18"/>
      <c r="BR720" s="18"/>
      <c r="BS720" s="18"/>
      <c r="BT720" s="18"/>
      <c r="BU720" s="18"/>
      <c r="BV720" s="18"/>
      <c r="BW720" s="18"/>
      <c r="BX720" s="19"/>
    </row>
    <row r="721" spans="2:126" ht="20.100000000000001" customHeight="1">
      <c r="B721" s="9"/>
      <c r="C721" s="9"/>
      <c r="D721" s="15"/>
      <c r="E721" s="16"/>
      <c r="F721" s="16"/>
      <c r="G721" s="16"/>
      <c r="H721" s="16"/>
      <c r="I721" s="16"/>
      <c r="J721" s="17"/>
      <c r="K721" s="17"/>
      <c r="L721" s="17"/>
      <c r="M721" s="17"/>
      <c r="N721" s="17"/>
      <c r="O721" s="17"/>
      <c r="P721" s="17"/>
      <c r="Q721" s="15"/>
      <c r="R721" s="29"/>
      <c r="S721" s="29"/>
      <c r="T721" s="29" t="s">
        <v>78</v>
      </c>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30"/>
      <c r="AZ721" s="30"/>
      <c r="BA721" s="30"/>
      <c r="BB721" s="30"/>
      <c r="BC721" s="30"/>
      <c r="BD721" s="30"/>
      <c r="BE721" s="30"/>
      <c r="BF721" s="30"/>
      <c r="BG721" s="30"/>
      <c r="BH721" s="30"/>
      <c r="BI721" s="30"/>
      <c r="BJ721" s="30"/>
      <c r="BK721" s="30"/>
      <c r="BL721" s="18"/>
      <c r="BM721" s="18"/>
      <c r="BN721" s="18"/>
      <c r="BO721" s="18"/>
      <c r="BP721" s="18"/>
      <c r="BQ721" s="18"/>
      <c r="BR721" s="18"/>
      <c r="BS721" s="18"/>
      <c r="BT721" s="18"/>
      <c r="BU721" s="18"/>
      <c r="BV721" s="18"/>
      <c r="BW721" s="18"/>
      <c r="BX721" s="19"/>
    </row>
    <row r="722" spans="2:126" ht="20.100000000000001" customHeight="1">
      <c r="B722" s="9"/>
      <c r="C722" s="9"/>
      <c r="D722" s="15"/>
      <c r="E722" s="16"/>
      <c r="F722" s="16"/>
      <c r="G722" s="16"/>
      <c r="H722" s="16"/>
      <c r="I722" s="16"/>
      <c r="J722" s="17"/>
      <c r="K722" s="17"/>
      <c r="L722" s="17"/>
      <c r="M722" s="17"/>
      <c r="N722" s="17"/>
      <c r="O722" s="17"/>
      <c r="P722" s="17"/>
      <c r="Q722" s="15"/>
      <c r="R722" s="29"/>
      <c r="S722" s="29"/>
      <c r="T722" s="29" t="s">
        <v>79</v>
      </c>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30"/>
      <c r="AZ722" s="30"/>
      <c r="BA722" s="30"/>
      <c r="BB722" s="30"/>
      <c r="BC722" s="30"/>
      <c r="BD722" s="30"/>
      <c r="BE722" s="30"/>
      <c r="BF722" s="30"/>
      <c r="BG722" s="30"/>
      <c r="BH722" s="30"/>
      <c r="BI722" s="30"/>
      <c r="BJ722" s="30"/>
      <c r="BK722" s="30"/>
      <c r="BL722" s="18"/>
      <c r="BM722" s="18"/>
      <c r="BN722" s="18"/>
      <c r="BO722" s="18"/>
      <c r="BP722" s="18"/>
      <c r="BQ722" s="18"/>
      <c r="BR722" s="18"/>
      <c r="BS722" s="18"/>
      <c r="BT722" s="18"/>
      <c r="BU722" s="18"/>
      <c r="BV722" s="18"/>
      <c r="BW722" s="18"/>
      <c r="BX722" s="19"/>
    </row>
    <row r="723" spans="2:126" ht="20.100000000000001" customHeight="1">
      <c r="B723" s="9"/>
      <c r="C723" s="9"/>
      <c r="D723" s="23"/>
      <c r="E723" s="24"/>
      <c r="F723" s="24"/>
      <c r="G723" s="24"/>
      <c r="H723" s="24"/>
      <c r="I723" s="24"/>
      <c r="J723" s="25"/>
      <c r="K723" s="25"/>
      <c r="L723" s="25"/>
      <c r="M723" s="25"/>
      <c r="N723" s="25"/>
      <c r="O723" s="25"/>
      <c r="P723" s="25"/>
      <c r="Q723" s="23"/>
      <c r="R723" s="31"/>
      <c r="S723" s="31"/>
      <c r="T723" s="31" t="s">
        <v>80</v>
      </c>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2"/>
      <c r="AZ723" s="32"/>
      <c r="BA723" s="32"/>
      <c r="BB723" s="32"/>
      <c r="BC723" s="32"/>
      <c r="BD723" s="32"/>
      <c r="BE723" s="32"/>
      <c r="BF723" s="32"/>
      <c r="BG723" s="32"/>
      <c r="BH723" s="32"/>
      <c r="BI723" s="32"/>
      <c r="BJ723" s="32"/>
      <c r="BK723" s="32"/>
      <c r="BL723" s="33"/>
      <c r="BM723" s="33"/>
      <c r="BN723" s="33"/>
      <c r="BO723" s="33"/>
      <c r="BP723" s="33"/>
      <c r="BQ723" s="33"/>
      <c r="BR723" s="33"/>
      <c r="BS723" s="33"/>
      <c r="BT723" s="33"/>
      <c r="BU723" s="33"/>
      <c r="BV723" s="33"/>
      <c r="BW723" s="33"/>
      <c r="BX723" s="26"/>
    </row>
    <row r="724" spans="2:126" ht="20.100000000000001" customHeight="1">
      <c r="B724" s="9"/>
      <c r="C724" s="9"/>
      <c r="D724" s="15"/>
      <c r="E724" s="16" t="s">
        <v>55</v>
      </c>
      <c r="F724" s="16"/>
      <c r="G724" s="16"/>
      <c r="H724" s="16"/>
      <c r="I724" s="16"/>
      <c r="J724" s="17"/>
      <c r="K724" s="17"/>
      <c r="L724" s="17"/>
      <c r="M724" s="17"/>
      <c r="N724" s="17"/>
      <c r="O724" s="17"/>
      <c r="P724" s="17"/>
      <c r="Q724" s="15"/>
      <c r="R724" s="250" t="s">
        <v>231</v>
      </c>
      <c r="S724" s="250"/>
      <c r="T724" s="250"/>
      <c r="U724" s="250"/>
      <c r="V724" s="250"/>
      <c r="W724" s="250"/>
      <c r="X724" s="250"/>
      <c r="Y724" s="250"/>
      <c r="Z724" s="250"/>
      <c r="AA724" s="250"/>
      <c r="AB724" s="250"/>
      <c r="AC724" s="250"/>
      <c r="AD724" s="250"/>
      <c r="AE724" s="250"/>
      <c r="AF724" s="250"/>
      <c r="AG724" s="250"/>
      <c r="AH724" s="250"/>
      <c r="AI724" s="250"/>
      <c r="AJ724" s="250"/>
      <c r="AK724" s="250"/>
      <c r="AL724" s="250"/>
      <c r="AM724" s="250"/>
      <c r="AN724" s="250"/>
      <c r="AO724" s="34"/>
      <c r="AP724" s="34"/>
      <c r="AQ724" s="34"/>
      <c r="AR724" s="34"/>
      <c r="AS724" s="34"/>
      <c r="AT724" s="34"/>
      <c r="AU724" s="34"/>
      <c r="AV724" s="34"/>
      <c r="AW724" s="34"/>
      <c r="AX724" s="34"/>
      <c r="AY724" s="35"/>
      <c r="AZ724" s="35"/>
      <c r="BA724" s="35"/>
      <c r="BB724" s="35"/>
      <c r="BC724" s="35"/>
      <c r="BD724" s="35"/>
      <c r="BE724" s="35"/>
      <c r="BF724" s="35"/>
      <c r="BG724" s="35"/>
      <c r="BH724" s="35"/>
      <c r="BI724" s="35"/>
      <c r="BJ724" s="35"/>
      <c r="BK724" s="35"/>
      <c r="BL724" s="2"/>
      <c r="BM724" s="2"/>
      <c r="BN724" s="2"/>
      <c r="BO724" s="2"/>
      <c r="BP724" s="2"/>
      <c r="BQ724" s="2"/>
      <c r="BR724" s="2"/>
      <c r="BS724" s="2"/>
      <c r="BT724" s="2"/>
      <c r="BU724" s="2"/>
      <c r="BV724" s="2"/>
      <c r="BW724" s="2"/>
      <c r="BX724" s="3"/>
    </row>
    <row r="725" spans="2:126" ht="20.100000000000001" customHeight="1">
      <c r="B725" s="9"/>
      <c r="C725" s="9"/>
      <c r="D725" s="15"/>
      <c r="E725" s="16"/>
      <c r="F725" s="16"/>
      <c r="G725" s="16"/>
      <c r="H725" s="16"/>
      <c r="I725" s="16"/>
      <c r="J725" s="17"/>
      <c r="K725" s="17"/>
      <c r="L725" s="17"/>
      <c r="M725" s="17"/>
      <c r="N725" s="17"/>
      <c r="O725" s="17"/>
      <c r="P725" s="17"/>
      <c r="Q725" s="15"/>
      <c r="R725" s="251" t="s">
        <v>232</v>
      </c>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c r="AT725" s="251"/>
      <c r="AU725" s="251"/>
      <c r="AV725" s="251"/>
      <c r="AW725" s="251"/>
      <c r="AX725" s="251"/>
      <c r="AY725" s="252"/>
      <c r="AZ725" s="252"/>
      <c r="BA725" s="252"/>
      <c r="BB725" s="252"/>
      <c r="BC725" s="252"/>
      <c r="BD725" s="252"/>
      <c r="BE725" s="252"/>
      <c r="BF725" s="252"/>
      <c r="BG725" s="252"/>
      <c r="BH725" s="252"/>
      <c r="BI725" s="252"/>
      <c r="BJ725" s="252"/>
      <c r="BK725" s="252"/>
      <c r="BL725" s="18"/>
      <c r="BM725" s="18"/>
      <c r="BN725" s="18"/>
      <c r="BO725" s="18"/>
      <c r="BP725" s="18"/>
      <c r="BQ725" s="18"/>
      <c r="BR725" s="18"/>
      <c r="BS725" s="18"/>
      <c r="BT725" s="18"/>
      <c r="BU725" s="18"/>
      <c r="BV725" s="18"/>
      <c r="BW725" s="18"/>
      <c r="BX725" s="19"/>
    </row>
    <row r="726" spans="2:126" ht="20.100000000000001" customHeight="1">
      <c r="B726" s="9"/>
      <c r="C726" s="9"/>
      <c r="D726" s="15"/>
      <c r="E726" s="16"/>
      <c r="F726" s="16"/>
      <c r="G726" s="16"/>
      <c r="H726" s="16"/>
      <c r="I726" s="16"/>
      <c r="J726" s="17"/>
      <c r="K726" s="17"/>
      <c r="L726" s="17"/>
      <c r="M726" s="17"/>
      <c r="N726" s="17"/>
      <c r="O726" s="17"/>
      <c r="P726" s="17"/>
      <c r="Q726" s="228"/>
      <c r="R726" s="29" t="s">
        <v>233</v>
      </c>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51"/>
      <c r="AV726" s="251"/>
      <c r="AW726" s="251"/>
      <c r="AX726" s="251"/>
      <c r="AY726" s="252"/>
      <c r="AZ726" s="252"/>
      <c r="BA726" s="252"/>
      <c r="BB726" s="252"/>
      <c r="BC726" s="252"/>
      <c r="BD726" s="252"/>
      <c r="BE726" s="252"/>
      <c r="BF726" s="252"/>
      <c r="BG726" s="252"/>
      <c r="BH726" s="252"/>
      <c r="BI726" s="252"/>
      <c r="BJ726" s="252"/>
      <c r="BK726" s="252"/>
      <c r="BL726" s="247"/>
      <c r="BM726" s="18"/>
      <c r="BN726" s="18"/>
      <c r="BO726" s="18"/>
      <c r="BP726" s="18"/>
      <c r="BQ726" s="18"/>
      <c r="BR726" s="18"/>
      <c r="BS726" s="18"/>
      <c r="BT726" s="18"/>
      <c r="BU726" s="18"/>
      <c r="BV726" s="18"/>
      <c r="BW726" s="18"/>
      <c r="BX726" s="19"/>
    </row>
    <row r="727" spans="2:126" ht="20.100000000000001" customHeight="1">
      <c r="B727" s="9"/>
      <c r="C727" s="9"/>
      <c r="D727" s="23"/>
      <c r="E727" s="24"/>
      <c r="F727" s="24"/>
      <c r="G727" s="24"/>
      <c r="H727" s="24"/>
      <c r="I727" s="24"/>
      <c r="J727" s="25"/>
      <c r="K727" s="25"/>
      <c r="L727" s="25"/>
      <c r="M727" s="25"/>
      <c r="N727" s="25"/>
      <c r="O727" s="25"/>
      <c r="P727" s="25"/>
      <c r="Q727" s="253"/>
      <c r="R727" s="32" t="s">
        <v>234</v>
      </c>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3"/>
      <c r="BM727" s="33"/>
      <c r="BN727" s="33"/>
      <c r="BO727" s="33"/>
      <c r="BP727" s="33"/>
      <c r="BQ727" s="33"/>
      <c r="BR727" s="33"/>
      <c r="BS727" s="33"/>
      <c r="BT727" s="33"/>
      <c r="BU727" s="33"/>
      <c r="BV727" s="33"/>
      <c r="BW727" s="33"/>
      <c r="BX727" s="26"/>
    </row>
    <row r="728" spans="2:126" ht="12.75" customHeight="1">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row>
    <row r="729" spans="2:126" s="8" customFormat="1" ht="15.75" customHeight="1">
      <c r="D729" s="488">
        <f>入力フォーム!$C$13</f>
        <v>45931</v>
      </c>
      <c r="E729" s="488"/>
      <c r="F729" s="488"/>
      <c r="G729" s="488"/>
      <c r="H729" s="488"/>
      <c r="I729" s="488"/>
      <c r="J729" s="488"/>
      <c r="K729" s="488"/>
      <c r="L729" s="488"/>
      <c r="M729" s="488"/>
      <c r="N729" s="488"/>
      <c r="O729" s="488"/>
      <c r="P729" s="488"/>
      <c r="Q729" s="488"/>
      <c r="R729" s="47"/>
      <c r="S729" s="47"/>
      <c r="T729" s="47"/>
      <c r="U729" s="47"/>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row>
    <row r="730" spans="2:126" s="8" customFormat="1" ht="10.5" customHeight="1">
      <c r="D730" s="45"/>
      <c r="E730" s="45"/>
      <c r="F730" s="45"/>
      <c r="G730" s="45"/>
      <c r="H730" s="45"/>
      <c r="I730" s="45"/>
      <c r="J730" s="45"/>
      <c r="K730" s="45"/>
      <c r="L730" s="45"/>
      <c r="M730" s="45"/>
      <c r="N730" s="45"/>
      <c r="O730" s="45"/>
      <c r="P730" s="45"/>
      <c r="Q730" s="45"/>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row>
    <row r="731" spans="2:126" s="8" customFormat="1" ht="18" customHeight="1">
      <c r="AM731" s="8" t="s">
        <v>56</v>
      </c>
      <c r="AQ731" s="489" t="s">
        <v>306</v>
      </c>
      <c r="AR731" s="489"/>
      <c r="AS731" s="489"/>
      <c r="AT731" s="489"/>
      <c r="AU731" s="489"/>
      <c r="AV731" s="489"/>
      <c r="AW731" s="489"/>
      <c r="AX731" s="489"/>
      <c r="AY731" s="489"/>
      <c r="AZ731" s="489"/>
      <c r="BA731" s="489"/>
      <c r="BB731" s="489"/>
      <c r="BC731" s="489"/>
      <c r="BD731" s="489"/>
      <c r="BE731" s="489"/>
      <c r="BF731" s="489"/>
      <c r="BG731" s="489"/>
      <c r="BH731" s="489"/>
      <c r="BI731" s="489"/>
      <c r="BJ731" s="489"/>
      <c r="BK731" s="489"/>
      <c r="BL731" s="489"/>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row>
    <row r="732" spans="2:126" s="8" customFormat="1" ht="18" customHeight="1">
      <c r="AQ732" s="489" t="s">
        <v>66</v>
      </c>
      <c r="AR732" s="489"/>
      <c r="AS732" s="489"/>
      <c r="AT732" s="489"/>
      <c r="AU732" s="489"/>
      <c r="AV732" s="489"/>
      <c r="AW732" s="489"/>
      <c r="AX732" s="489"/>
      <c r="AY732" s="489"/>
      <c r="AZ732" s="489"/>
      <c r="BA732" s="489"/>
      <c r="BB732" s="489"/>
      <c r="BC732" s="489"/>
      <c r="BD732" s="489"/>
      <c r="BE732" s="489"/>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row>
    <row r="733" spans="2:126" s="8" customFormat="1" ht="18" customHeight="1">
      <c r="AQ733" s="479" t="s">
        <v>329</v>
      </c>
      <c r="AR733" s="479"/>
      <c r="AS733" s="479"/>
      <c r="AT733" s="479"/>
      <c r="AU733" s="479"/>
      <c r="AV733" s="479"/>
      <c r="AW733" s="479"/>
      <c r="AX733" s="479"/>
      <c r="AY733" s="479"/>
      <c r="AZ733" s="479"/>
      <c r="BA733" s="479"/>
      <c r="BB733" s="479"/>
      <c r="BC733" s="479"/>
      <c r="BD733" s="479"/>
      <c r="BE733" s="479"/>
      <c r="BF733" s="479"/>
      <c r="BG733" s="43"/>
      <c r="BH733" s="480" t="s">
        <v>299</v>
      </c>
      <c r="BI733" s="480"/>
      <c r="BJ733" s="480"/>
      <c r="BK733" s="480"/>
      <c r="BL733" s="480"/>
      <c r="BM733" s="480"/>
      <c r="BN733" s="480"/>
      <c r="BO733" s="480"/>
      <c r="BS733" s="8" t="s">
        <v>57</v>
      </c>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row>
    <row r="734" spans="2:126" s="8" customFormat="1" ht="10.5" customHeight="1">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row>
    <row r="735" spans="2:126" s="8" customFormat="1" ht="18" customHeight="1">
      <c r="AM735" s="8" t="s">
        <v>58</v>
      </c>
      <c r="AQ735" s="8" t="s">
        <v>59</v>
      </c>
      <c r="AU735" s="481" t="str">
        <f>"〒"&amp;VLOOKUP(A683,入力フォーム!$A$26:$AA$75,4,FALSE)</f>
        <v>〒</v>
      </c>
      <c r="AV735" s="481"/>
      <c r="AW735" s="481"/>
      <c r="AX735" s="481"/>
      <c r="AY735" s="481"/>
      <c r="AZ735" s="481"/>
      <c r="BA735" s="481"/>
      <c r="BB735" s="481"/>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row>
    <row r="736" spans="2:126" s="8" customFormat="1" ht="20.100000000000001" customHeight="1">
      <c r="AU736" s="144"/>
      <c r="AV736" s="482">
        <f>VLOOKUP(A683,入力フォーム!$A$26:$AA$75,5,FALSE)</f>
        <v>0</v>
      </c>
      <c r="AW736" s="482"/>
      <c r="AX736" s="482"/>
      <c r="AY736" s="482"/>
      <c r="AZ736" s="482"/>
      <c r="BA736" s="482"/>
      <c r="BB736" s="482"/>
      <c r="BC736" s="482"/>
      <c r="BD736" s="482"/>
      <c r="BE736" s="482"/>
      <c r="BF736" s="482"/>
      <c r="BG736" s="482"/>
      <c r="BH736" s="482"/>
      <c r="BI736" s="482"/>
      <c r="BJ736" s="482"/>
      <c r="BK736" s="482"/>
      <c r="BL736" s="482"/>
      <c r="BM736" s="482"/>
      <c r="BN736" s="482"/>
      <c r="BO736" s="482"/>
      <c r="BP736" s="482"/>
      <c r="BQ736" s="482"/>
      <c r="BR736" s="482"/>
      <c r="BS736" s="482"/>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row>
    <row r="737" spans="1:126" s="8" customFormat="1" ht="20.100000000000001" customHeight="1">
      <c r="AU737" s="44"/>
      <c r="AV737" s="483">
        <f>VLOOKUP(A683,入力フォーム!$A$26:$AA$75,6,FALSE)</f>
        <v>0</v>
      </c>
      <c r="AW737" s="483"/>
      <c r="AX737" s="483"/>
      <c r="AY737" s="483"/>
      <c r="AZ737" s="483"/>
      <c r="BA737" s="483"/>
      <c r="BB737" s="483"/>
      <c r="BC737" s="483"/>
      <c r="BD737" s="483"/>
      <c r="BE737" s="483"/>
      <c r="BF737" s="483"/>
      <c r="BG737" s="483"/>
      <c r="BH737" s="483"/>
      <c r="BI737" s="483"/>
      <c r="BJ737" s="483"/>
      <c r="BK737" s="483"/>
      <c r="BL737" s="483"/>
      <c r="BM737" s="483"/>
      <c r="BN737" s="483"/>
      <c r="BO737" s="483"/>
      <c r="BP737" s="483"/>
      <c r="BQ737" s="483"/>
      <c r="BR737" s="483"/>
      <c r="BS737" s="48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row>
    <row r="738" spans="1:126" s="8" customFormat="1" ht="12" customHeight="1">
      <c r="AQ738" s="46" t="s">
        <v>191</v>
      </c>
      <c r="AR738" s="46"/>
      <c r="AS738" s="46"/>
      <c r="AT738" s="46"/>
      <c r="AU738" s="46"/>
      <c r="AV738" s="484">
        <f>VLOOKUP(A683,入力フォーム!$A$26:$AA$75,3,FALSE)</f>
        <v>0</v>
      </c>
      <c r="AW738" s="484" ph="1"/>
      <c r="AX738" s="484" ph="1"/>
      <c r="AY738" s="484" ph="1"/>
      <c r="AZ738" s="484" ph="1"/>
      <c r="BA738" s="484" ph="1"/>
      <c r="BB738" s="484" ph="1"/>
      <c r="BC738" s="484" ph="1"/>
      <c r="BD738" s="484" ph="1"/>
      <c r="BE738" s="484" ph="1"/>
      <c r="BF738" s="484" ph="1"/>
      <c r="BG738" s="484" ph="1"/>
      <c r="BH738" s="484" ph="1"/>
      <c r="BI738" s="484" ph="1"/>
      <c r="BJ738" s="484" ph="1"/>
      <c r="BK738" s="484" ph="1"/>
      <c r="BL738" s="484" ph="1"/>
      <c r="BM738" s="484" ph="1"/>
      <c r="BN738" s="484" ph="1"/>
      <c r="BO738" s="48"/>
      <c r="BP738" s="48"/>
      <c r="BQ738" s="48"/>
      <c r="BR738" s="48"/>
      <c r="BS738" s="48"/>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row>
    <row r="739" spans="1:126" s="8" customFormat="1" ht="20.100000000000001" customHeight="1">
      <c r="AQ739" s="8" t="s">
        <v>60</v>
      </c>
      <c r="AV739" s="493">
        <f>VLOOKUP(A683,入力フォーム!$A$26:$AA$75,2,FALSE)</f>
        <v>0</v>
      </c>
      <c r="AW739" s="493"/>
      <c r="AX739" s="493"/>
      <c r="AY739" s="493"/>
      <c r="AZ739" s="493"/>
      <c r="BA739" s="493"/>
      <c r="BB739" s="493"/>
      <c r="BC739" s="493"/>
      <c r="BD739" s="493"/>
      <c r="BE739" s="493"/>
      <c r="BF739" s="493"/>
      <c r="BG739" s="493"/>
      <c r="BH739" s="493"/>
      <c r="BI739" s="493"/>
      <c r="BJ739" s="493"/>
      <c r="BK739" s="493"/>
      <c r="BL739" s="493"/>
      <c r="BM739" s="493"/>
      <c r="BN739" s="493"/>
      <c r="BO739" s="48"/>
      <c r="BP739" s="48"/>
      <c r="BQ739" s="48"/>
      <c r="BR739" s="48"/>
      <c r="BS739" s="286" t="s">
        <v>57</v>
      </c>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row>
    <row r="740" spans="1:126" s="8" customFormat="1" ht="20.100000000000001" customHeight="1">
      <c r="AQ740" s="8" t="s">
        <v>61</v>
      </c>
      <c r="AV740" s="48"/>
      <c r="AW740" s="494">
        <f>VLOOKUP(A683,入力フォーム!$A$26:$AA$75,8,FALSE)</f>
        <v>0</v>
      </c>
      <c r="AX740" s="494"/>
      <c r="AY740" s="494"/>
      <c r="AZ740" s="494"/>
      <c r="BA740" s="494"/>
      <c r="BB740" s="494"/>
      <c r="BC740" s="494"/>
      <c r="BD740" s="494"/>
      <c r="BE740" s="494"/>
      <c r="BF740" s="494"/>
      <c r="BG740" s="494"/>
      <c r="BH740" s="494"/>
      <c r="BI740" s="494"/>
      <c r="BJ740" s="494"/>
      <c r="BK740" s="494"/>
      <c r="BL740" s="494"/>
      <c r="BM740" s="494"/>
      <c r="BN740" s="494"/>
      <c r="BO740" s="494"/>
      <c r="BP740" s="494"/>
      <c r="BQ740" s="494"/>
      <c r="BR740" s="494"/>
      <c r="BS740" s="48"/>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row>
    <row r="741" spans="1:126" s="8" customFormat="1" ht="20.100000000000001" customHeight="1">
      <c r="AQ741" s="8" t="s">
        <v>83</v>
      </c>
      <c r="AV741" s="48"/>
      <c r="AW741" s="48"/>
      <c r="AX741" s="48"/>
      <c r="AY741" s="48"/>
      <c r="AZ741" s="48"/>
      <c r="BA741" s="48"/>
      <c r="BB741" s="48"/>
      <c r="BC741" s="48"/>
      <c r="BD741" s="495">
        <f>VLOOKUP(A683,入力フォーム!$A$26:$AA$75,9,FALSE)</f>
        <v>0</v>
      </c>
      <c r="BE741" s="495"/>
      <c r="BF741" s="495"/>
      <c r="BG741" s="495"/>
      <c r="BH741" s="495"/>
      <c r="BI741" s="495"/>
      <c r="BJ741" s="495"/>
      <c r="BK741" s="495"/>
      <c r="BL741" s="495"/>
      <c r="BM741" s="495"/>
      <c r="BN741" s="495"/>
      <c r="BO741" s="495"/>
      <c r="BP741" s="495"/>
      <c r="BQ741" s="495"/>
      <c r="BR741" s="495"/>
      <c r="BS741" s="495"/>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row>
    <row r="742" spans="1:126" s="8" customFormat="1" ht="12" customHeight="1">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row>
    <row r="743" spans="1:126" s="8" customFormat="1" ht="22.5" customHeight="1">
      <c r="D743" s="496" t="s">
        <v>85</v>
      </c>
      <c r="E743" s="496"/>
      <c r="F743" s="496"/>
      <c r="G743" s="496"/>
      <c r="H743" s="496"/>
      <c r="I743" s="496"/>
      <c r="J743" s="496"/>
      <c r="K743" s="496"/>
      <c r="L743" s="497" t="str">
        <f>入力フォーム!$C$22</f>
        <v>07-999</v>
      </c>
      <c r="M743" s="497"/>
      <c r="N743" s="497"/>
      <c r="O743" s="497"/>
      <c r="P743" s="497"/>
      <c r="Q743" s="497"/>
      <c r="R743" s="48"/>
      <c r="S743" s="48"/>
      <c r="T743" s="8" t="s">
        <v>242</v>
      </c>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row>
    <row r="744" spans="1:126" s="8" customFormat="1" ht="15.75" customHeight="1">
      <c r="D744" s="45"/>
      <c r="F744" s="45"/>
      <c r="G744" s="45"/>
      <c r="H744" s="45"/>
      <c r="I744" s="45"/>
      <c r="J744" s="45"/>
      <c r="K744" s="45"/>
      <c r="L744" s="45"/>
      <c r="M744" s="45"/>
      <c r="N744" s="45"/>
      <c r="O744" s="45"/>
      <c r="P744" s="45"/>
      <c r="Q744" s="45"/>
      <c r="BX744" s="51"/>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row>
    <row r="745" spans="1:126" s="7" customFormat="1" ht="18.75">
      <c r="A745" s="7">
        <f>IF(MOD(ROW()-1,62)=0,QUOTIENT(ROW()-1,62)+1,"")</f>
        <v>13</v>
      </c>
      <c r="B745" s="473" t="s">
        <v>39</v>
      </c>
      <c r="C745" s="473"/>
      <c r="D745" s="473"/>
      <c r="E745" s="473"/>
      <c r="F745" s="473"/>
      <c r="G745" s="473"/>
      <c r="H745" s="473"/>
      <c r="I745" s="473"/>
      <c r="J745" s="473"/>
      <c r="K745" s="473"/>
      <c r="L745" s="473"/>
      <c r="M745" s="473"/>
      <c r="N745" s="473"/>
      <c r="O745" s="473"/>
      <c r="P745" s="473"/>
      <c r="Q745" s="473"/>
      <c r="R745" s="473"/>
      <c r="S745" s="473"/>
      <c r="T745" s="473"/>
      <c r="U745" s="473"/>
      <c r="V745" s="473"/>
      <c r="W745" s="473"/>
      <c r="X745" s="473"/>
      <c r="Y745" s="473"/>
      <c r="Z745" s="473"/>
      <c r="AA745" s="473"/>
      <c r="AB745" s="473"/>
      <c r="AC745" s="473"/>
      <c r="AD745" s="473"/>
      <c r="AE745" s="473"/>
      <c r="AF745" s="473"/>
      <c r="AG745" s="473"/>
      <c r="AH745" s="473"/>
      <c r="AI745" s="473"/>
      <c r="AJ745" s="473"/>
      <c r="AK745" s="473"/>
      <c r="AL745" s="473"/>
      <c r="AM745" s="473"/>
      <c r="AN745" s="473"/>
      <c r="AO745" s="473"/>
      <c r="AP745" s="473"/>
      <c r="AQ745" s="473"/>
      <c r="AR745" s="473"/>
      <c r="AS745" s="473"/>
      <c r="AT745" s="473"/>
      <c r="AU745" s="473"/>
      <c r="AV745" s="473"/>
      <c r="AW745" s="473"/>
      <c r="AX745" s="473"/>
      <c r="AY745" s="473"/>
      <c r="AZ745" s="473"/>
      <c r="BA745" s="473"/>
      <c r="BB745" s="473"/>
      <c r="BC745" s="473"/>
      <c r="BD745" s="473"/>
      <c r="BE745" s="473"/>
      <c r="BF745" s="473"/>
      <c r="BG745" s="473"/>
      <c r="BH745" s="473"/>
      <c r="BI745" s="473"/>
      <c r="BJ745" s="473"/>
      <c r="BK745" s="473"/>
      <c r="BL745" s="473"/>
      <c r="BM745" s="473"/>
      <c r="BN745" s="473"/>
      <c r="BO745" s="473"/>
      <c r="BP745" s="473"/>
      <c r="BQ745" s="473"/>
      <c r="BR745" s="473"/>
      <c r="BS745" s="473"/>
      <c r="BT745" s="473"/>
      <c r="BU745" s="473"/>
      <c r="BV745" s="473"/>
      <c r="BW745" s="473"/>
      <c r="BX745" s="473"/>
      <c r="BY745" s="52"/>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row>
    <row r="746" spans="1:126" s="7" customFormat="1" ht="19.5" customHeight="1">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Q746" s="8"/>
      <c r="AR746" s="8"/>
      <c r="AS746" s="8"/>
      <c r="AT746" s="8"/>
      <c r="AU746" s="8"/>
      <c r="AV746" s="8"/>
      <c r="AW746" s="8"/>
      <c r="AX746" s="8"/>
      <c r="AY746" s="8"/>
      <c r="AZ746" s="8"/>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row>
    <row r="747" spans="1:126" s="7" customFormat="1" ht="16.5" customHeight="1">
      <c r="B747" s="8" t="s">
        <v>229</v>
      </c>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D747" s="474">
        <f>VLOOKUP(A745,入力フォーム!$A$26:$AA$75,2,FALSE)</f>
        <v>0</v>
      </c>
      <c r="AE747" s="474"/>
      <c r="AF747" s="474"/>
      <c r="AG747" s="474"/>
      <c r="AH747" s="474"/>
      <c r="AI747" s="474"/>
      <c r="AJ747" s="474"/>
      <c r="AK747" s="474"/>
      <c r="AL747" s="474"/>
      <c r="AM747" s="474"/>
      <c r="AN747" s="474"/>
      <c r="AO747" s="474"/>
      <c r="AP747" s="474"/>
      <c r="AQ747" s="8" t="s">
        <v>230</v>
      </c>
      <c r="AR747" s="8"/>
      <c r="AS747" s="8"/>
      <c r="AT747" s="8"/>
      <c r="AU747" s="8"/>
      <c r="AV747" s="8"/>
      <c r="AW747" s="8"/>
      <c r="AX747" s="8"/>
      <c r="AY747" s="8"/>
      <c r="AZ747" s="8"/>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row>
    <row r="748" spans="1:126" ht="14.25" customHeight="1">
      <c r="B748" s="9"/>
      <c r="C748" s="9"/>
      <c r="D748" s="9"/>
    </row>
    <row r="749" spans="1:126" ht="15.75" customHeight="1">
      <c r="D749" s="475" t="s">
        <v>23</v>
      </c>
      <c r="E749" s="475"/>
      <c r="F749" s="475"/>
      <c r="G749" s="475"/>
      <c r="H749" s="475"/>
      <c r="I749" s="475"/>
      <c r="J749" s="475"/>
      <c r="K749" s="475"/>
      <c r="L749" s="475"/>
      <c r="M749" s="475"/>
      <c r="N749" s="475"/>
      <c r="O749" s="475"/>
      <c r="P749" s="475"/>
      <c r="Q749" s="475"/>
      <c r="R749" s="475"/>
      <c r="S749" s="475"/>
      <c r="T749" s="475"/>
      <c r="U749" s="475"/>
      <c r="V749" s="475"/>
      <c r="W749" s="475"/>
      <c r="X749" s="475"/>
      <c r="Y749" s="475"/>
      <c r="Z749" s="475"/>
      <c r="AA749" s="475"/>
      <c r="AB749" s="475"/>
      <c r="AC749" s="475"/>
      <c r="AD749" s="475"/>
      <c r="AE749" s="475"/>
      <c r="AF749" s="475"/>
      <c r="AG749" s="475"/>
      <c r="AH749" s="475"/>
      <c r="AI749" s="475"/>
      <c r="AJ749" s="475"/>
      <c r="AK749" s="475"/>
      <c r="AL749" s="475"/>
      <c r="AM749" s="475"/>
      <c r="AN749" s="475"/>
      <c r="AO749" s="475"/>
      <c r="AP749" s="475"/>
      <c r="AQ749" s="475"/>
      <c r="AR749" s="475"/>
      <c r="AS749" s="475"/>
      <c r="AT749" s="475"/>
      <c r="AU749" s="475"/>
      <c r="AV749" s="475"/>
      <c r="AW749" s="475"/>
      <c r="AX749" s="475"/>
      <c r="AY749" s="475"/>
      <c r="AZ749" s="475"/>
      <c r="BA749" s="475"/>
      <c r="BB749" s="475"/>
      <c r="BC749" s="475"/>
      <c r="BD749" s="475"/>
      <c r="BE749" s="475"/>
      <c r="BF749" s="475"/>
      <c r="BG749" s="475"/>
      <c r="BH749" s="475"/>
      <c r="BI749" s="475"/>
      <c r="BJ749" s="475"/>
      <c r="BK749" s="475"/>
      <c r="BL749" s="475"/>
      <c r="BM749" s="475"/>
      <c r="BN749" s="475"/>
      <c r="BO749" s="475"/>
      <c r="BP749" s="475"/>
      <c r="BQ749" s="475"/>
      <c r="BR749" s="475"/>
      <c r="BS749" s="475"/>
      <c r="BT749" s="475"/>
      <c r="BU749" s="475"/>
      <c r="BV749" s="475"/>
      <c r="BW749" s="475"/>
      <c r="BX749" s="475"/>
    </row>
    <row r="750" spans="1:126" ht="14.25" customHeight="1">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row>
    <row r="751" spans="1:126" ht="20.100000000000001" customHeight="1">
      <c r="B751" s="9"/>
      <c r="C751" s="9"/>
      <c r="D751" s="10"/>
      <c r="E751" s="11" t="s">
        <v>40</v>
      </c>
      <c r="F751" s="11"/>
      <c r="G751" s="11"/>
      <c r="H751" s="11"/>
      <c r="I751" s="11"/>
      <c r="J751" s="12"/>
      <c r="K751" s="12"/>
      <c r="L751" s="12"/>
      <c r="M751" s="12"/>
      <c r="N751" s="12"/>
      <c r="O751" s="12"/>
      <c r="P751" s="12"/>
      <c r="Q751" s="10"/>
      <c r="R751" s="476" t="str">
        <f>VLOOKUP(A745,入力フォーム!$A$26:$AA$75,11,FALSE)</f>
        <v/>
      </c>
      <c r="S751" s="476"/>
      <c r="T751" s="476"/>
      <c r="U751" s="476"/>
      <c r="V751" s="476"/>
      <c r="W751" s="476"/>
      <c r="X751" s="476"/>
      <c r="Y751" s="476"/>
      <c r="Z751" s="476"/>
      <c r="AA751" s="476"/>
      <c r="AB751" s="476"/>
      <c r="AC751" s="476"/>
      <c r="AD751" s="476"/>
      <c r="AE751" s="476"/>
      <c r="AF751" s="476"/>
      <c r="AG751" s="476"/>
      <c r="AH751" s="477" t="s">
        <v>235</v>
      </c>
      <c r="AI751" s="478"/>
      <c r="AJ751" s="478"/>
      <c r="AK751" s="478"/>
      <c r="AL751" s="478"/>
      <c r="AM751" s="476" t="str">
        <f>VLOOKUP(A745,入力フォーム!$A$26:$AA$75,13,FALSE)</f>
        <v/>
      </c>
      <c r="AN751" s="476"/>
      <c r="AO751" s="476"/>
      <c r="AP751" s="476"/>
      <c r="AQ751" s="476"/>
      <c r="AR751" s="476"/>
      <c r="AS751" s="476"/>
      <c r="AT751" s="476"/>
      <c r="AU751" s="476"/>
      <c r="AV751" s="476"/>
      <c r="AW751" s="476"/>
      <c r="AX751" s="476"/>
      <c r="AY751" s="476"/>
      <c r="AZ751" s="476"/>
      <c r="BA751" s="476"/>
      <c r="BB751" s="476"/>
      <c r="BC751" s="2"/>
      <c r="BD751" s="2"/>
      <c r="BE751" s="2"/>
      <c r="BF751" s="2"/>
      <c r="BG751" s="2"/>
      <c r="BH751" s="2"/>
      <c r="BI751" s="2"/>
      <c r="BJ751" s="2"/>
      <c r="BK751" s="2"/>
      <c r="BL751" s="2"/>
      <c r="BM751" s="2"/>
      <c r="BN751" s="2"/>
      <c r="BO751" s="2"/>
      <c r="BP751" s="2"/>
      <c r="BQ751" s="2"/>
      <c r="BR751" s="2"/>
      <c r="BS751" s="2"/>
      <c r="BT751" s="2"/>
      <c r="BU751" s="2"/>
      <c r="BV751" s="2"/>
      <c r="BW751" s="2"/>
      <c r="BX751" s="3"/>
    </row>
    <row r="752" spans="1:126" ht="20.100000000000001" customHeight="1">
      <c r="B752" s="9"/>
      <c r="C752" s="9"/>
      <c r="D752" s="10"/>
      <c r="E752" s="11" t="s">
        <v>41</v>
      </c>
      <c r="F752" s="11"/>
      <c r="G752" s="11"/>
      <c r="H752" s="11"/>
      <c r="I752" s="11"/>
      <c r="J752" s="12"/>
      <c r="K752" s="12"/>
      <c r="L752" s="12"/>
      <c r="M752" s="12"/>
      <c r="N752" s="12"/>
      <c r="O752" s="12"/>
      <c r="P752" s="229"/>
      <c r="Q752" s="230"/>
      <c r="R752" s="463" t="str">
        <f>入力フォーム!$C$10</f>
        <v>品川キャンパス</v>
      </c>
      <c r="S752" s="463"/>
      <c r="T752" s="463"/>
      <c r="U752" s="463"/>
      <c r="V752" s="463"/>
      <c r="W752" s="463"/>
      <c r="X752" s="463"/>
      <c r="Y752" s="463"/>
      <c r="Z752" s="231"/>
      <c r="AA752" s="464" t="str">
        <f>入力フォーム!$D$10</f>
        <v>文学部事務室</v>
      </c>
      <c r="AB752" s="464"/>
      <c r="AC752" s="464"/>
      <c r="AD752" s="464"/>
      <c r="AE752" s="464"/>
      <c r="AF752" s="464"/>
      <c r="AG752" s="464"/>
      <c r="AH752" s="464"/>
      <c r="AI752" s="464"/>
      <c r="AJ752" s="464"/>
      <c r="AK752" s="464"/>
      <c r="AL752" s="464"/>
      <c r="AM752" s="464"/>
      <c r="AN752" s="464"/>
      <c r="AO752" s="464"/>
      <c r="AP752" s="464"/>
      <c r="AQ752" s="464"/>
      <c r="AR752" s="464"/>
      <c r="AS752" s="464"/>
      <c r="AT752" s="464"/>
      <c r="AU752" s="464"/>
      <c r="AV752" s="464"/>
      <c r="AW752" s="464"/>
      <c r="AX752" s="464"/>
      <c r="AY752" s="464"/>
      <c r="AZ752" s="464"/>
      <c r="BA752" s="464"/>
      <c r="BB752" s="464"/>
      <c r="BC752" s="464"/>
      <c r="BD752" s="464"/>
      <c r="BE752" s="464"/>
      <c r="BF752" s="464"/>
      <c r="BG752" s="464"/>
      <c r="BH752" s="464"/>
      <c r="BI752" s="464"/>
      <c r="BJ752" s="464"/>
      <c r="BK752" s="464"/>
      <c r="BL752" s="464"/>
      <c r="BM752" s="464"/>
      <c r="BN752" s="464"/>
      <c r="BO752" s="464"/>
      <c r="BP752" s="464"/>
      <c r="BQ752" s="464"/>
      <c r="BR752" s="231"/>
      <c r="BS752" s="231"/>
      <c r="BT752" s="231"/>
      <c r="BU752" s="231"/>
      <c r="BV752" s="231"/>
      <c r="BW752" s="231"/>
      <c r="BX752" s="232"/>
    </row>
    <row r="753" spans="1:126" ht="18.600000000000001" customHeight="1">
      <c r="B753" s="9"/>
      <c r="C753" s="9"/>
      <c r="D753" s="15"/>
      <c r="E753" s="16" t="s">
        <v>236</v>
      </c>
      <c r="F753" s="16"/>
      <c r="G753" s="16"/>
      <c r="H753" s="16"/>
      <c r="I753" s="16"/>
      <c r="J753" s="17"/>
      <c r="K753" s="17"/>
      <c r="L753" s="17"/>
      <c r="M753" s="17"/>
      <c r="N753" s="17"/>
      <c r="O753" s="17"/>
      <c r="P753" s="17"/>
      <c r="Q753" s="15"/>
      <c r="R753" s="465" t="str">
        <f>入力フォーム!$C$4</f>
        <v>文学部事務室</v>
      </c>
      <c r="S753" s="465"/>
      <c r="T753" s="465"/>
      <c r="U753" s="465"/>
      <c r="V753" s="465"/>
      <c r="W753" s="465"/>
      <c r="X753" s="465"/>
      <c r="Y753" s="465"/>
      <c r="Z753" s="465"/>
      <c r="AA753" s="465"/>
      <c r="AB753" s="465"/>
      <c r="AC753" s="465"/>
      <c r="AD753" s="465"/>
      <c r="AE753" s="465"/>
      <c r="AF753" s="465"/>
      <c r="AG753" s="465"/>
      <c r="AH753" s="465"/>
      <c r="AI753" s="465"/>
      <c r="AJ753" s="465"/>
      <c r="AK753" s="465"/>
      <c r="AL753" s="465"/>
      <c r="AM753" s="465"/>
      <c r="AN753" s="465"/>
      <c r="AO753" s="465"/>
      <c r="AP753" s="465"/>
      <c r="AQ753" s="465"/>
      <c r="AR753" s="465"/>
      <c r="AS753" s="465"/>
      <c r="AT753" s="465"/>
      <c r="AU753" s="465"/>
      <c r="AV753" s="465"/>
      <c r="AW753" s="465"/>
      <c r="AX753" s="465"/>
      <c r="AY753" s="465"/>
      <c r="AZ753" s="465"/>
      <c r="BA753" s="465"/>
      <c r="BB753" s="465"/>
      <c r="BC753" s="465"/>
      <c r="BD753" s="465"/>
      <c r="BE753" s="465"/>
      <c r="BF753" s="465"/>
      <c r="BG753" s="465"/>
      <c r="BH753" s="465"/>
      <c r="BI753" s="465"/>
      <c r="BJ753" s="465"/>
      <c r="BK753" s="465"/>
      <c r="BL753" s="465"/>
      <c r="BM753" s="465"/>
      <c r="BN753" s="465"/>
      <c r="BO753" s="465"/>
      <c r="BP753" s="465"/>
      <c r="BQ753" s="465"/>
      <c r="BR753" s="465"/>
      <c r="BS753" s="233"/>
      <c r="BT753" s="233"/>
      <c r="BU753" s="233"/>
      <c r="BV753" s="233"/>
      <c r="BW753" s="233"/>
      <c r="BX753" s="19"/>
    </row>
    <row r="754" spans="1:126" ht="38.25" customHeight="1">
      <c r="B754" s="9"/>
      <c r="C754" s="9"/>
      <c r="D754" s="10"/>
      <c r="E754" s="466" t="s">
        <v>42</v>
      </c>
      <c r="F754" s="466"/>
      <c r="G754" s="466"/>
      <c r="H754" s="466"/>
      <c r="I754" s="466"/>
      <c r="J754" s="466"/>
      <c r="K754" s="466"/>
      <c r="L754" s="466"/>
      <c r="M754" s="466"/>
      <c r="N754" s="466"/>
      <c r="O754" s="466"/>
      <c r="P754" s="467"/>
      <c r="Q754" s="10"/>
      <c r="R754" s="468" t="str">
        <f>入力フォーム!$C$8</f>
        <v>OC学生スタッフ</v>
      </c>
      <c r="S754" s="468"/>
      <c r="T754" s="468"/>
      <c r="U754" s="468"/>
      <c r="V754" s="468"/>
      <c r="W754" s="468"/>
      <c r="X754" s="468"/>
      <c r="Y754" s="468"/>
      <c r="Z754" s="468"/>
      <c r="AA754" s="468"/>
      <c r="AB754" s="468"/>
      <c r="AC754" s="468"/>
      <c r="AD754" s="468"/>
      <c r="AE754" s="468"/>
      <c r="AF754" s="468"/>
      <c r="AG754" s="468"/>
      <c r="AH754" s="468"/>
      <c r="AI754" s="468"/>
      <c r="AJ754" s="468"/>
      <c r="AK754" s="468"/>
      <c r="AL754" s="468"/>
      <c r="AM754" s="468"/>
      <c r="AN754" s="468"/>
      <c r="AO754" s="468"/>
      <c r="AP754" s="468"/>
      <c r="AQ754" s="468"/>
      <c r="AR754" s="468"/>
      <c r="AS754" s="468"/>
      <c r="AT754" s="468"/>
      <c r="AU754" s="468"/>
      <c r="AV754" s="468"/>
      <c r="AW754" s="468"/>
      <c r="AX754" s="468"/>
      <c r="AY754" s="468"/>
      <c r="AZ754" s="468"/>
      <c r="BA754" s="468"/>
      <c r="BB754" s="468"/>
      <c r="BC754" s="468"/>
      <c r="BD754" s="468"/>
      <c r="BE754" s="468"/>
      <c r="BF754" s="468"/>
      <c r="BG754" s="468"/>
      <c r="BH754" s="468"/>
      <c r="BI754" s="468"/>
      <c r="BJ754" s="468"/>
      <c r="BK754" s="468"/>
      <c r="BL754" s="468"/>
      <c r="BM754" s="468"/>
      <c r="BN754" s="468"/>
      <c r="BO754" s="468"/>
      <c r="BP754" s="468"/>
      <c r="BQ754" s="468"/>
      <c r="BR754" s="468"/>
      <c r="BS754" s="234"/>
      <c r="BT754" s="234"/>
      <c r="BU754" s="234"/>
      <c r="BV754" s="234"/>
      <c r="BW754" s="234"/>
      <c r="BX754" s="14"/>
    </row>
    <row r="755" spans="1:126" ht="20.100000000000001" customHeight="1">
      <c r="B755" s="9"/>
      <c r="C755" s="9"/>
      <c r="D755" s="15"/>
      <c r="E755" s="16" t="s">
        <v>43</v>
      </c>
      <c r="F755" s="16"/>
      <c r="G755" s="16"/>
      <c r="H755" s="16"/>
      <c r="I755" s="16"/>
      <c r="J755" s="17"/>
      <c r="K755" s="17"/>
      <c r="L755" s="17"/>
      <c r="M755" s="17"/>
      <c r="N755" s="17"/>
      <c r="O755" s="17"/>
      <c r="P755" s="17"/>
      <c r="Q755" s="15"/>
      <c r="R755" s="17" t="s">
        <v>44</v>
      </c>
      <c r="S755" s="17"/>
      <c r="T755" s="17"/>
      <c r="U755" s="17"/>
      <c r="V755" s="17"/>
      <c r="W755" s="469" t="str">
        <f>VLOOKUP(A745,入力フォーム!$A$26:$AA$75,22,FALSE)</f>
        <v/>
      </c>
      <c r="X755" s="469"/>
      <c r="Y755" s="469"/>
      <c r="Z755" s="469"/>
      <c r="AA755" s="469"/>
      <c r="AB755" s="469"/>
      <c r="AC755" s="469"/>
      <c r="AD755" s="469"/>
      <c r="AE755" s="469"/>
      <c r="AF755" s="469"/>
      <c r="AG755" s="469"/>
      <c r="AH755" s="469"/>
      <c r="AI755" s="469"/>
      <c r="AJ755" s="469"/>
      <c r="AK755" s="469"/>
      <c r="AL755" s="469"/>
      <c r="AM755" s="469"/>
      <c r="AN755" s="469"/>
      <c r="AO755" s="469"/>
      <c r="AP755" s="17"/>
      <c r="AQ755" s="17"/>
      <c r="AR755" s="470" t="s">
        <v>237</v>
      </c>
      <c r="AS755" s="470"/>
      <c r="AT755" s="470"/>
      <c r="AU755" s="470"/>
      <c r="AV755" s="470"/>
      <c r="AW755" s="470"/>
      <c r="AX755" s="471">
        <f>入力フォーム!$E$16</f>
        <v>0</v>
      </c>
      <c r="AY755" s="471"/>
      <c r="AZ755" s="471"/>
      <c r="BA755" s="472" t="s">
        <v>65</v>
      </c>
      <c r="BB755" s="472"/>
      <c r="BC755" s="472"/>
      <c r="BD755" s="472"/>
      <c r="BE755" s="472"/>
      <c r="BF755" s="18"/>
      <c r="BG755" s="18"/>
      <c r="BH755" s="18"/>
      <c r="BI755" s="18"/>
      <c r="BJ755" s="18"/>
      <c r="BK755" s="18"/>
      <c r="BL755" s="18"/>
      <c r="BM755" s="18"/>
      <c r="BN755" s="18"/>
      <c r="BO755" s="18"/>
      <c r="BP755" s="18"/>
      <c r="BQ755" s="18"/>
      <c r="BR755" s="18"/>
      <c r="BS755" s="18"/>
      <c r="BT755" s="18"/>
      <c r="BU755" s="18"/>
      <c r="BV755" s="18"/>
      <c r="BW755" s="18"/>
      <c r="BX755" s="19"/>
    </row>
    <row r="756" spans="1:126" ht="20.100000000000001" customHeight="1">
      <c r="A756" s="245"/>
      <c r="B756" s="235"/>
      <c r="C756" s="235"/>
      <c r="D756" s="236"/>
      <c r="E756" s="237"/>
      <c r="F756" s="237"/>
      <c r="G756" s="237"/>
      <c r="H756" s="237"/>
      <c r="I756" s="237"/>
      <c r="J756" s="238"/>
      <c r="K756" s="238"/>
      <c r="L756" s="238"/>
      <c r="M756" s="238"/>
      <c r="N756" s="238"/>
      <c r="O756" s="238"/>
      <c r="P756" s="238"/>
      <c r="Q756" s="239"/>
      <c r="R756" s="240"/>
      <c r="S756" s="241"/>
      <c r="T756" s="241"/>
      <c r="U756" s="241"/>
      <c r="V756" s="241"/>
      <c r="W756" s="241"/>
      <c r="X756" s="241"/>
      <c r="Y756" s="241"/>
      <c r="Z756" s="241"/>
      <c r="AA756" s="241"/>
      <c r="AB756" s="241"/>
      <c r="AC756" s="241"/>
      <c r="AD756" s="241"/>
      <c r="AE756" s="241"/>
      <c r="AF756" s="241"/>
      <c r="AG756" s="241"/>
      <c r="AH756" s="241"/>
      <c r="AI756" s="241"/>
      <c r="AJ756" s="241"/>
      <c r="AK756" s="241"/>
      <c r="AL756" s="241"/>
      <c r="AM756" s="241"/>
      <c r="AN756" s="241"/>
      <c r="AO756" s="241"/>
      <c r="AP756" s="241"/>
      <c r="AQ756" s="241"/>
      <c r="AR756" s="242"/>
      <c r="AS756" s="242"/>
      <c r="AT756" s="243"/>
      <c r="AU756" s="241"/>
      <c r="AV756" s="241"/>
      <c r="AW756" s="241"/>
      <c r="AX756" s="241"/>
      <c r="AY756" s="242"/>
      <c r="AZ756" s="242"/>
      <c r="BA756" s="242"/>
      <c r="BB756" s="242"/>
      <c r="BC756" s="242"/>
      <c r="BD756" s="242"/>
      <c r="BE756" s="242"/>
      <c r="BF756" s="242"/>
      <c r="BG756" s="242"/>
      <c r="BH756" s="242"/>
      <c r="BI756" s="242"/>
      <c r="BJ756" s="242"/>
      <c r="BK756" s="242"/>
      <c r="BL756" s="242"/>
      <c r="BM756" s="242"/>
      <c r="BN756" s="242"/>
      <c r="BO756" s="242"/>
      <c r="BP756" s="242"/>
      <c r="BQ756" s="242"/>
      <c r="BR756" s="242"/>
      <c r="BS756" s="242"/>
      <c r="BT756" s="242"/>
      <c r="BU756" s="242"/>
      <c r="BV756" s="242"/>
      <c r="BW756" s="242"/>
      <c r="BX756" s="244"/>
    </row>
    <row r="757" spans="1:126" ht="20.100000000000001" customHeight="1">
      <c r="B757" s="9"/>
      <c r="C757" s="9"/>
      <c r="D757" s="20"/>
      <c r="E757" s="21" t="s">
        <v>45</v>
      </c>
      <c r="F757" s="21"/>
      <c r="G757" s="21"/>
      <c r="H757" s="21"/>
      <c r="I757" s="21"/>
      <c r="J757" s="22"/>
      <c r="K757" s="22"/>
      <c r="L757" s="22"/>
      <c r="M757" s="22"/>
      <c r="N757" s="22"/>
      <c r="O757" s="22"/>
      <c r="P757" s="22"/>
      <c r="Q757" s="15"/>
      <c r="R757" s="490" t="str">
        <f>VLOOKUP(A745,入力フォーム!$A$26:$AA$75,14,FALSE)</f>
        <v/>
      </c>
      <c r="S757" s="490"/>
      <c r="T757" s="490"/>
      <c r="U757" s="490"/>
      <c r="V757" s="490"/>
      <c r="W757" s="490"/>
      <c r="X757" s="490"/>
      <c r="Y757" s="490"/>
      <c r="Z757" s="490"/>
      <c r="AA757" s="490"/>
      <c r="AB757" s="491" t="s">
        <v>235</v>
      </c>
      <c r="AC757" s="491"/>
      <c r="AD757" s="491"/>
      <c r="AE757" s="491"/>
      <c r="AF757" s="491"/>
      <c r="AG757" s="492" t="str">
        <f>VLOOKUP(A745,入力フォーム!$A$26:$AA$75,16,FALSE)</f>
        <v/>
      </c>
      <c r="AH757" s="492"/>
      <c r="AI757" s="492"/>
      <c r="AJ757" s="492"/>
      <c r="AK757" s="492"/>
      <c r="AL757" s="492"/>
      <c r="AM757" s="492"/>
      <c r="AN757" s="492"/>
      <c r="AO757" s="492"/>
      <c r="AP757" s="492"/>
      <c r="AQ757" s="27"/>
      <c r="AR757" s="36"/>
      <c r="AS757" s="36"/>
      <c r="AT757" s="36"/>
      <c r="AU757" s="36"/>
      <c r="AV757" s="36"/>
      <c r="AW757" s="36"/>
      <c r="AX757" s="36"/>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9"/>
    </row>
    <row r="758" spans="1:126" s="8" customFormat="1" ht="10.5" customHeight="1">
      <c r="D758" s="15"/>
      <c r="E758" s="16"/>
      <c r="F758" s="16"/>
      <c r="G758" s="16"/>
      <c r="H758" s="16"/>
      <c r="I758" s="16"/>
      <c r="J758" s="16"/>
      <c r="K758" s="16"/>
      <c r="L758" s="16"/>
      <c r="M758" s="16"/>
      <c r="N758" s="16"/>
      <c r="O758" s="16"/>
      <c r="P758" s="17"/>
      <c r="Q758" s="15"/>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9"/>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row>
    <row r="759" spans="1:126" ht="20.100000000000001" customHeight="1">
      <c r="B759" s="9"/>
      <c r="C759" s="9"/>
      <c r="D759" s="15"/>
      <c r="E759" s="16"/>
      <c r="F759" s="16"/>
      <c r="G759" s="16"/>
      <c r="H759" s="16"/>
      <c r="I759" s="16"/>
      <c r="J759" s="17"/>
      <c r="K759" s="17"/>
      <c r="L759" s="17"/>
      <c r="M759" s="17"/>
      <c r="N759" s="17"/>
      <c r="O759" s="17"/>
      <c r="P759" s="17"/>
      <c r="Q759" s="15"/>
      <c r="R759" s="17"/>
      <c r="S759" s="17" t="s">
        <v>46</v>
      </c>
      <c r="T759" s="17"/>
      <c r="U759" s="17"/>
      <c r="V759" s="17"/>
      <c r="W759" s="17"/>
      <c r="X759" s="17"/>
      <c r="Y759" s="17"/>
      <c r="Z759" s="17"/>
      <c r="AA759" s="17"/>
      <c r="AB759" s="17"/>
      <c r="AC759" s="17"/>
      <c r="AD759" s="17"/>
      <c r="AE759" s="17"/>
      <c r="AF759" s="17"/>
      <c r="AG759" s="17"/>
      <c r="AH759" s="17"/>
      <c r="AI759" s="17"/>
      <c r="AJ759" s="17"/>
      <c r="BI759" s="247"/>
      <c r="BJ759" s="247"/>
      <c r="BK759" s="247"/>
      <c r="BL759" s="18"/>
      <c r="BM759" s="18"/>
      <c r="BN759" s="18"/>
      <c r="BO759" s="18"/>
      <c r="BP759" s="18"/>
      <c r="BQ759" s="18"/>
      <c r="BR759" s="18"/>
      <c r="BS759" s="18"/>
      <c r="BT759" s="18"/>
      <c r="BU759" s="18"/>
      <c r="BV759" s="18"/>
      <c r="BW759" s="18"/>
      <c r="BX759" s="19"/>
    </row>
    <row r="760" spans="1:126" ht="20.100000000000001" customHeight="1">
      <c r="B760" s="9"/>
      <c r="C760" s="9"/>
      <c r="D760" s="15"/>
      <c r="E760" s="16"/>
      <c r="F760" s="16"/>
      <c r="G760" s="16"/>
      <c r="H760" s="16"/>
      <c r="I760" s="16"/>
      <c r="J760" s="17"/>
      <c r="K760" s="17"/>
      <c r="L760" s="17"/>
      <c r="M760" s="17"/>
      <c r="N760" s="17"/>
      <c r="O760" s="17"/>
      <c r="P760" s="17"/>
      <c r="Q760" s="15"/>
      <c r="R760" s="492" t="str">
        <f>VLOOKUP(A745,入力フォーム!$A$26:$AA$75,17,FALSE)</f>
        <v/>
      </c>
      <c r="S760" s="492"/>
      <c r="T760" s="492"/>
      <c r="U760" s="492"/>
      <c r="V760" s="492"/>
      <c r="W760" s="492"/>
      <c r="X760" s="492"/>
      <c r="Y760" s="492"/>
      <c r="Z760" s="492"/>
      <c r="AA760" s="492"/>
      <c r="AB760" s="491" t="s">
        <v>235</v>
      </c>
      <c r="AC760" s="491"/>
      <c r="AD760" s="491"/>
      <c r="AE760" s="491"/>
      <c r="AF760" s="491"/>
      <c r="AG760" s="492" t="str">
        <f>VLOOKUP(A745,入力フォーム!$A$26:$AA$75,19,FALSE)</f>
        <v/>
      </c>
      <c r="AH760" s="492"/>
      <c r="AI760" s="492"/>
      <c r="AJ760" s="492"/>
      <c r="AK760" s="492"/>
      <c r="AL760" s="492"/>
      <c r="AM760" s="492"/>
      <c r="AN760" s="492"/>
      <c r="AO760" s="492"/>
      <c r="AP760" s="492"/>
      <c r="AQ760" s="27"/>
      <c r="AR760" s="28" t="s">
        <v>47</v>
      </c>
      <c r="AS760" s="28"/>
      <c r="AT760" s="28"/>
      <c r="AU760" s="28"/>
      <c r="AV760" s="485" t="str">
        <f>VLOOKUP(A745,入力フォーム!$A$26:$AA$75,20,FALSE)</f>
        <v/>
      </c>
      <c r="AW760" s="485"/>
      <c r="AX760" s="28" t="s">
        <v>48</v>
      </c>
      <c r="AY760" s="28"/>
      <c r="AZ760" s="28"/>
      <c r="BA760" s="28"/>
      <c r="BB760" s="28"/>
      <c r="BC760" s="28"/>
      <c r="BD760" s="28"/>
      <c r="BE760" s="28"/>
      <c r="BF760" s="28"/>
      <c r="BG760" s="18"/>
      <c r="BH760" s="18"/>
      <c r="BI760" s="18"/>
      <c r="BJ760" s="18"/>
      <c r="BK760" s="18"/>
      <c r="BL760" s="18"/>
      <c r="BM760" s="18"/>
      <c r="BN760" s="18"/>
      <c r="BO760" s="18"/>
      <c r="BP760" s="18"/>
      <c r="BQ760" s="18"/>
      <c r="BR760" s="18"/>
      <c r="BS760" s="18"/>
      <c r="BT760" s="18"/>
      <c r="BU760" s="18"/>
      <c r="BV760" s="18"/>
      <c r="BW760" s="18"/>
      <c r="BX760" s="19"/>
    </row>
    <row r="761" spans="1:126" ht="20.100000000000001" customHeight="1">
      <c r="B761" s="9"/>
      <c r="C761" s="9"/>
      <c r="D761" s="15"/>
      <c r="E761" s="16"/>
      <c r="F761" s="16"/>
      <c r="G761" s="16"/>
      <c r="H761" s="16"/>
      <c r="I761" s="16"/>
      <c r="J761" s="17"/>
      <c r="K761" s="17"/>
      <c r="L761" s="17"/>
      <c r="M761" s="17"/>
      <c r="N761" s="17"/>
      <c r="O761" s="17"/>
      <c r="P761" s="17"/>
      <c r="Q761" s="15"/>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9"/>
    </row>
    <row r="762" spans="1:126" ht="20.100000000000001" customHeight="1">
      <c r="B762" s="9"/>
      <c r="C762" s="9"/>
      <c r="D762" s="15"/>
      <c r="E762" s="16"/>
      <c r="F762" s="16"/>
      <c r="G762" s="16"/>
      <c r="H762" s="16"/>
      <c r="I762" s="16"/>
      <c r="J762" s="17"/>
      <c r="K762" s="17"/>
      <c r="L762" s="17"/>
      <c r="M762" s="17"/>
      <c r="N762" s="17"/>
      <c r="O762" s="17"/>
      <c r="P762" s="17"/>
      <c r="Q762" s="15"/>
      <c r="R762" s="248" t="s">
        <v>238</v>
      </c>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30"/>
      <c r="AZ762" s="30"/>
      <c r="BA762" s="30"/>
      <c r="BB762" s="30"/>
      <c r="BC762" s="30"/>
      <c r="BD762" s="30"/>
      <c r="BE762" s="30"/>
      <c r="BF762" s="30"/>
      <c r="BG762" s="30"/>
      <c r="BH762" s="30"/>
      <c r="BI762" s="30"/>
      <c r="BJ762" s="30"/>
      <c r="BK762" s="30"/>
      <c r="BL762" s="18"/>
      <c r="BM762" s="18"/>
      <c r="BN762" s="18"/>
      <c r="BO762" s="18"/>
      <c r="BP762" s="18"/>
      <c r="BQ762" s="18"/>
      <c r="BR762" s="18"/>
      <c r="BS762" s="18"/>
      <c r="BT762" s="18"/>
      <c r="BU762" s="18"/>
      <c r="BV762" s="18"/>
      <c r="BW762" s="18"/>
      <c r="BX762" s="19"/>
    </row>
    <row r="763" spans="1:126" ht="20.100000000000001" customHeight="1">
      <c r="B763" s="9"/>
      <c r="C763" s="9"/>
      <c r="D763" s="23"/>
      <c r="E763" s="24"/>
      <c r="F763" s="24"/>
      <c r="G763" s="24"/>
      <c r="H763" s="24"/>
      <c r="I763" s="24"/>
      <c r="J763" s="25"/>
      <c r="K763" s="25"/>
      <c r="L763" s="25"/>
      <c r="M763" s="25"/>
      <c r="N763" s="25"/>
      <c r="O763" s="25"/>
      <c r="P763" s="25"/>
      <c r="Q763" s="15"/>
      <c r="R763" s="249" t="s">
        <v>239</v>
      </c>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30"/>
      <c r="AZ763" s="30"/>
      <c r="BA763" s="30"/>
      <c r="BB763" s="30"/>
      <c r="BC763" s="30"/>
      <c r="BD763" s="30"/>
      <c r="BE763" s="30"/>
      <c r="BF763" s="30"/>
      <c r="BG763" s="30"/>
      <c r="BH763" s="30"/>
      <c r="BI763" s="30"/>
      <c r="BJ763" s="30"/>
      <c r="BK763" s="30"/>
      <c r="BL763" s="18"/>
      <c r="BM763" s="18"/>
      <c r="BN763" s="18"/>
      <c r="BO763" s="18"/>
      <c r="BP763" s="18"/>
      <c r="BQ763" s="18"/>
      <c r="BR763" s="18"/>
      <c r="BS763" s="18"/>
      <c r="BT763" s="18"/>
      <c r="BU763" s="18"/>
      <c r="BV763" s="18"/>
      <c r="BW763" s="18"/>
      <c r="BX763" s="19"/>
    </row>
    <row r="764" spans="1:126" ht="20.100000000000001" customHeight="1">
      <c r="B764" s="9"/>
      <c r="C764" s="9"/>
      <c r="D764" s="15"/>
      <c r="E764" s="16" t="s">
        <v>49</v>
      </c>
      <c r="F764" s="16"/>
      <c r="G764" s="16"/>
      <c r="H764" s="16"/>
      <c r="I764" s="16"/>
      <c r="J764" s="17"/>
      <c r="K764" s="17"/>
      <c r="L764" s="17"/>
      <c r="M764" s="17"/>
      <c r="N764" s="17"/>
      <c r="O764" s="17"/>
      <c r="P764" s="17"/>
      <c r="Q764" s="20"/>
      <c r="R764" s="21" t="s">
        <v>67</v>
      </c>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3"/>
    </row>
    <row r="765" spans="1:126" ht="20.100000000000001" customHeight="1">
      <c r="B765" s="9"/>
      <c r="C765" s="9"/>
      <c r="D765" s="15"/>
      <c r="E765" s="16"/>
      <c r="F765" s="16"/>
      <c r="G765" s="16"/>
      <c r="H765" s="16"/>
      <c r="I765" s="16"/>
      <c r="J765" s="17"/>
      <c r="K765" s="17"/>
      <c r="L765" s="17"/>
      <c r="M765" s="17"/>
      <c r="N765" s="17"/>
      <c r="O765" s="17"/>
      <c r="P765" s="17"/>
      <c r="Q765" s="23"/>
      <c r="R765" s="31" t="s">
        <v>126</v>
      </c>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2"/>
      <c r="AZ765" s="32"/>
      <c r="BA765" s="32"/>
      <c r="BB765" s="32"/>
      <c r="BC765" s="32"/>
      <c r="BD765" s="32"/>
      <c r="BE765" s="32"/>
      <c r="BF765" s="32"/>
      <c r="BG765" s="32"/>
      <c r="BH765" s="32"/>
      <c r="BI765" s="32"/>
      <c r="BJ765" s="32"/>
      <c r="BK765" s="33"/>
      <c r="BL765" s="33"/>
      <c r="BM765" s="33"/>
      <c r="BN765" s="33"/>
      <c r="BO765" s="33"/>
      <c r="BP765" s="33"/>
      <c r="BQ765" s="33"/>
      <c r="BR765" s="33"/>
      <c r="BS765" s="33"/>
      <c r="BT765" s="33"/>
      <c r="BU765" s="33"/>
      <c r="BV765" s="33"/>
      <c r="BW765" s="33"/>
      <c r="BX765" s="26"/>
    </row>
    <row r="766" spans="1:126" ht="20.100000000000001" customHeight="1">
      <c r="B766" s="9"/>
      <c r="C766" s="9"/>
      <c r="D766" s="10"/>
      <c r="E766" s="11" t="s">
        <v>81</v>
      </c>
      <c r="F766" s="11"/>
      <c r="G766" s="11"/>
      <c r="H766" s="11"/>
      <c r="I766" s="11"/>
      <c r="J766" s="12"/>
      <c r="K766" s="12"/>
      <c r="L766" s="12"/>
      <c r="M766" s="12"/>
      <c r="N766" s="12"/>
      <c r="O766" s="12"/>
      <c r="P766" s="12"/>
      <c r="Q766" s="15"/>
      <c r="R766" s="16" t="s">
        <v>115</v>
      </c>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9"/>
    </row>
    <row r="767" spans="1:126" ht="20.100000000000001" customHeight="1">
      <c r="B767" s="9"/>
      <c r="C767" s="9"/>
      <c r="D767" s="15"/>
      <c r="E767" s="16" t="s">
        <v>82</v>
      </c>
      <c r="F767" s="16"/>
      <c r="G767" s="16"/>
      <c r="H767" s="16"/>
      <c r="I767" s="16"/>
      <c r="J767" s="17"/>
      <c r="K767" s="17"/>
      <c r="L767" s="17"/>
      <c r="M767" s="17"/>
      <c r="N767" s="17"/>
      <c r="O767" s="17"/>
      <c r="P767" s="17"/>
      <c r="Q767" s="20"/>
      <c r="R767" s="486" t="s">
        <v>113</v>
      </c>
      <c r="S767" s="486"/>
      <c r="T767" s="486"/>
      <c r="U767" s="486"/>
      <c r="V767" s="39" t="s">
        <v>240</v>
      </c>
      <c r="W767" s="487" t="str">
        <f>VLOOKUP(A745,入力フォーム!$A$26:$AA$75,10,FALSE)</f>
        <v/>
      </c>
      <c r="X767" s="487"/>
      <c r="Y767" s="487"/>
      <c r="Z767" s="487"/>
      <c r="AA767" s="487"/>
      <c r="AB767" s="487"/>
      <c r="AC767" s="487"/>
      <c r="AD767" s="39" t="s">
        <v>21</v>
      </c>
      <c r="AE767" s="40"/>
      <c r="AF767" s="22"/>
      <c r="AG767" s="22"/>
      <c r="AH767" s="22"/>
      <c r="AI767" s="22"/>
      <c r="AJ767" s="22"/>
      <c r="AK767" s="22"/>
      <c r="AL767" s="22"/>
      <c r="AM767" s="22"/>
      <c r="AN767" s="22"/>
      <c r="AO767" s="22"/>
      <c r="AP767" s="22"/>
      <c r="AQ767" s="22"/>
      <c r="AR767" s="22"/>
      <c r="AS767" s="22"/>
      <c r="AT767" s="22"/>
      <c r="AU767" s="22"/>
      <c r="AV767" s="22"/>
      <c r="AW767" s="22"/>
      <c r="AX767" s="2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3"/>
    </row>
    <row r="768" spans="1:126" ht="20.100000000000001" customHeight="1">
      <c r="B768" s="9"/>
      <c r="C768" s="9"/>
      <c r="D768" s="15"/>
      <c r="E768" s="16"/>
      <c r="F768" s="16"/>
      <c r="G768" s="16"/>
      <c r="H768" s="16"/>
      <c r="I768" s="16"/>
      <c r="J768" s="17"/>
      <c r="K768" s="17"/>
      <c r="L768" s="17"/>
      <c r="M768" s="17"/>
      <c r="N768" s="17"/>
      <c r="O768" s="17"/>
      <c r="P768" s="17"/>
      <c r="Q768" s="15"/>
      <c r="R768" s="16" t="s">
        <v>104</v>
      </c>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9"/>
    </row>
    <row r="769" spans="2:76" ht="20.100000000000001" customHeight="1">
      <c r="B769" s="9"/>
      <c r="C769" s="9"/>
      <c r="D769" s="15"/>
      <c r="E769" s="16"/>
      <c r="F769" s="16"/>
      <c r="G769" s="16"/>
      <c r="H769" s="16"/>
      <c r="I769" s="16"/>
      <c r="J769" s="17"/>
      <c r="K769" s="17"/>
      <c r="L769" s="17"/>
      <c r="M769" s="17"/>
      <c r="N769" s="17"/>
      <c r="O769" s="17"/>
      <c r="P769" s="17"/>
      <c r="Q769" s="15"/>
      <c r="R769" s="16" t="s">
        <v>68</v>
      </c>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9"/>
    </row>
    <row r="770" spans="2:76" ht="20.100000000000001" customHeight="1">
      <c r="B770" s="9"/>
      <c r="C770" s="9"/>
      <c r="D770" s="15"/>
      <c r="E770" s="16"/>
      <c r="F770" s="16"/>
      <c r="G770" s="16"/>
      <c r="H770" s="16"/>
      <c r="I770" s="16"/>
      <c r="J770" s="17"/>
      <c r="K770" s="17"/>
      <c r="L770" s="17"/>
      <c r="M770" s="17"/>
      <c r="N770" s="17"/>
      <c r="O770" s="17"/>
      <c r="P770" s="17"/>
      <c r="Q770" s="15"/>
      <c r="R770" s="16" t="s">
        <v>114</v>
      </c>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9"/>
    </row>
    <row r="771" spans="2:76" ht="20.100000000000001" customHeight="1">
      <c r="B771" s="9"/>
      <c r="C771" s="9"/>
      <c r="D771" s="15"/>
      <c r="E771" s="16"/>
      <c r="F771" s="16"/>
      <c r="G771" s="16"/>
      <c r="H771" s="16"/>
      <c r="I771" s="16"/>
      <c r="J771" s="17"/>
      <c r="K771" s="17"/>
      <c r="L771" s="17"/>
      <c r="M771" s="17"/>
      <c r="N771" s="17"/>
      <c r="O771" s="17"/>
      <c r="P771" s="17"/>
      <c r="Q771" s="23"/>
      <c r="R771" s="25"/>
      <c r="S771" s="25"/>
      <c r="T771" s="25"/>
      <c r="U771" s="25"/>
      <c r="V771" s="25"/>
      <c r="W771" s="25"/>
      <c r="X771" s="25"/>
      <c r="Y771" s="24" t="s">
        <v>241</v>
      </c>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26"/>
    </row>
    <row r="772" spans="2:76" ht="20.100000000000001" customHeight="1">
      <c r="B772" s="9"/>
      <c r="C772" s="9"/>
      <c r="D772" s="10"/>
      <c r="E772" s="11" t="s">
        <v>50</v>
      </c>
      <c r="F772" s="11"/>
      <c r="G772" s="11"/>
      <c r="H772" s="11"/>
      <c r="I772" s="11"/>
      <c r="J772" s="12"/>
      <c r="K772" s="12"/>
      <c r="L772" s="12"/>
      <c r="M772" s="12"/>
      <c r="N772" s="12"/>
      <c r="O772" s="12"/>
      <c r="P772" s="12"/>
      <c r="Q772" s="15"/>
      <c r="R772" s="16" t="s">
        <v>69</v>
      </c>
      <c r="S772" s="17"/>
      <c r="T772" s="17"/>
      <c r="U772" s="17"/>
      <c r="V772" s="17"/>
      <c r="W772" s="17"/>
      <c r="X772" s="17"/>
      <c r="Y772" s="17"/>
      <c r="Z772" s="17"/>
      <c r="AA772" s="17"/>
      <c r="AB772" s="17"/>
      <c r="AC772" s="16" t="s">
        <v>70</v>
      </c>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9"/>
    </row>
    <row r="773" spans="2:76" ht="20.100000000000001" customHeight="1">
      <c r="B773" s="9"/>
      <c r="C773" s="9"/>
      <c r="D773" s="10"/>
      <c r="E773" s="11" t="s">
        <v>51</v>
      </c>
      <c r="F773" s="11"/>
      <c r="G773" s="11"/>
      <c r="H773" s="11"/>
      <c r="I773" s="11"/>
      <c r="J773" s="12"/>
      <c r="K773" s="12"/>
      <c r="L773" s="12"/>
      <c r="M773" s="12"/>
      <c r="N773" s="12"/>
      <c r="O773" s="12"/>
      <c r="P773" s="12"/>
      <c r="Q773" s="10"/>
      <c r="R773" s="11" t="s">
        <v>86</v>
      </c>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4"/>
    </row>
    <row r="774" spans="2:76" ht="20.100000000000001" customHeight="1">
      <c r="B774" s="9"/>
      <c r="C774" s="9"/>
      <c r="D774" s="20"/>
      <c r="E774" s="21" t="s">
        <v>52</v>
      </c>
      <c r="F774" s="21"/>
      <c r="G774" s="21"/>
      <c r="H774" s="21"/>
      <c r="I774" s="21"/>
      <c r="J774" s="22"/>
      <c r="K774" s="22"/>
      <c r="L774" s="22"/>
      <c r="M774" s="22"/>
      <c r="N774" s="22"/>
      <c r="O774" s="22"/>
      <c r="P774" s="22"/>
      <c r="Q774" s="15"/>
      <c r="R774" s="16" t="s">
        <v>71</v>
      </c>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30"/>
      <c r="AZ774" s="30"/>
      <c r="BA774" s="30"/>
      <c r="BB774" s="30"/>
      <c r="BC774" s="30"/>
      <c r="BD774" s="30"/>
      <c r="BE774" s="30"/>
      <c r="BF774" s="30"/>
      <c r="BG774" s="30"/>
      <c r="BH774" s="30"/>
      <c r="BI774" s="30"/>
      <c r="BJ774" s="30"/>
      <c r="BK774" s="30"/>
      <c r="BL774" s="18"/>
      <c r="BM774" s="18"/>
      <c r="BN774" s="18"/>
      <c r="BO774" s="18"/>
      <c r="BP774" s="18"/>
      <c r="BQ774" s="18"/>
      <c r="BR774" s="18"/>
      <c r="BS774" s="18"/>
      <c r="BT774" s="18"/>
      <c r="BU774" s="18"/>
      <c r="BV774" s="18"/>
      <c r="BW774" s="18"/>
      <c r="BX774" s="19"/>
    </row>
    <row r="775" spans="2:76" ht="20.100000000000001" customHeight="1">
      <c r="B775" s="9"/>
      <c r="C775" s="9"/>
      <c r="D775" s="15"/>
      <c r="E775" s="16"/>
      <c r="F775" s="16"/>
      <c r="G775" s="16"/>
      <c r="H775" s="16"/>
      <c r="I775" s="16"/>
      <c r="J775" s="17"/>
      <c r="K775" s="17"/>
      <c r="L775" s="17"/>
      <c r="M775" s="17"/>
      <c r="N775" s="17"/>
      <c r="O775" s="17"/>
      <c r="P775" s="17"/>
      <c r="Q775" s="15"/>
      <c r="R775" s="28" t="s">
        <v>72</v>
      </c>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30"/>
      <c r="AZ775" s="30"/>
      <c r="BA775" s="30"/>
      <c r="BB775" s="30"/>
      <c r="BC775" s="30"/>
      <c r="BD775" s="30"/>
      <c r="BE775" s="30"/>
      <c r="BF775" s="30"/>
      <c r="BG775" s="30"/>
      <c r="BH775" s="30"/>
      <c r="BI775" s="30"/>
      <c r="BJ775" s="30"/>
      <c r="BK775" s="30"/>
      <c r="BL775" s="18"/>
      <c r="BM775" s="18"/>
      <c r="BN775" s="18"/>
      <c r="BO775" s="18"/>
      <c r="BP775" s="18"/>
      <c r="BQ775" s="18"/>
      <c r="BR775" s="18"/>
      <c r="BS775" s="18"/>
      <c r="BT775" s="18"/>
      <c r="BU775" s="18"/>
      <c r="BV775" s="18"/>
      <c r="BW775" s="18"/>
      <c r="BX775" s="19"/>
    </row>
    <row r="776" spans="2:76" ht="20.100000000000001" customHeight="1">
      <c r="B776" s="9"/>
      <c r="C776" s="9"/>
      <c r="D776" s="15"/>
      <c r="E776" s="16"/>
      <c r="F776" s="16"/>
      <c r="G776" s="16"/>
      <c r="H776" s="16"/>
      <c r="I776" s="16"/>
      <c r="J776" s="17"/>
      <c r="K776" s="17"/>
      <c r="L776" s="17"/>
      <c r="M776" s="17"/>
      <c r="N776" s="17"/>
      <c r="O776" s="17"/>
      <c r="P776" s="17"/>
      <c r="Q776" s="15"/>
      <c r="R776" s="29"/>
      <c r="S776" s="29"/>
      <c r="T776" s="29" t="s">
        <v>73</v>
      </c>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30"/>
      <c r="AZ776" s="30"/>
      <c r="BA776" s="30"/>
      <c r="BB776" s="30"/>
      <c r="BC776" s="30"/>
      <c r="BD776" s="30"/>
      <c r="BE776" s="30"/>
      <c r="BF776" s="30"/>
      <c r="BG776" s="30"/>
      <c r="BH776" s="30"/>
      <c r="BI776" s="30"/>
      <c r="BJ776" s="30"/>
      <c r="BK776" s="30"/>
      <c r="BL776" s="18"/>
      <c r="BM776" s="18"/>
      <c r="BN776" s="18"/>
      <c r="BO776" s="18"/>
      <c r="BP776" s="18"/>
      <c r="BQ776" s="18"/>
      <c r="BR776" s="18"/>
      <c r="BS776" s="18"/>
      <c r="BT776" s="18"/>
      <c r="BU776" s="18"/>
      <c r="BV776" s="18"/>
      <c r="BW776" s="18"/>
      <c r="BX776" s="19"/>
    </row>
    <row r="777" spans="2:76" ht="20.100000000000001" customHeight="1">
      <c r="B777" s="9"/>
      <c r="C777" s="9"/>
      <c r="D777" s="15"/>
      <c r="E777" s="16"/>
      <c r="F777" s="16"/>
      <c r="G777" s="16"/>
      <c r="H777" s="16"/>
      <c r="I777" s="16"/>
      <c r="J777" s="17"/>
      <c r="K777" s="17"/>
      <c r="L777" s="17"/>
      <c r="M777" s="17"/>
      <c r="N777" s="17"/>
      <c r="O777" s="17"/>
      <c r="P777" s="17"/>
      <c r="Q777" s="15"/>
      <c r="R777" s="29"/>
      <c r="S777" s="29"/>
      <c r="T777" s="29" t="s">
        <v>74</v>
      </c>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30"/>
      <c r="AZ777" s="30"/>
      <c r="BA777" s="30"/>
      <c r="BB777" s="30"/>
      <c r="BC777" s="30"/>
      <c r="BD777" s="30"/>
      <c r="BE777" s="30"/>
      <c r="BF777" s="30"/>
      <c r="BG777" s="30"/>
      <c r="BH777" s="30"/>
      <c r="BI777" s="30"/>
      <c r="BJ777" s="30"/>
      <c r="BK777" s="30"/>
      <c r="BL777" s="18"/>
      <c r="BM777" s="18"/>
      <c r="BN777" s="18"/>
      <c r="BO777" s="18"/>
      <c r="BP777" s="18"/>
      <c r="BQ777" s="18"/>
      <c r="BR777" s="18"/>
      <c r="BS777" s="18"/>
      <c r="BT777" s="18"/>
      <c r="BU777" s="18"/>
      <c r="BV777" s="18"/>
      <c r="BW777" s="18"/>
      <c r="BX777" s="19"/>
    </row>
    <row r="778" spans="2:76" ht="20.100000000000001" customHeight="1">
      <c r="B778" s="9"/>
      <c r="C778" s="9"/>
      <c r="D778" s="15"/>
      <c r="E778" s="16"/>
      <c r="F778" s="16"/>
      <c r="G778" s="16"/>
      <c r="H778" s="16"/>
      <c r="I778" s="16"/>
      <c r="J778" s="17"/>
      <c r="K778" s="17"/>
      <c r="L778" s="17"/>
      <c r="M778" s="17"/>
      <c r="N778" s="17"/>
      <c r="O778" s="17"/>
      <c r="P778" s="17"/>
      <c r="Q778" s="15"/>
      <c r="R778" s="29"/>
      <c r="S778" s="29"/>
      <c r="T778" s="29" t="s">
        <v>75</v>
      </c>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30"/>
      <c r="AZ778" s="30"/>
      <c r="BA778" s="30"/>
      <c r="BB778" s="30"/>
      <c r="BC778" s="30"/>
      <c r="BD778" s="30"/>
      <c r="BE778" s="30"/>
      <c r="BF778" s="30"/>
      <c r="BG778" s="30"/>
      <c r="BH778" s="30"/>
      <c r="BI778" s="30"/>
      <c r="BJ778" s="30"/>
      <c r="BK778" s="30"/>
      <c r="BL778" s="18"/>
      <c r="BM778" s="18"/>
      <c r="BN778" s="18"/>
      <c r="BO778" s="18"/>
      <c r="BP778" s="18"/>
      <c r="BQ778" s="18"/>
      <c r="BR778" s="18"/>
      <c r="BS778" s="18"/>
      <c r="BT778" s="18"/>
      <c r="BU778" s="18"/>
      <c r="BV778" s="18"/>
      <c r="BW778" s="18"/>
      <c r="BX778" s="19"/>
    </row>
    <row r="779" spans="2:76" ht="20.100000000000001" customHeight="1">
      <c r="B779" s="9"/>
      <c r="C779" s="9"/>
      <c r="D779" s="15"/>
      <c r="E779" s="16"/>
      <c r="F779" s="16"/>
      <c r="G779" s="16"/>
      <c r="H779" s="16"/>
      <c r="I779" s="16"/>
      <c r="J779" s="17"/>
      <c r="K779" s="17"/>
      <c r="L779" s="17"/>
      <c r="M779" s="17"/>
      <c r="N779" s="17"/>
      <c r="O779" s="17"/>
      <c r="P779" s="17"/>
      <c r="Q779" s="15"/>
      <c r="R779" s="29"/>
      <c r="S779" s="29"/>
      <c r="T779" s="29" t="s">
        <v>84</v>
      </c>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30"/>
      <c r="AZ779" s="30"/>
      <c r="BA779" s="30"/>
      <c r="BB779" s="30"/>
      <c r="BC779" s="30"/>
      <c r="BD779" s="30"/>
      <c r="BE779" s="30"/>
      <c r="BF779" s="30"/>
      <c r="BG779" s="30"/>
      <c r="BH779" s="30"/>
      <c r="BI779" s="30"/>
      <c r="BJ779" s="30"/>
      <c r="BK779" s="30"/>
      <c r="BL779" s="18"/>
      <c r="BM779" s="18"/>
      <c r="BN779" s="18"/>
      <c r="BO779" s="18"/>
      <c r="BP779" s="18"/>
      <c r="BQ779" s="18"/>
      <c r="BR779" s="18"/>
      <c r="BS779" s="18"/>
      <c r="BT779" s="18"/>
      <c r="BU779" s="18"/>
      <c r="BV779" s="18"/>
      <c r="BW779" s="18"/>
      <c r="BX779" s="19"/>
    </row>
    <row r="780" spans="2:76" ht="20.100000000000001" customHeight="1">
      <c r="B780" s="9"/>
      <c r="C780" s="9"/>
      <c r="D780" s="23"/>
      <c r="E780" s="24"/>
      <c r="F780" s="24"/>
      <c r="G780" s="24"/>
      <c r="H780" s="24"/>
      <c r="I780" s="24"/>
      <c r="J780" s="25"/>
      <c r="K780" s="25"/>
      <c r="L780" s="25"/>
      <c r="M780" s="25"/>
      <c r="N780" s="25"/>
      <c r="O780" s="25"/>
      <c r="P780" s="25"/>
      <c r="Q780" s="15"/>
      <c r="R780" s="29"/>
      <c r="S780" s="29"/>
      <c r="T780" s="29" t="s">
        <v>76</v>
      </c>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30"/>
      <c r="AZ780" s="30"/>
      <c r="BA780" s="30"/>
      <c r="BB780" s="30"/>
      <c r="BC780" s="30"/>
      <c r="BD780" s="30"/>
      <c r="BE780" s="30"/>
      <c r="BF780" s="30"/>
      <c r="BG780" s="30"/>
      <c r="BH780" s="30"/>
      <c r="BI780" s="30"/>
      <c r="BJ780" s="30"/>
      <c r="BK780" s="30"/>
      <c r="BL780" s="18"/>
      <c r="BM780" s="18"/>
      <c r="BN780" s="18"/>
      <c r="BO780" s="18"/>
      <c r="BP780" s="18"/>
      <c r="BQ780" s="18"/>
      <c r="BR780" s="18"/>
      <c r="BS780" s="18"/>
      <c r="BT780" s="18"/>
      <c r="BU780" s="18"/>
      <c r="BV780" s="18"/>
      <c r="BW780" s="18"/>
      <c r="BX780" s="19"/>
    </row>
    <row r="781" spans="2:76" ht="20.100000000000001" customHeight="1">
      <c r="B781" s="9"/>
      <c r="C781" s="9"/>
      <c r="D781" s="15"/>
      <c r="E781" s="16" t="s">
        <v>53</v>
      </c>
      <c r="F781" s="16"/>
      <c r="G781" s="16"/>
      <c r="H781" s="16"/>
      <c r="I781" s="16"/>
      <c r="J781" s="17"/>
      <c r="K781" s="17"/>
      <c r="L781" s="17"/>
      <c r="M781" s="17"/>
      <c r="N781" s="17"/>
      <c r="O781" s="17"/>
      <c r="P781" s="17"/>
      <c r="Q781" s="10"/>
      <c r="R781" s="11" t="s">
        <v>325</v>
      </c>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8"/>
      <c r="AZ781" s="38"/>
      <c r="BA781" s="38"/>
      <c r="BB781" s="38"/>
      <c r="BC781" s="38"/>
      <c r="BD781" s="38"/>
      <c r="BE781" s="38"/>
      <c r="BF781" s="38"/>
      <c r="BG781" s="38"/>
      <c r="BH781" s="38"/>
      <c r="BI781" s="38"/>
      <c r="BJ781" s="38"/>
      <c r="BK781" s="38"/>
      <c r="BL781" s="13"/>
      <c r="BM781" s="13"/>
      <c r="BN781" s="13"/>
      <c r="BO781" s="13"/>
      <c r="BP781" s="13"/>
      <c r="BQ781" s="13"/>
      <c r="BR781" s="13"/>
      <c r="BS781" s="13"/>
      <c r="BT781" s="13"/>
      <c r="BU781" s="13"/>
      <c r="BV781" s="13"/>
      <c r="BW781" s="13"/>
      <c r="BX781" s="14"/>
    </row>
    <row r="782" spans="2:76" ht="20.100000000000001" customHeight="1">
      <c r="B782" s="9"/>
      <c r="C782" s="9"/>
      <c r="D782" s="20"/>
      <c r="E782" s="21" t="s">
        <v>54</v>
      </c>
      <c r="F782" s="21"/>
      <c r="G782" s="21"/>
      <c r="H782" s="21"/>
      <c r="I782" s="21"/>
      <c r="J782" s="22"/>
      <c r="K782" s="22"/>
      <c r="L782" s="22"/>
      <c r="M782" s="22"/>
      <c r="N782" s="22"/>
      <c r="O782" s="22"/>
      <c r="P782" s="22"/>
      <c r="Q782" s="15"/>
      <c r="R782" s="28" t="s">
        <v>77</v>
      </c>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30"/>
      <c r="AZ782" s="30"/>
      <c r="BA782" s="30"/>
      <c r="BB782" s="30"/>
      <c r="BC782" s="30"/>
      <c r="BD782" s="30"/>
      <c r="BE782" s="30"/>
      <c r="BF782" s="30"/>
      <c r="BG782" s="30"/>
      <c r="BH782" s="30"/>
      <c r="BI782" s="30"/>
      <c r="BJ782" s="30"/>
      <c r="BK782" s="30"/>
      <c r="BL782" s="18"/>
      <c r="BM782" s="18"/>
      <c r="BN782" s="18"/>
      <c r="BO782" s="18"/>
      <c r="BP782" s="18"/>
      <c r="BQ782" s="18"/>
      <c r="BR782" s="18"/>
      <c r="BS782" s="18"/>
      <c r="BT782" s="18"/>
      <c r="BU782" s="18"/>
      <c r="BV782" s="18"/>
      <c r="BW782" s="18"/>
      <c r="BX782" s="19"/>
    </row>
    <row r="783" spans="2:76" ht="20.100000000000001" customHeight="1">
      <c r="B783" s="9"/>
      <c r="C783" s="9"/>
      <c r="D783" s="15"/>
      <c r="E783" s="16"/>
      <c r="F783" s="16"/>
      <c r="G783" s="16"/>
      <c r="H783" s="16"/>
      <c r="I783" s="16"/>
      <c r="J783" s="17"/>
      <c r="K783" s="17"/>
      <c r="L783" s="17"/>
      <c r="M783" s="17"/>
      <c r="N783" s="17"/>
      <c r="O783" s="17"/>
      <c r="P783" s="17"/>
      <c r="Q783" s="15"/>
      <c r="R783" s="29"/>
      <c r="S783" s="29"/>
      <c r="T783" s="29" t="s">
        <v>78</v>
      </c>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30"/>
      <c r="AZ783" s="30"/>
      <c r="BA783" s="30"/>
      <c r="BB783" s="30"/>
      <c r="BC783" s="30"/>
      <c r="BD783" s="30"/>
      <c r="BE783" s="30"/>
      <c r="BF783" s="30"/>
      <c r="BG783" s="30"/>
      <c r="BH783" s="30"/>
      <c r="BI783" s="30"/>
      <c r="BJ783" s="30"/>
      <c r="BK783" s="30"/>
      <c r="BL783" s="18"/>
      <c r="BM783" s="18"/>
      <c r="BN783" s="18"/>
      <c r="BO783" s="18"/>
      <c r="BP783" s="18"/>
      <c r="BQ783" s="18"/>
      <c r="BR783" s="18"/>
      <c r="BS783" s="18"/>
      <c r="BT783" s="18"/>
      <c r="BU783" s="18"/>
      <c r="BV783" s="18"/>
      <c r="BW783" s="18"/>
      <c r="BX783" s="19"/>
    </row>
    <row r="784" spans="2:76" ht="20.100000000000001" customHeight="1">
      <c r="B784" s="9"/>
      <c r="C784" s="9"/>
      <c r="D784" s="15"/>
      <c r="E784" s="16"/>
      <c r="F784" s="16"/>
      <c r="G784" s="16"/>
      <c r="H784" s="16"/>
      <c r="I784" s="16"/>
      <c r="J784" s="17"/>
      <c r="K784" s="17"/>
      <c r="L784" s="17"/>
      <c r="M784" s="17"/>
      <c r="N784" s="17"/>
      <c r="O784" s="17"/>
      <c r="P784" s="17"/>
      <c r="Q784" s="15"/>
      <c r="R784" s="29"/>
      <c r="S784" s="29"/>
      <c r="T784" s="29" t="s">
        <v>79</v>
      </c>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30"/>
      <c r="AZ784" s="30"/>
      <c r="BA784" s="30"/>
      <c r="BB784" s="30"/>
      <c r="BC784" s="30"/>
      <c r="BD784" s="30"/>
      <c r="BE784" s="30"/>
      <c r="BF784" s="30"/>
      <c r="BG784" s="30"/>
      <c r="BH784" s="30"/>
      <c r="BI784" s="30"/>
      <c r="BJ784" s="30"/>
      <c r="BK784" s="30"/>
      <c r="BL784" s="18"/>
      <c r="BM784" s="18"/>
      <c r="BN784" s="18"/>
      <c r="BO784" s="18"/>
      <c r="BP784" s="18"/>
      <c r="BQ784" s="18"/>
      <c r="BR784" s="18"/>
      <c r="BS784" s="18"/>
      <c r="BT784" s="18"/>
      <c r="BU784" s="18"/>
      <c r="BV784" s="18"/>
      <c r="BW784" s="18"/>
      <c r="BX784" s="19"/>
    </row>
    <row r="785" spans="2:126" ht="20.100000000000001" customHeight="1">
      <c r="B785" s="9"/>
      <c r="C785" s="9"/>
      <c r="D785" s="23"/>
      <c r="E785" s="24"/>
      <c r="F785" s="24"/>
      <c r="G785" s="24"/>
      <c r="H785" s="24"/>
      <c r="I785" s="24"/>
      <c r="J785" s="25"/>
      <c r="K785" s="25"/>
      <c r="L785" s="25"/>
      <c r="M785" s="25"/>
      <c r="N785" s="25"/>
      <c r="O785" s="25"/>
      <c r="P785" s="25"/>
      <c r="Q785" s="23"/>
      <c r="R785" s="31"/>
      <c r="S785" s="31"/>
      <c r="T785" s="31" t="s">
        <v>80</v>
      </c>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2"/>
      <c r="AZ785" s="32"/>
      <c r="BA785" s="32"/>
      <c r="BB785" s="32"/>
      <c r="BC785" s="32"/>
      <c r="BD785" s="32"/>
      <c r="BE785" s="32"/>
      <c r="BF785" s="32"/>
      <c r="BG785" s="32"/>
      <c r="BH785" s="32"/>
      <c r="BI785" s="32"/>
      <c r="BJ785" s="32"/>
      <c r="BK785" s="32"/>
      <c r="BL785" s="33"/>
      <c r="BM785" s="33"/>
      <c r="BN785" s="33"/>
      <c r="BO785" s="33"/>
      <c r="BP785" s="33"/>
      <c r="BQ785" s="33"/>
      <c r="BR785" s="33"/>
      <c r="BS785" s="33"/>
      <c r="BT785" s="33"/>
      <c r="BU785" s="33"/>
      <c r="BV785" s="33"/>
      <c r="BW785" s="33"/>
      <c r="BX785" s="26"/>
    </row>
    <row r="786" spans="2:126" ht="20.100000000000001" customHeight="1">
      <c r="B786" s="9"/>
      <c r="C786" s="9"/>
      <c r="D786" s="15"/>
      <c r="E786" s="16" t="s">
        <v>55</v>
      </c>
      <c r="F786" s="16"/>
      <c r="G786" s="16"/>
      <c r="H786" s="16"/>
      <c r="I786" s="16"/>
      <c r="J786" s="17"/>
      <c r="K786" s="17"/>
      <c r="L786" s="17"/>
      <c r="M786" s="17"/>
      <c r="N786" s="17"/>
      <c r="O786" s="17"/>
      <c r="P786" s="17"/>
      <c r="Q786" s="15"/>
      <c r="R786" s="250" t="s">
        <v>231</v>
      </c>
      <c r="S786" s="250"/>
      <c r="T786" s="250"/>
      <c r="U786" s="250"/>
      <c r="V786" s="250"/>
      <c r="W786" s="250"/>
      <c r="X786" s="250"/>
      <c r="Y786" s="250"/>
      <c r="Z786" s="250"/>
      <c r="AA786" s="250"/>
      <c r="AB786" s="250"/>
      <c r="AC786" s="250"/>
      <c r="AD786" s="250"/>
      <c r="AE786" s="250"/>
      <c r="AF786" s="250"/>
      <c r="AG786" s="250"/>
      <c r="AH786" s="250"/>
      <c r="AI786" s="250"/>
      <c r="AJ786" s="250"/>
      <c r="AK786" s="250"/>
      <c r="AL786" s="250"/>
      <c r="AM786" s="250"/>
      <c r="AN786" s="250"/>
      <c r="AO786" s="34"/>
      <c r="AP786" s="34"/>
      <c r="AQ786" s="34"/>
      <c r="AR786" s="34"/>
      <c r="AS786" s="34"/>
      <c r="AT786" s="34"/>
      <c r="AU786" s="34"/>
      <c r="AV786" s="34"/>
      <c r="AW786" s="34"/>
      <c r="AX786" s="34"/>
      <c r="AY786" s="35"/>
      <c r="AZ786" s="35"/>
      <c r="BA786" s="35"/>
      <c r="BB786" s="35"/>
      <c r="BC786" s="35"/>
      <c r="BD786" s="35"/>
      <c r="BE786" s="35"/>
      <c r="BF786" s="35"/>
      <c r="BG786" s="35"/>
      <c r="BH786" s="35"/>
      <c r="BI786" s="35"/>
      <c r="BJ786" s="35"/>
      <c r="BK786" s="35"/>
      <c r="BL786" s="2"/>
      <c r="BM786" s="2"/>
      <c r="BN786" s="2"/>
      <c r="BO786" s="2"/>
      <c r="BP786" s="2"/>
      <c r="BQ786" s="2"/>
      <c r="BR786" s="2"/>
      <c r="BS786" s="2"/>
      <c r="BT786" s="2"/>
      <c r="BU786" s="2"/>
      <c r="BV786" s="2"/>
      <c r="BW786" s="2"/>
      <c r="BX786" s="3"/>
    </row>
    <row r="787" spans="2:126" ht="20.100000000000001" customHeight="1">
      <c r="B787" s="9"/>
      <c r="C787" s="9"/>
      <c r="D787" s="15"/>
      <c r="E787" s="16"/>
      <c r="F787" s="16"/>
      <c r="G787" s="16"/>
      <c r="H787" s="16"/>
      <c r="I787" s="16"/>
      <c r="J787" s="17"/>
      <c r="K787" s="17"/>
      <c r="L787" s="17"/>
      <c r="M787" s="17"/>
      <c r="N787" s="17"/>
      <c r="O787" s="17"/>
      <c r="P787" s="17"/>
      <c r="Q787" s="15"/>
      <c r="R787" s="251" t="s">
        <v>232</v>
      </c>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c r="AT787" s="251"/>
      <c r="AU787" s="251"/>
      <c r="AV787" s="251"/>
      <c r="AW787" s="251"/>
      <c r="AX787" s="251"/>
      <c r="AY787" s="252"/>
      <c r="AZ787" s="252"/>
      <c r="BA787" s="252"/>
      <c r="BB787" s="252"/>
      <c r="BC787" s="252"/>
      <c r="BD787" s="252"/>
      <c r="BE787" s="252"/>
      <c r="BF787" s="252"/>
      <c r="BG787" s="252"/>
      <c r="BH787" s="252"/>
      <c r="BI787" s="252"/>
      <c r="BJ787" s="252"/>
      <c r="BK787" s="252"/>
      <c r="BL787" s="18"/>
      <c r="BM787" s="18"/>
      <c r="BN787" s="18"/>
      <c r="BO787" s="18"/>
      <c r="BP787" s="18"/>
      <c r="BQ787" s="18"/>
      <c r="BR787" s="18"/>
      <c r="BS787" s="18"/>
      <c r="BT787" s="18"/>
      <c r="BU787" s="18"/>
      <c r="BV787" s="18"/>
      <c r="BW787" s="18"/>
      <c r="BX787" s="19"/>
    </row>
    <row r="788" spans="2:126" ht="20.100000000000001" customHeight="1">
      <c r="B788" s="9"/>
      <c r="C788" s="9"/>
      <c r="D788" s="15"/>
      <c r="E788" s="16"/>
      <c r="F788" s="16"/>
      <c r="G788" s="16"/>
      <c r="H788" s="16"/>
      <c r="I788" s="16"/>
      <c r="J788" s="17"/>
      <c r="K788" s="17"/>
      <c r="L788" s="17"/>
      <c r="M788" s="17"/>
      <c r="N788" s="17"/>
      <c r="O788" s="17"/>
      <c r="P788" s="17"/>
      <c r="Q788" s="228"/>
      <c r="R788" s="29" t="s">
        <v>233</v>
      </c>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51"/>
      <c r="AV788" s="251"/>
      <c r="AW788" s="251"/>
      <c r="AX788" s="251"/>
      <c r="AY788" s="252"/>
      <c r="AZ788" s="252"/>
      <c r="BA788" s="252"/>
      <c r="BB788" s="252"/>
      <c r="BC788" s="252"/>
      <c r="BD788" s="252"/>
      <c r="BE788" s="252"/>
      <c r="BF788" s="252"/>
      <c r="BG788" s="252"/>
      <c r="BH788" s="252"/>
      <c r="BI788" s="252"/>
      <c r="BJ788" s="252"/>
      <c r="BK788" s="252"/>
      <c r="BL788" s="247"/>
      <c r="BM788" s="18"/>
      <c r="BN788" s="18"/>
      <c r="BO788" s="18"/>
      <c r="BP788" s="18"/>
      <c r="BQ788" s="18"/>
      <c r="BR788" s="18"/>
      <c r="BS788" s="18"/>
      <c r="BT788" s="18"/>
      <c r="BU788" s="18"/>
      <c r="BV788" s="18"/>
      <c r="BW788" s="18"/>
      <c r="BX788" s="19"/>
    </row>
    <row r="789" spans="2:126" ht="20.100000000000001" customHeight="1">
      <c r="B789" s="9"/>
      <c r="C789" s="9"/>
      <c r="D789" s="23"/>
      <c r="E789" s="24"/>
      <c r="F789" s="24"/>
      <c r="G789" s="24"/>
      <c r="H789" s="24"/>
      <c r="I789" s="24"/>
      <c r="J789" s="25"/>
      <c r="K789" s="25"/>
      <c r="L789" s="25"/>
      <c r="M789" s="25"/>
      <c r="N789" s="25"/>
      <c r="O789" s="25"/>
      <c r="P789" s="25"/>
      <c r="Q789" s="253"/>
      <c r="R789" s="32" t="s">
        <v>234</v>
      </c>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3"/>
      <c r="BM789" s="33"/>
      <c r="BN789" s="33"/>
      <c r="BO789" s="33"/>
      <c r="BP789" s="33"/>
      <c r="BQ789" s="33"/>
      <c r="BR789" s="33"/>
      <c r="BS789" s="33"/>
      <c r="BT789" s="33"/>
      <c r="BU789" s="33"/>
      <c r="BV789" s="33"/>
      <c r="BW789" s="33"/>
      <c r="BX789" s="26"/>
    </row>
    <row r="790" spans="2:126" ht="12.75" customHeight="1">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row>
    <row r="791" spans="2:126" s="8" customFormat="1" ht="15.75" customHeight="1">
      <c r="D791" s="488">
        <f>入力フォーム!$C$13</f>
        <v>45931</v>
      </c>
      <c r="E791" s="488"/>
      <c r="F791" s="488"/>
      <c r="G791" s="488"/>
      <c r="H791" s="488"/>
      <c r="I791" s="488"/>
      <c r="J791" s="488"/>
      <c r="K791" s="488"/>
      <c r="L791" s="488"/>
      <c r="M791" s="488"/>
      <c r="N791" s="488"/>
      <c r="O791" s="488"/>
      <c r="P791" s="488"/>
      <c r="Q791" s="488"/>
      <c r="R791" s="47"/>
      <c r="S791" s="47"/>
      <c r="T791" s="47"/>
      <c r="U791" s="47"/>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row>
    <row r="792" spans="2:126" s="8" customFormat="1" ht="10.5" customHeight="1">
      <c r="D792" s="45"/>
      <c r="E792" s="45"/>
      <c r="F792" s="45"/>
      <c r="G792" s="45"/>
      <c r="H792" s="45"/>
      <c r="I792" s="45"/>
      <c r="J792" s="45"/>
      <c r="K792" s="45"/>
      <c r="L792" s="45"/>
      <c r="M792" s="45"/>
      <c r="N792" s="45"/>
      <c r="O792" s="45"/>
      <c r="P792" s="45"/>
      <c r="Q792" s="45"/>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row>
    <row r="793" spans="2:126" s="8" customFormat="1" ht="18" customHeight="1">
      <c r="AM793" s="8" t="s">
        <v>56</v>
      </c>
      <c r="AQ793" s="489" t="s">
        <v>306</v>
      </c>
      <c r="AR793" s="489"/>
      <c r="AS793" s="489"/>
      <c r="AT793" s="489"/>
      <c r="AU793" s="489"/>
      <c r="AV793" s="489"/>
      <c r="AW793" s="489"/>
      <c r="AX793" s="489"/>
      <c r="AY793" s="489"/>
      <c r="AZ793" s="489"/>
      <c r="BA793" s="489"/>
      <c r="BB793" s="489"/>
      <c r="BC793" s="489"/>
      <c r="BD793" s="489"/>
      <c r="BE793" s="489"/>
      <c r="BF793" s="489"/>
      <c r="BG793" s="489"/>
      <c r="BH793" s="489"/>
      <c r="BI793" s="489"/>
      <c r="BJ793" s="489"/>
      <c r="BK793" s="489"/>
      <c r="BL793" s="489"/>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row>
    <row r="794" spans="2:126" s="8" customFormat="1" ht="18" customHeight="1">
      <c r="AQ794" s="489" t="s">
        <v>66</v>
      </c>
      <c r="AR794" s="489"/>
      <c r="AS794" s="489"/>
      <c r="AT794" s="489"/>
      <c r="AU794" s="489"/>
      <c r="AV794" s="489"/>
      <c r="AW794" s="489"/>
      <c r="AX794" s="489"/>
      <c r="AY794" s="489"/>
      <c r="AZ794" s="489"/>
      <c r="BA794" s="489"/>
      <c r="BB794" s="489"/>
      <c r="BC794" s="489"/>
      <c r="BD794" s="489"/>
      <c r="BE794" s="489"/>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row>
    <row r="795" spans="2:126" s="8" customFormat="1" ht="18" customHeight="1">
      <c r="AQ795" s="479" t="s">
        <v>328</v>
      </c>
      <c r="AR795" s="479"/>
      <c r="AS795" s="479"/>
      <c r="AT795" s="479"/>
      <c r="AU795" s="479"/>
      <c r="AV795" s="479"/>
      <c r="AW795" s="479"/>
      <c r="AX795" s="479"/>
      <c r="AY795" s="479"/>
      <c r="AZ795" s="479"/>
      <c r="BA795" s="479"/>
      <c r="BB795" s="479"/>
      <c r="BC795" s="479"/>
      <c r="BD795" s="479"/>
      <c r="BE795" s="479"/>
      <c r="BF795" s="479"/>
      <c r="BG795" s="43"/>
      <c r="BH795" s="480" t="s">
        <v>300</v>
      </c>
      <c r="BI795" s="480"/>
      <c r="BJ795" s="480"/>
      <c r="BK795" s="480"/>
      <c r="BL795" s="480"/>
      <c r="BM795" s="480"/>
      <c r="BN795" s="480"/>
      <c r="BO795" s="480"/>
      <c r="BS795" s="8" t="s">
        <v>57</v>
      </c>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row>
    <row r="796" spans="2:126" s="8" customFormat="1" ht="10.5" customHeight="1">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row>
    <row r="797" spans="2:126" s="8" customFormat="1" ht="18" customHeight="1">
      <c r="AM797" s="8" t="s">
        <v>58</v>
      </c>
      <c r="AQ797" s="8" t="s">
        <v>59</v>
      </c>
      <c r="AU797" s="481" t="str">
        <f>"〒"&amp;VLOOKUP(A745,入力フォーム!$A$26:$AA$75,4,FALSE)</f>
        <v>〒</v>
      </c>
      <c r="AV797" s="481"/>
      <c r="AW797" s="481"/>
      <c r="AX797" s="481"/>
      <c r="AY797" s="481"/>
      <c r="AZ797" s="481"/>
      <c r="BA797" s="481"/>
      <c r="BB797" s="481"/>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row>
    <row r="798" spans="2:126" s="8" customFormat="1" ht="20.100000000000001" customHeight="1">
      <c r="AU798" s="144"/>
      <c r="AV798" s="482">
        <f>VLOOKUP(A745,入力フォーム!$A$26:$AA$75,5,FALSE)</f>
        <v>0</v>
      </c>
      <c r="AW798" s="482"/>
      <c r="AX798" s="482"/>
      <c r="AY798" s="482"/>
      <c r="AZ798" s="482"/>
      <c r="BA798" s="482"/>
      <c r="BB798" s="482"/>
      <c r="BC798" s="482"/>
      <c r="BD798" s="482"/>
      <c r="BE798" s="482"/>
      <c r="BF798" s="482"/>
      <c r="BG798" s="482"/>
      <c r="BH798" s="482"/>
      <c r="BI798" s="482"/>
      <c r="BJ798" s="482"/>
      <c r="BK798" s="482"/>
      <c r="BL798" s="482"/>
      <c r="BM798" s="482"/>
      <c r="BN798" s="482"/>
      <c r="BO798" s="482"/>
      <c r="BP798" s="482"/>
      <c r="BQ798" s="482"/>
      <c r="BR798" s="482"/>
      <c r="BS798" s="482"/>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row>
    <row r="799" spans="2:126" s="8" customFormat="1" ht="20.100000000000001" customHeight="1">
      <c r="AU799" s="44"/>
      <c r="AV799" s="483">
        <f>VLOOKUP(A745,入力フォーム!$A$26:$AA$75,6,FALSE)</f>
        <v>0</v>
      </c>
      <c r="AW799" s="483"/>
      <c r="AX799" s="483"/>
      <c r="AY799" s="483"/>
      <c r="AZ799" s="483"/>
      <c r="BA799" s="483"/>
      <c r="BB799" s="483"/>
      <c r="BC799" s="483"/>
      <c r="BD799" s="483"/>
      <c r="BE799" s="483"/>
      <c r="BF799" s="483"/>
      <c r="BG799" s="483"/>
      <c r="BH799" s="483"/>
      <c r="BI799" s="483"/>
      <c r="BJ799" s="483"/>
      <c r="BK799" s="483"/>
      <c r="BL799" s="483"/>
      <c r="BM799" s="483"/>
      <c r="BN799" s="483"/>
      <c r="BO799" s="483"/>
      <c r="BP799" s="483"/>
      <c r="BQ799" s="483"/>
      <c r="BR799" s="483"/>
      <c r="BS799" s="48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row>
    <row r="800" spans="2:126" s="8" customFormat="1" ht="12" customHeight="1">
      <c r="AQ800" s="46" t="s">
        <v>191</v>
      </c>
      <c r="AR800" s="46"/>
      <c r="AS800" s="46"/>
      <c r="AT800" s="46"/>
      <c r="AU800" s="46"/>
      <c r="AV800" s="484">
        <f>VLOOKUP(A745,入力フォーム!$A$26:$AA$75,3,FALSE)</f>
        <v>0</v>
      </c>
      <c r="AW800" s="484" ph="1"/>
      <c r="AX800" s="484" ph="1"/>
      <c r="AY800" s="484" ph="1"/>
      <c r="AZ800" s="484" ph="1"/>
      <c r="BA800" s="484" ph="1"/>
      <c r="BB800" s="484" ph="1"/>
      <c r="BC800" s="484" ph="1"/>
      <c r="BD800" s="484" ph="1"/>
      <c r="BE800" s="484" ph="1"/>
      <c r="BF800" s="484" ph="1"/>
      <c r="BG800" s="484" ph="1"/>
      <c r="BH800" s="484" ph="1"/>
      <c r="BI800" s="484" ph="1"/>
      <c r="BJ800" s="484" ph="1"/>
      <c r="BK800" s="484" ph="1"/>
      <c r="BL800" s="484" ph="1"/>
      <c r="BM800" s="484" ph="1"/>
      <c r="BN800" s="484" ph="1"/>
      <c r="BO800" s="48"/>
      <c r="BP800" s="48"/>
      <c r="BQ800" s="48"/>
      <c r="BR800" s="48"/>
      <c r="BS800" s="48"/>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row>
    <row r="801" spans="1:126" s="8" customFormat="1" ht="20.100000000000001" customHeight="1">
      <c r="AQ801" s="8" t="s">
        <v>60</v>
      </c>
      <c r="AV801" s="493">
        <f>VLOOKUP(A745,入力フォーム!$A$26:$AA$75,2,FALSE)</f>
        <v>0</v>
      </c>
      <c r="AW801" s="493"/>
      <c r="AX801" s="493"/>
      <c r="AY801" s="493"/>
      <c r="AZ801" s="493"/>
      <c r="BA801" s="493"/>
      <c r="BB801" s="493"/>
      <c r="BC801" s="493"/>
      <c r="BD801" s="493"/>
      <c r="BE801" s="493"/>
      <c r="BF801" s="493"/>
      <c r="BG801" s="493"/>
      <c r="BH801" s="493"/>
      <c r="BI801" s="493"/>
      <c r="BJ801" s="493"/>
      <c r="BK801" s="493"/>
      <c r="BL801" s="493"/>
      <c r="BM801" s="493"/>
      <c r="BN801" s="493"/>
      <c r="BO801" s="48"/>
      <c r="BP801" s="48"/>
      <c r="BQ801" s="48"/>
      <c r="BR801" s="48"/>
      <c r="BS801" s="286" t="s">
        <v>57</v>
      </c>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row>
    <row r="802" spans="1:126" s="8" customFormat="1" ht="20.100000000000001" customHeight="1">
      <c r="AQ802" s="8" t="s">
        <v>61</v>
      </c>
      <c r="AV802" s="48"/>
      <c r="AW802" s="494">
        <f>VLOOKUP(A745,入力フォーム!$A$26:$AA$75,8,FALSE)</f>
        <v>0</v>
      </c>
      <c r="AX802" s="494"/>
      <c r="AY802" s="494"/>
      <c r="AZ802" s="494"/>
      <c r="BA802" s="494"/>
      <c r="BB802" s="494"/>
      <c r="BC802" s="494"/>
      <c r="BD802" s="494"/>
      <c r="BE802" s="494"/>
      <c r="BF802" s="494"/>
      <c r="BG802" s="494"/>
      <c r="BH802" s="494"/>
      <c r="BI802" s="494"/>
      <c r="BJ802" s="494"/>
      <c r="BK802" s="494"/>
      <c r="BL802" s="494"/>
      <c r="BM802" s="494"/>
      <c r="BN802" s="494"/>
      <c r="BO802" s="494"/>
      <c r="BP802" s="494"/>
      <c r="BQ802" s="494"/>
      <c r="BR802" s="494"/>
      <c r="BS802" s="48"/>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row>
    <row r="803" spans="1:126" s="8" customFormat="1" ht="20.100000000000001" customHeight="1">
      <c r="AQ803" s="8" t="s">
        <v>83</v>
      </c>
      <c r="AV803" s="48"/>
      <c r="AW803" s="48"/>
      <c r="AX803" s="48"/>
      <c r="AY803" s="48"/>
      <c r="AZ803" s="48"/>
      <c r="BA803" s="48"/>
      <c r="BB803" s="48"/>
      <c r="BC803" s="48"/>
      <c r="BD803" s="495">
        <f>VLOOKUP(A745,入力フォーム!$A$26:$AA$75,9,FALSE)</f>
        <v>0</v>
      </c>
      <c r="BE803" s="495"/>
      <c r="BF803" s="495"/>
      <c r="BG803" s="495"/>
      <c r="BH803" s="495"/>
      <c r="BI803" s="495"/>
      <c r="BJ803" s="495"/>
      <c r="BK803" s="495"/>
      <c r="BL803" s="495"/>
      <c r="BM803" s="495"/>
      <c r="BN803" s="495"/>
      <c r="BO803" s="495"/>
      <c r="BP803" s="495"/>
      <c r="BQ803" s="495"/>
      <c r="BR803" s="495"/>
      <c r="BS803" s="495"/>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row>
    <row r="804" spans="1:126" s="8" customFormat="1" ht="12" customHeight="1">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row>
    <row r="805" spans="1:126" s="8" customFormat="1" ht="22.5" customHeight="1">
      <c r="D805" s="496" t="s">
        <v>85</v>
      </c>
      <c r="E805" s="496"/>
      <c r="F805" s="496"/>
      <c r="G805" s="496"/>
      <c r="H805" s="496"/>
      <c r="I805" s="496"/>
      <c r="J805" s="496"/>
      <c r="K805" s="496"/>
      <c r="L805" s="497" t="str">
        <f>入力フォーム!$C$22</f>
        <v>07-999</v>
      </c>
      <c r="M805" s="497"/>
      <c r="N805" s="497"/>
      <c r="O805" s="497"/>
      <c r="P805" s="497"/>
      <c r="Q805" s="497"/>
      <c r="R805" s="48"/>
      <c r="S805" s="48"/>
      <c r="T805" s="8" t="s">
        <v>242</v>
      </c>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row>
    <row r="806" spans="1:126" s="8" customFormat="1" ht="15.75" customHeight="1">
      <c r="D806" s="45"/>
      <c r="F806" s="45"/>
      <c r="G806" s="45"/>
      <c r="H806" s="45"/>
      <c r="I806" s="45"/>
      <c r="J806" s="45"/>
      <c r="K806" s="45"/>
      <c r="L806" s="45"/>
      <c r="M806" s="45"/>
      <c r="N806" s="45"/>
      <c r="O806" s="45"/>
      <c r="P806" s="45"/>
      <c r="Q806" s="45"/>
      <c r="BX806" s="51"/>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row>
    <row r="807" spans="1:126" s="7" customFormat="1" ht="18.75">
      <c r="A807" s="7">
        <f>IF(MOD(ROW()-1,62)=0,QUOTIENT(ROW()-1,62)+1,"")</f>
        <v>14</v>
      </c>
      <c r="B807" s="473" t="s">
        <v>39</v>
      </c>
      <c r="C807" s="473"/>
      <c r="D807" s="473"/>
      <c r="E807" s="473"/>
      <c r="F807" s="473"/>
      <c r="G807" s="473"/>
      <c r="H807" s="473"/>
      <c r="I807" s="473"/>
      <c r="J807" s="473"/>
      <c r="K807" s="473"/>
      <c r="L807" s="473"/>
      <c r="M807" s="473"/>
      <c r="N807" s="473"/>
      <c r="O807" s="473"/>
      <c r="P807" s="473"/>
      <c r="Q807" s="473"/>
      <c r="R807" s="473"/>
      <c r="S807" s="473"/>
      <c r="T807" s="473"/>
      <c r="U807" s="473"/>
      <c r="V807" s="473"/>
      <c r="W807" s="473"/>
      <c r="X807" s="473"/>
      <c r="Y807" s="473"/>
      <c r="Z807" s="473"/>
      <c r="AA807" s="473"/>
      <c r="AB807" s="473"/>
      <c r="AC807" s="473"/>
      <c r="AD807" s="473"/>
      <c r="AE807" s="473"/>
      <c r="AF807" s="473"/>
      <c r="AG807" s="473"/>
      <c r="AH807" s="473"/>
      <c r="AI807" s="473"/>
      <c r="AJ807" s="473"/>
      <c r="AK807" s="473"/>
      <c r="AL807" s="473"/>
      <c r="AM807" s="473"/>
      <c r="AN807" s="473"/>
      <c r="AO807" s="473"/>
      <c r="AP807" s="473"/>
      <c r="AQ807" s="473"/>
      <c r="AR807" s="473"/>
      <c r="AS807" s="473"/>
      <c r="AT807" s="473"/>
      <c r="AU807" s="473"/>
      <c r="AV807" s="473"/>
      <c r="AW807" s="473"/>
      <c r="AX807" s="473"/>
      <c r="AY807" s="473"/>
      <c r="AZ807" s="473"/>
      <c r="BA807" s="473"/>
      <c r="BB807" s="473"/>
      <c r="BC807" s="473"/>
      <c r="BD807" s="473"/>
      <c r="BE807" s="473"/>
      <c r="BF807" s="473"/>
      <c r="BG807" s="473"/>
      <c r="BH807" s="473"/>
      <c r="BI807" s="473"/>
      <c r="BJ807" s="473"/>
      <c r="BK807" s="473"/>
      <c r="BL807" s="473"/>
      <c r="BM807" s="473"/>
      <c r="BN807" s="473"/>
      <c r="BO807" s="473"/>
      <c r="BP807" s="473"/>
      <c r="BQ807" s="473"/>
      <c r="BR807" s="473"/>
      <c r="BS807" s="473"/>
      <c r="BT807" s="473"/>
      <c r="BU807" s="473"/>
      <c r="BV807" s="473"/>
      <c r="BW807" s="473"/>
      <c r="BX807" s="473"/>
      <c r="BY807" s="52"/>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row>
    <row r="808" spans="1:126" s="7" customFormat="1" ht="19.5" customHeight="1">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Q808" s="8"/>
      <c r="AR808" s="8"/>
      <c r="AS808" s="8"/>
      <c r="AT808" s="8"/>
      <c r="AU808" s="8"/>
      <c r="AV808" s="8"/>
      <c r="AW808" s="8"/>
      <c r="AX808" s="8"/>
      <c r="AY808" s="8"/>
      <c r="AZ808" s="8"/>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row>
    <row r="809" spans="1:126" s="7" customFormat="1" ht="16.5" customHeight="1">
      <c r="B809" s="8" t="s">
        <v>229</v>
      </c>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D809" s="474">
        <f>VLOOKUP(A807,入力フォーム!$A$26:$AA$75,2,FALSE)</f>
        <v>0</v>
      </c>
      <c r="AE809" s="474"/>
      <c r="AF809" s="474"/>
      <c r="AG809" s="474"/>
      <c r="AH809" s="474"/>
      <c r="AI809" s="474"/>
      <c r="AJ809" s="474"/>
      <c r="AK809" s="474"/>
      <c r="AL809" s="474"/>
      <c r="AM809" s="474"/>
      <c r="AN809" s="474"/>
      <c r="AO809" s="474"/>
      <c r="AP809" s="474"/>
      <c r="AQ809" s="8" t="s">
        <v>230</v>
      </c>
      <c r="AR809" s="8"/>
      <c r="AS809" s="8"/>
      <c r="AT809" s="8"/>
      <c r="AU809" s="8"/>
      <c r="AV809" s="8"/>
      <c r="AW809" s="8"/>
      <c r="AX809" s="8"/>
      <c r="AY809" s="8"/>
      <c r="AZ809" s="8"/>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row>
    <row r="810" spans="1:126" ht="14.25" customHeight="1">
      <c r="B810" s="9"/>
      <c r="C810" s="9"/>
      <c r="D810" s="9"/>
    </row>
    <row r="811" spans="1:126" ht="15.75" customHeight="1">
      <c r="D811" s="475" t="s">
        <v>23</v>
      </c>
      <c r="E811" s="475"/>
      <c r="F811" s="475"/>
      <c r="G811" s="475"/>
      <c r="H811" s="475"/>
      <c r="I811" s="475"/>
      <c r="J811" s="475"/>
      <c r="K811" s="475"/>
      <c r="L811" s="475"/>
      <c r="M811" s="475"/>
      <c r="N811" s="475"/>
      <c r="O811" s="475"/>
      <c r="P811" s="475"/>
      <c r="Q811" s="475"/>
      <c r="R811" s="475"/>
      <c r="S811" s="475"/>
      <c r="T811" s="475"/>
      <c r="U811" s="475"/>
      <c r="V811" s="475"/>
      <c r="W811" s="475"/>
      <c r="X811" s="475"/>
      <c r="Y811" s="475"/>
      <c r="Z811" s="475"/>
      <c r="AA811" s="475"/>
      <c r="AB811" s="475"/>
      <c r="AC811" s="475"/>
      <c r="AD811" s="475"/>
      <c r="AE811" s="475"/>
      <c r="AF811" s="475"/>
      <c r="AG811" s="475"/>
      <c r="AH811" s="475"/>
      <c r="AI811" s="475"/>
      <c r="AJ811" s="475"/>
      <c r="AK811" s="475"/>
      <c r="AL811" s="475"/>
      <c r="AM811" s="475"/>
      <c r="AN811" s="475"/>
      <c r="AO811" s="475"/>
      <c r="AP811" s="475"/>
      <c r="AQ811" s="475"/>
      <c r="AR811" s="475"/>
      <c r="AS811" s="475"/>
      <c r="AT811" s="475"/>
      <c r="AU811" s="475"/>
      <c r="AV811" s="475"/>
      <c r="AW811" s="475"/>
      <c r="AX811" s="475"/>
      <c r="AY811" s="475"/>
      <c r="AZ811" s="475"/>
      <c r="BA811" s="475"/>
      <c r="BB811" s="475"/>
      <c r="BC811" s="475"/>
      <c r="BD811" s="475"/>
      <c r="BE811" s="475"/>
      <c r="BF811" s="475"/>
      <c r="BG811" s="475"/>
      <c r="BH811" s="475"/>
      <c r="BI811" s="475"/>
      <c r="BJ811" s="475"/>
      <c r="BK811" s="475"/>
      <c r="BL811" s="475"/>
      <c r="BM811" s="475"/>
      <c r="BN811" s="475"/>
      <c r="BO811" s="475"/>
      <c r="BP811" s="475"/>
      <c r="BQ811" s="475"/>
      <c r="BR811" s="475"/>
      <c r="BS811" s="475"/>
      <c r="BT811" s="475"/>
      <c r="BU811" s="475"/>
      <c r="BV811" s="475"/>
      <c r="BW811" s="475"/>
      <c r="BX811" s="475"/>
    </row>
    <row r="812" spans="1:126" ht="14.25" customHeight="1">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row>
    <row r="813" spans="1:126" ht="20.100000000000001" customHeight="1">
      <c r="B813" s="9"/>
      <c r="C813" s="9"/>
      <c r="D813" s="10"/>
      <c r="E813" s="11" t="s">
        <v>40</v>
      </c>
      <c r="F813" s="11"/>
      <c r="G813" s="11"/>
      <c r="H813" s="11"/>
      <c r="I813" s="11"/>
      <c r="J813" s="12"/>
      <c r="K813" s="12"/>
      <c r="L813" s="12"/>
      <c r="M813" s="12"/>
      <c r="N813" s="12"/>
      <c r="O813" s="12"/>
      <c r="P813" s="12"/>
      <c r="Q813" s="10"/>
      <c r="R813" s="476" t="str">
        <f>VLOOKUP(A807,入力フォーム!$A$26:$AA$75,11,FALSE)</f>
        <v/>
      </c>
      <c r="S813" s="476"/>
      <c r="T813" s="476"/>
      <c r="U813" s="476"/>
      <c r="V813" s="476"/>
      <c r="W813" s="476"/>
      <c r="X813" s="476"/>
      <c r="Y813" s="476"/>
      <c r="Z813" s="476"/>
      <c r="AA813" s="476"/>
      <c r="AB813" s="476"/>
      <c r="AC813" s="476"/>
      <c r="AD813" s="476"/>
      <c r="AE813" s="476"/>
      <c r="AF813" s="476"/>
      <c r="AG813" s="476"/>
      <c r="AH813" s="477" t="s">
        <v>235</v>
      </c>
      <c r="AI813" s="478"/>
      <c r="AJ813" s="478"/>
      <c r="AK813" s="478"/>
      <c r="AL813" s="478"/>
      <c r="AM813" s="476" t="str">
        <f>VLOOKUP(A807,入力フォーム!$A$26:$AA$75,13,FALSE)</f>
        <v/>
      </c>
      <c r="AN813" s="476"/>
      <c r="AO813" s="476"/>
      <c r="AP813" s="476"/>
      <c r="AQ813" s="476"/>
      <c r="AR813" s="476"/>
      <c r="AS813" s="476"/>
      <c r="AT813" s="476"/>
      <c r="AU813" s="476"/>
      <c r="AV813" s="476"/>
      <c r="AW813" s="476"/>
      <c r="AX813" s="476"/>
      <c r="AY813" s="476"/>
      <c r="AZ813" s="476"/>
      <c r="BA813" s="476"/>
      <c r="BB813" s="476"/>
      <c r="BC813" s="2"/>
      <c r="BD813" s="2"/>
      <c r="BE813" s="2"/>
      <c r="BF813" s="2"/>
      <c r="BG813" s="2"/>
      <c r="BH813" s="2"/>
      <c r="BI813" s="2"/>
      <c r="BJ813" s="2"/>
      <c r="BK813" s="2"/>
      <c r="BL813" s="2"/>
      <c r="BM813" s="2"/>
      <c r="BN813" s="2"/>
      <c r="BO813" s="2"/>
      <c r="BP813" s="2"/>
      <c r="BQ813" s="2"/>
      <c r="BR813" s="2"/>
      <c r="BS813" s="2"/>
      <c r="BT813" s="2"/>
      <c r="BU813" s="2"/>
      <c r="BV813" s="2"/>
      <c r="BW813" s="2"/>
      <c r="BX813" s="3"/>
    </row>
    <row r="814" spans="1:126" ht="20.100000000000001" customHeight="1">
      <c r="B814" s="9"/>
      <c r="C814" s="9"/>
      <c r="D814" s="10"/>
      <c r="E814" s="11" t="s">
        <v>41</v>
      </c>
      <c r="F814" s="11"/>
      <c r="G814" s="11"/>
      <c r="H814" s="11"/>
      <c r="I814" s="11"/>
      <c r="J814" s="12"/>
      <c r="K814" s="12"/>
      <c r="L814" s="12"/>
      <c r="M814" s="12"/>
      <c r="N814" s="12"/>
      <c r="O814" s="12"/>
      <c r="P814" s="229"/>
      <c r="Q814" s="230"/>
      <c r="R814" s="463" t="str">
        <f>入力フォーム!$C$10</f>
        <v>品川キャンパス</v>
      </c>
      <c r="S814" s="463"/>
      <c r="T814" s="463"/>
      <c r="U814" s="463"/>
      <c r="V814" s="463"/>
      <c r="W814" s="463"/>
      <c r="X814" s="463"/>
      <c r="Y814" s="463"/>
      <c r="Z814" s="231"/>
      <c r="AA814" s="464" t="str">
        <f>入力フォーム!$D$10</f>
        <v>文学部事務室</v>
      </c>
      <c r="AB814" s="464"/>
      <c r="AC814" s="464"/>
      <c r="AD814" s="464"/>
      <c r="AE814" s="464"/>
      <c r="AF814" s="464"/>
      <c r="AG814" s="464"/>
      <c r="AH814" s="464"/>
      <c r="AI814" s="464"/>
      <c r="AJ814" s="464"/>
      <c r="AK814" s="464"/>
      <c r="AL814" s="464"/>
      <c r="AM814" s="464"/>
      <c r="AN814" s="464"/>
      <c r="AO814" s="464"/>
      <c r="AP814" s="464"/>
      <c r="AQ814" s="464"/>
      <c r="AR814" s="464"/>
      <c r="AS814" s="464"/>
      <c r="AT814" s="464"/>
      <c r="AU814" s="464"/>
      <c r="AV814" s="464"/>
      <c r="AW814" s="464"/>
      <c r="AX814" s="464"/>
      <c r="AY814" s="464"/>
      <c r="AZ814" s="464"/>
      <c r="BA814" s="464"/>
      <c r="BB814" s="464"/>
      <c r="BC814" s="464"/>
      <c r="BD814" s="464"/>
      <c r="BE814" s="464"/>
      <c r="BF814" s="464"/>
      <c r="BG814" s="464"/>
      <c r="BH814" s="464"/>
      <c r="BI814" s="464"/>
      <c r="BJ814" s="464"/>
      <c r="BK814" s="464"/>
      <c r="BL814" s="464"/>
      <c r="BM814" s="464"/>
      <c r="BN814" s="464"/>
      <c r="BO814" s="464"/>
      <c r="BP814" s="464"/>
      <c r="BQ814" s="464"/>
      <c r="BR814" s="231"/>
      <c r="BS814" s="231"/>
      <c r="BT814" s="231"/>
      <c r="BU814" s="231"/>
      <c r="BV814" s="231"/>
      <c r="BW814" s="231"/>
      <c r="BX814" s="232"/>
    </row>
    <row r="815" spans="1:126" ht="18.600000000000001" customHeight="1">
      <c r="B815" s="9"/>
      <c r="C815" s="9"/>
      <c r="D815" s="15"/>
      <c r="E815" s="16" t="s">
        <v>236</v>
      </c>
      <c r="F815" s="16"/>
      <c r="G815" s="16"/>
      <c r="H815" s="16"/>
      <c r="I815" s="16"/>
      <c r="J815" s="17"/>
      <c r="K815" s="17"/>
      <c r="L815" s="17"/>
      <c r="M815" s="17"/>
      <c r="N815" s="17"/>
      <c r="O815" s="17"/>
      <c r="P815" s="17"/>
      <c r="Q815" s="15"/>
      <c r="R815" s="465" t="str">
        <f>入力フォーム!$C$4</f>
        <v>文学部事務室</v>
      </c>
      <c r="S815" s="465"/>
      <c r="T815" s="465"/>
      <c r="U815" s="465"/>
      <c r="V815" s="465"/>
      <c r="W815" s="465"/>
      <c r="X815" s="465"/>
      <c r="Y815" s="465"/>
      <c r="Z815" s="465"/>
      <c r="AA815" s="465"/>
      <c r="AB815" s="465"/>
      <c r="AC815" s="465"/>
      <c r="AD815" s="465"/>
      <c r="AE815" s="465"/>
      <c r="AF815" s="465"/>
      <c r="AG815" s="465"/>
      <c r="AH815" s="465"/>
      <c r="AI815" s="465"/>
      <c r="AJ815" s="465"/>
      <c r="AK815" s="465"/>
      <c r="AL815" s="465"/>
      <c r="AM815" s="465"/>
      <c r="AN815" s="465"/>
      <c r="AO815" s="465"/>
      <c r="AP815" s="465"/>
      <c r="AQ815" s="465"/>
      <c r="AR815" s="465"/>
      <c r="AS815" s="465"/>
      <c r="AT815" s="465"/>
      <c r="AU815" s="465"/>
      <c r="AV815" s="465"/>
      <c r="AW815" s="465"/>
      <c r="AX815" s="465"/>
      <c r="AY815" s="465"/>
      <c r="AZ815" s="465"/>
      <c r="BA815" s="465"/>
      <c r="BB815" s="465"/>
      <c r="BC815" s="465"/>
      <c r="BD815" s="465"/>
      <c r="BE815" s="465"/>
      <c r="BF815" s="465"/>
      <c r="BG815" s="465"/>
      <c r="BH815" s="465"/>
      <c r="BI815" s="465"/>
      <c r="BJ815" s="465"/>
      <c r="BK815" s="465"/>
      <c r="BL815" s="465"/>
      <c r="BM815" s="465"/>
      <c r="BN815" s="465"/>
      <c r="BO815" s="465"/>
      <c r="BP815" s="465"/>
      <c r="BQ815" s="465"/>
      <c r="BR815" s="465"/>
      <c r="BS815" s="233"/>
      <c r="BT815" s="233"/>
      <c r="BU815" s="233"/>
      <c r="BV815" s="233"/>
      <c r="BW815" s="233"/>
      <c r="BX815" s="19"/>
    </row>
    <row r="816" spans="1:126" ht="38.25" customHeight="1">
      <c r="B816" s="9"/>
      <c r="C816" s="9"/>
      <c r="D816" s="10"/>
      <c r="E816" s="466" t="s">
        <v>42</v>
      </c>
      <c r="F816" s="466"/>
      <c r="G816" s="466"/>
      <c r="H816" s="466"/>
      <c r="I816" s="466"/>
      <c r="J816" s="466"/>
      <c r="K816" s="466"/>
      <c r="L816" s="466"/>
      <c r="M816" s="466"/>
      <c r="N816" s="466"/>
      <c r="O816" s="466"/>
      <c r="P816" s="467"/>
      <c r="Q816" s="10"/>
      <c r="R816" s="468" t="str">
        <f>入力フォーム!$C$8</f>
        <v>OC学生スタッフ</v>
      </c>
      <c r="S816" s="468"/>
      <c r="T816" s="468"/>
      <c r="U816" s="468"/>
      <c r="V816" s="468"/>
      <c r="W816" s="468"/>
      <c r="X816" s="468"/>
      <c r="Y816" s="468"/>
      <c r="Z816" s="468"/>
      <c r="AA816" s="468"/>
      <c r="AB816" s="468"/>
      <c r="AC816" s="468"/>
      <c r="AD816" s="468"/>
      <c r="AE816" s="468"/>
      <c r="AF816" s="468"/>
      <c r="AG816" s="468"/>
      <c r="AH816" s="468"/>
      <c r="AI816" s="468"/>
      <c r="AJ816" s="468"/>
      <c r="AK816" s="468"/>
      <c r="AL816" s="468"/>
      <c r="AM816" s="468"/>
      <c r="AN816" s="468"/>
      <c r="AO816" s="468"/>
      <c r="AP816" s="468"/>
      <c r="AQ816" s="468"/>
      <c r="AR816" s="468"/>
      <c r="AS816" s="468"/>
      <c r="AT816" s="468"/>
      <c r="AU816" s="468"/>
      <c r="AV816" s="468"/>
      <c r="AW816" s="468"/>
      <c r="AX816" s="468"/>
      <c r="AY816" s="468"/>
      <c r="AZ816" s="468"/>
      <c r="BA816" s="468"/>
      <c r="BB816" s="468"/>
      <c r="BC816" s="468"/>
      <c r="BD816" s="468"/>
      <c r="BE816" s="468"/>
      <c r="BF816" s="468"/>
      <c r="BG816" s="468"/>
      <c r="BH816" s="468"/>
      <c r="BI816" s="468"/>
      <c r="BJ816" s="468"/>
      <c r="BK816" s="468"/>
      <c r="BL816" s="468"/>
      <c r="BM816" s="468"/>
      <c r="BN816" s="468"/>
      <c r="BO816" s="468"/>
      <c r="BP816" s="468"/>
      <c r="BQ816" s="468"/>
      <c r="BR816" s="468"/>
      <c r="BS816" s="234"/>
      <c r="BT816" s="234"/>
      <c r="BU816" s="234"/>
      <c r="BV816" s="234"/>
      <c r="BW816" s="234"/>
      <c r="BX816" s="14"/>
    </row>
    <row r="817" spans="1:126" ht="20.100000000000001" customHeight="1">
      <c r="B817" s="9"/>
      <c r="C817" s="9"/>
      <c r="D817" s="15"/>
      <c r="E817" s="16" t="s">
        <v>43</v>
      </c>
      <c r="F817" s="16"/>
      <c r="G817" s="16"/>
      <c r="H817" s="16"/>
      <c r="I817" s="16"/>
      <c r="J817" s="17"/>
      <c r="K817" s="17"/>
      <c r="L817" s="17"/>
      <c r="M817" s="17"/>
      <c r="N817" s="17"/>
      <c r="O817" s="17"/>
      <c r="P817" s="17"/>
      <c r="Q817" s="15"/>
      <c r="R817" s="17" t="s">
        <v>44</v>
      </c>
      <c r="S817" s="17"/>
      <c r="T817" s="17"/>
      <c r="U817" s="17"/>
      <c r="V817" s="17"/>
      <c r="W817" s="469" t="str">
        <f>VLOOKUP(A807,入力フォーム!$A$26:$AA$75,22,FALSE)</f>
        <v/>
      </c>
      <c r="X817" s="469"/>
      <c r="Y817" s="469"/>
      <c r="Z817" s="469"/>
      <c r="AA817" s="469"/>
      <c r="AB817" s="469"/>
      <c r="AC817" s="469"/>
      <c r="AD817" s="469"/>
      <c r="AE817" s="469"/>
      <c r="AF817" s="469"/>
      <c r="AG817" s="469"/>
      <c r="AH817" s="469"/>
      <c r="AI817" s="469"/>
      <c r="AJ817" s="469"/>
      <c r="AK817" s="469"/>
      <c r="AL817" s="469"/>
      <c r="AM817" s="469"/>
      <c r="AN817" s="469"/>
      <c r="AO817" s="469"/>
      <c r="AP817" s="17"/>
      <c r="AQ817" s="17"/>
      <c r="AR817" s="470" t="s">
        <v>237</v>
      </c>
      <c r="AS817" s="470"/>
      <c r="AT817" s="470"/>
      <c r="AU817" s="470"/>
      <c r="AV817" s="470"/>
      <c r="AW817" s="470"/>
      <c r="AX817" s="471">
        <f>入力フォーム!$E$16</f>
        <v>0</v>
      </c>
      <c r="AY817" s="471"/>
      <c r="AZ817" s="471"/>
      <c r="BA817" s="472" t="s">
        <v>65</v>
      </c>
      <c r="BB817" s="472"/>
      <c r="BC817" s="472"/>
      <c r="BD817" s="472"/>
      <c r="BE817" s="472"/>
      <c r="BF817" s="18"/>
      <c r="BG817" s="18"/>
      <c r="BH817" s="18"/>
      <c r="BI817" s="18"/>
      <c r="BJ817" s="18"/>
      <c r="BK817" s="18"/>
      <c r="BL817" s="18"/>
      <c r="BM817" s="18"/>
      <c r="BN817" s="18"/>
      <c r="BO817" s="18"/>
      <c r="BP817" s="18"/>
      <c r="BQ817" s="18"/>
      <c r="BR817" s="18"/>
      <c r="BS817" s="18"/>
      <c r="BT817" s="18"/>
      <c r="BU817" s="18"/>
      <c r="BV817" s="18"/>
      <c r="BW817" s="18"/>
      <c r="BX817" s="19"/>
    </row>
    <row r="818" spans="1:126" ht="20.100000000000001" customHeight="1">
      <c r="A818" s="245"/>
      <c r="B818" s="235"/>
      <c r="C818" s="235"/>
      <c r="D818" s="236"/>
      <c r="E818" s="237"/>
      <c r="F818" s="237"/>
      <c r="G818" s="237"/>
      <c r="H818" s="237"/>
      <c r="I818" s="237"/>
      <c r="J818" s="238"/>
      <c r="K818" s="238"/>
      <c r="L818" s="238"/>
      <c r="M818" s="238"/>
      <c r="N818" s="238"/>
      <c r="O818" s="238"/>
      <c r="P818" s="238"/>
      <c r="Q818" s="239"/>
      <c r="R818" s="240"/>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2"/>
      <c r="AS818" s="242"/>
      <c r="AT818" s="243"/>
      <c r="AU818" s="241"/>
      <c r="AV818" s="241"/>
      <c r="AW818" s="241"/>
      <c r="AX818" s="241"/>
      <c r="AY818" s="242"/>
      <c r="AZ818" s="242"/>
      <c r="BA818" s="242"/>
      <c r="BB818" s="242"/>
      <c r="BC818" s="242"/>
      <c r="BD818" s="242"/>
      <c r="BE818" s="242"/>
      <c r="BF818" s="242"/>
      <c r="BG818" s="242"/>
      <c r="BH818" s="242"/>
      <c r="BI818" s="242"/>
      <c r="BJ818" s="242"/>
      <c r="BK818" s="242"/>
      <c r="BL818" s="242"/>
      <c r="BM818" s="242"/>
      <c r="BN818" s="242"/>
      <c r="BO818" s="242"/>
      <c r="BP818" s="242"/>
      <c r="BQ818" s="242"/>
      <c r="BR818" s="242"/>
      <c r="BS818" s="242"/>
      <c r="BT818" s="242"/>
      <c r="BU818" s="242"/>
      <c r="BV818" s="242"/>
      <c r="BW818" s="242"/>
      <c r="BX818" s="244"/>
    </row>
    <row r="819" spans="1:126" ht="20.100000000000001" customHeight="1">
      <c r="B819" s="9"/>
      <c r="C819" s="9"/>
      <c r="D819" s="20"/>
      <c r="E819" s="21" t="s">
        <v>45</v>
      </c>
      <c r="F819" s="21"/>
      <c r="G819" s="21"/>
      <c r="H819" s="21"/>
      <c r="I819" s="21"/>
      <c r="J819" s="22"/>
      <c r="K819" s="22"/>
      <c r="L819" s="22"/>
      <c r="M819" s="22"/>
      <c r="N819" s="22"/>
      <c r="O819" s="22"/>
      <c r="P819" s="22"/>
      <c r="Q819" s="15"/>
      <c r="R819" s="490" t="str">
        <f>VLOOKUP(A807,入力フォーム!$A$26:$AA$75,14,FALSE)</f>
        <v/>
      </c>
      <c r="S819" s="490"/>
      <c r="T819" s="490"/>
      <c r="U819" s="490"/>
      <c r="V819" s="490"/>
      <c r="W819" s="490"/>
      <c r="X819" s="490"/>
      <c r="Y819" s="490"/>
      <c r="Z819" s="490"/>
      <c r="AA819" s="490"/>
      <c r="AB819" s="491" t="s">
        <v>235</v>
      </c>
      <c r="AC819" s="491"/>
      <c r="AD819" s="491"/>
      <c r="AE819" s="491"/>
      <c r="AF819" s="491"/>
      <c r="AG819" s="492" t="str">
        <f>VLOOKUP(A807,入力フォーム!$A$26:$AA$75,16,FALSE)</f>
        <v/>
      </c>
      <c r="AH819" s="492"/>
      <c r="AI819" s="492"/>
      <c r="AJ819" s="492"/>
      <c r="AK819" s="492"/>
      <c r="AL819" s="492"/>
      <c r="AM819" s="492"/>
      <c r="AN819" s="492"/>
      <c r="AO819" s="492"/>
      <c r="AP819" s="492"/>
      <c r="AQ819" s="27"/>
      <c r="AR819" s="36"/>
      <c r="AS819" s="36"/>
      <c r="AT819" s="36"/>
      <c r="AU819" s="36"/>
      <c r="AV819" s="36"/>
      <c r="AW819" s="36"/>
      <c r="AX819" s="36"/>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9"/>
    </row>
    <row r="820" spans="1:126" s="8" customFormat="1" ht="10.5" customHeight="1">
      <c r="D820" s="15"/>
      <c r="E820" s="16"/>
      <c r="F820" s="16"/>
      <c r="G820" s="16"/>
      <c r="H820" s="16"/>
      <c r="I820" s="16"/>
      <c r="J820" s="16"/>
      <c r="K820" s="16"/>
      <c r="L820" s="16"/>
      <c r="M820" s="16"/>
      <c r="N820" s="16"/>
      <c r="O820" s="16"/>
      <c r="P820" s="17"/>
      <c r="Q820" s="15"/>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9"/>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row>
    <row r="821" spans="1:126" ht="20.100000000000001" customHeight="1">
      <c r="B821" s="9"/>
      <c r="C821" s="9"/>
      <c r="D821" s="15"/>
      <c r="E821" s="16"/>
      <c r="F821" s="16"/>
      <c r="G821" s="16"/>
      <c r="H821" s="16"/>
      <c r="I821" s="16"/>
      <c r="J821" s="17"/>
      <c r="K821" s="17"/>
      <c r="L821" s="17"/>
      <c r="M821" s="17"/>
      <c r="N821" s="17"/>
      <c r="O821" s="17"/>
      <c r="P821" s="17"/>
      <c r="Q821" s="15"/>
      <c r="R821" s="17"/>
      <c r="S821" s="17" t="s">
        <v>46</v>
      </c>
      <c r="T821" s="17"/>
      <c r="U821" s="17"/>
      <c r="V821" s="17"/>
      <c r="W821" s="17"/>
      <c r="X821" s="17"/>
      <c r="Y821" s="17"/>
      <c r="Z821" s="17"/>
      <c r="AA821" s="17"/>
      <c r="AB821" s="17"/>
      <c r="AC821" s="17"/>
      <c r="AD821" s="17"/>
      <c r="AE821" s="17"/>
      <c r="AF821" s="17"/>
      <c r="AG821" s="17"/>
      <c r="AH821" s="17"/>
      <c r="AI821" s="17"/>
      <c r="AJ821" s="17"/>
      <c r="BI821" s="247"/>
      <c r="BJ821" s="247"/>
      <c r="BK821" s="247"/>
      <c r="BL821" s="18"/>
      <c r="BM821" s="18"/>
      <c r="BN821" s="18"/>
      <c r="BO821" s="18"/>
      <c r="BP821" s="18"/>
      <c r="BQ821" s="18"/>
      <c r="BR821" s="18"/>
      <c r="BS821" s="18"/>
      <c r="BT821" s="18"/>
      <c r="BU821" s="18"/>
      <c r="BV821" s="18"/>
      <c r="BW821" s="18"/>
      <c r="BX821" s="19"/>
    </row>
    <row r="822" spans="1:126" ht="20.100000000000001" customHeight="1">
      <c r="B822" s="9"/>
      <c r="C822" s="9"/>
      <c r="D822" s="15"/>
      <c r="E822" s="16"/>
      <c r="F822" s="16"/>
      <c r="G822" s="16"/>
      <c r="H822" s="16"/>
      <c r="I822" s="16"/>
      <c r="J822" s="17"/>
      <c r="K822" s="17"/>
      <c r="L822" s="17"/>
      <c r="M822" s="17"/>
      <c r="N822" s="17"/>
      <c r="O822" s="17"/>
      <c r="P822" s="17"/>
      <c r="Q822" s="15"/>
      <c r="R822" s="492" t="str">
        <f>VLOOKUP(A807,入力フォーム!$A$26:$AA$75,17,FALSE)</f>
        <v/>
      </c>
      <c r="S822" s="492"/>
      <c r="T822" s="492"/>
      <c r="U822" s="492"/>
      <c r="V822" s="492"/>
      <c r="W822" s="492"/>
      <c r="X822" s="492"/>
      <c r="Y822" s="492"/>
      <c r="Z822" s="492"/>
      <c r="AA822" s="492"/>
      <c r="AB822" s="491" t="s">
        <v>235</v>
      </c>
      <c r="AC822" s="491"/>
      <c r="AD822" s="491"/>
      <c r="AE822" s="491"/>
      <c r="AF822" s="491"/>
      <c r="AG822" s="492" t="str">
        <f>VLOOKUP(A807,入力フォーム!$A$26:$AA$75,19,FALSE)</f>
        <v/>
      </c>
      <c r="AH822" s="492"/>
      <c r="AI822" s="492"/>
      <c r="AJ822" s="492"/>
      <c r="AK822" s="492"/>
      <c r="AL822" s="492"/>
      <c r="AM822" s="492"/>
      <c r="AN822" s="492"/>
      <c r="AO822" s="492"/>
      <c r="AP822" s="492"/>
      <c r="AQ822" s="27"/>
      <c r="AR822" s="28" t="s">
        <v>47</v>
      </c>
      <c r="AS822" s="28"/>
      <c r="AT822" s="28"/>
      <c r="AU822" s="28"/>
      <c r="AV822" s="485" t="str">
        <f>VLOOKUP(A807,入力フォーム!$A$26:$AA$75,20,FALSE)</f>
        <v/>
      </c>
      <c r="AW822" s="485"/>
      <c r="AX822" s="28" t="s">
        <v>48</v>
      </c>
      <c r="AY822" s="28"/>
      <c r="AZ822" s="28"/>
      <c r="BA822" s="28"/>
      <c r="BB822" s="28"/>
      <c r="BC822" s="28"/>
      <c r="BD822" s="28"/>
      <c r="BE822" s="28"/>
      <c r="BF822" s="28"/>
      <c r="BG822" s="18"/>
      <c r="BH822" s="18"/>
      <c r="BI822" s="18"/>
      <c r="BJ822" s="18"/>
      <c r="BK822" s="18"/>
      <c r="BL822" s="18"/>
      <c r="BM822" s="18"/>
      <c r="BN822" s="18"/>
      <c r="BO822" s="18"/>
      <c r="BP822" s="18"/>
      <c r="BQ822" s="18"/>
      <c r="BR822" s="18"/>
      <c r="BS822" s="18"/>
      <c r="BT822" s="18"/>
      <c r="BU822" s="18"/>
      <c r="BV822" s="18"/>
      <c r="BW822" s="18"/>
      <c r="BX822" s="19"/>
    </row>
    <row r="823" spans="1:126" ht="20.100000000000001" customHeight="1">
      <c r="B823" s="9"/>
      <c r="C823" s="9"/>
      <c r="D823" s="15"/>
      <c r="E823" s="16"/>
      <c r="F823" s="16"/>
      <c r="G823" s="16"/>
      <c r="H823" s="16"/>
      <c r="I823" s="16"/>
      <c r="J823" s="17"/>
      <c r="K823" s="17"/>
      <c r="L823" s="17"/>
      <c r="M823" s="17"/>
      <c r="N823" s="17"/>
      <c r="O823" s="17"/>
      <c r="P823" s="17"/>
      <c r="Q823" s="15"/>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9"/>
    </row>
    <row r="824" spans="1:126" ht="20.100000000000001" customHeight="1">
      <c r="B824" s="9"/>
      <c r="C824" s="9"/>
      <c r="D824" s="15"/>
      <c r="E824" s="16"/>
      <c r="F824" s="16"/>
      <c r="G824" s="16"/>
      <c r="H824" s="16"/>
      <c r="I824" s="16"/>
      <c r="J824" s="17"/>
      <c r="K824" s="17"/>
      <c r="L824" s="17"/>
      <c r="M824" s="17"/>
      <c r="N824" s="17"/>
      <c r="O824" s="17"/>
      <c r="P824" s="17"/>
      <c r="Q824" s="15"/>
      <c r="R824" s="248" t="s">
        <v>238</v>
      </c>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30"/>
      <c r="AZ824" s="30"/>
      <c r="BA824" s="30"/>
      <c r="BB824" s="30"/>
      <c r="BC824" s="30"/>
      <c r="BD824" s="30"/>
      <c r="BE824" s="30"/>
      <c r="BF824" s="30"/>
      <c r="BG824" s="30"/>
      <c r="BH824" s="30"/>
      <c r="BI824" s="30"/>
      <c r="BJ824" s="30"/>
      <c r="BK824" s="30"/>
      <c r="BL824" s="18"/>
      <c r="BM824" s="18"/>
      <c r="BN824" s="18"/>
      <c r="BO824" s="18"/>
      <c r="BP824" s="18"/>
      <c r="BQ824" s="18"/>
      <c r="BR824" s="18"/>
      <c r="BS824" s="18"/>
      <c r="BT824" s="18"/>
      <c r="BU824" s="18"/>
      <c r="BV824" s="18"/>
      <c r="BW824" s="18"/>
      <c r="BX824" s="19"/>
    </row>
    <row r="825" spans="1:126" ht="20.100000000000001" customHeight="1">
      <c r="B825" s="9"/>
      <c r="C825" s="9"/>
      <c r="D825" s="23"/>
      <c r="E825" s="24"/>
      <c r="F825" s="24"/>
      <c r="G825" s="24"/>
      <c r="H825" s="24"/>
      <c r="I825" s="24"/>
      <c r="J825" s="25"/>
      <c r="K825" s="25"/>
      <c r="L825" s="25"/>
      <c r="M825" s="25"/>
      <c r="N825" s="25"/>
      <c r="O825" s="25"/>
      <c r="P825" s="25"/>
      <c r="Q825" s="15"/>
      <c r="R825" s="249" t="s">
        <v>239</v>
      </c>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30"/>
      <c r="AZ825" s="30"/>
      <c r="BA825" s="30"/>
      <c r="BB825" s="30"/>
      <c r="BC825" s="30"/>
      <c r="BD825" s="30"/>
      <c r="BE825" s="30"/>
      <c r="BF825" s="30"/>
      <c r="BG825" s="30"/>
      <c r="BH825" s="30"/>
      <c r="BI825" s="30"/>
      <c r="BJ825" s="30"/>
      <c r="BK825" s="30"/>
      <c r="BL825" s="18"/>
      <c r="BM825" s="18"/>
      <c r="BN825" s="18"/>
      <c r="BO825" s="18"/>
      <c r="BP825" s="18"/>
      <c r="BQ825" s="18"/>
      <c r="BR825" s="18"/>
      <c r="BS825" s="18"/>
      <c r="BT825" s="18"/>
      <c r="BU825" s="18"/>
      <c r="BV825" s="18"/>
      <c r="BW825" s="18"/>
      <c r="BX825" s="19"/>
    </row>
    <row r="826" spans="1:126" ht="20.100000000000001" customHeight="1">
      <c r="B826" s="9"/>
      <c r="C826" s="9"/>
      <c r="D826" s="15"/>
      <c r="E826" s="16" t="s">
        <v>49</v>
      </c>
      <c r="F826" s="16"/>
      <c r="G826" s="16"/>
      <c r="H826" s="16"/>
      <c r="I826" s="16"/>
      <c r="J826" s="17"/>
      <c r="K826" s="17"/>
      <c r="L826" s="17"/>
      <c r="M826" s="17"/>
      <c r="N826" s="17"/>
      <c r="O826" s="17"/>
      <c r="P826" s="17"/>
      <c r="Q826" s="20"/>
      <c r="R826" s="21" t="s">
        <v>67</v>
      </c>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3"/>
    </row>
    <row r="827" spans="1:126" ht="20.100000000000001" customHeight="1">
      <c r="B827" s="9"/>
      <c r="C827" s="9"/>
      <c r="D827" s="15"/>
      <c r="E827" s="16"/>
      <c r="F827" s="16"/>
      <c r="G827" s="16"/>
      <c r="H827" s="16"/>
      <c r="I827" s="16"/>
      <c r="J827" s="17"/>
      <c r="K827" s="17"/>
      <c r="L827" s="17"/>
      <c r="M827" s="17"/>
      <c r="N827" s="17"/>
      <c r="O827" s="17"/>
      <c r="P827" s="17"/>
      <c r="Q827" s="23"/>
      <c r="R827" s="31" t="s">
        <v>126</v>
      </c>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2"/>
      <c r="AZ827" s="32"/>
      <c r="BA827" s="32"/>
      <c r="BB827" s="32"/>
      <c r="BC827" s="32"/>
      <c r="BD827" s="32"/>
      <c r="BE827" s="32"/>
      <c r="BF827" s="32"/>
      <c r="BG827" s="32"/>
      <c r="BH827" s="32"/>
      <c r="BI827" s="32"/>
      <c r="BJ827" s="32"/>
      <c r="BK827" s="33"/>
      <c r="BL827" s="33"/>
      <c r="BM827" s="33"/>
      <c r="BN827" s="33"/>
      <c r="BO827" s="33"/>
      <c r="BP827" s="33"/>
      <c r="BQ827" s="33"/>
      <c r="BR827" s="33"/>
      <c r="BS827" s="33"/>
      <c r="BT827" s="33"/>
      <c r="BU827" s="33"/>
      <c r="BV827" s="33"/>
      <c r="BW827" s="33"/>
      <c r="BX827" s="26"/>
    </row>
    <row r="828" spans="1:126" ht="20.100000000000001" customHeight="1">
      <c r="B828" s="9"/>
      <c r="C828" s="9"/>
      <c r="D828" s="10"/>
      <c r="E828" s="11" t="s">
        <v>81</v>
      </c>
      <c r="F828" s="11"/>
      <c r="G828" s="11"/>
      <c r="H828" s="11"/>
      <c r="I828" s="11"/>
      <c r="J828" s="12"/>
      <c r="K828" s="12"/>
      <c r="L828" s="12"/>
      <c r="M828" s="12"/>
      <c r="N828" s="12"/>
      <c r="O828" s="12"/>
      <c r="P828" s="12"/>
      <c r="Q828" s="15"/>
      <c r="R828" s="16" t="s">
        <v>115</v>
      </c>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9"/>
    </row>
    <row r="829" spans="1:126" ht="20.100000000000001" customHeight="1">
      <c r="B829" s="9"/>
      <c r="C829" s="9"/>
      <c r="D829" s="15"/>
      <c r="E829" s="16" t="s">
        <v>82</v>
      </c>
      <c r="F829" s="16"/>
      <c r="G829" s="16"/>
      <c r="H829" s="16"/>
      <c r="I829" s="16"/>
      <c r="J829" s="17"/>
      <c r="K829" s="17"/>
      <c r="L829" s="17"/>
      <c r="M829" s="17"/>
      <c r="N829" s="17"/>
      <c r="O829" s="17"/>
      <c r="P829" s="17"/>
      <c r="Q829" s="20"/>
      <c r="R829" s="486" t="s">
        <v>113</v>
      </c>
      <c r="S829" s="486"/>
      <c r="T829" s="486"/>
      <c r="U829" s="486"/>
      <c r="V829" s="39" t="s">
        <v>240</v>
      </c>
      <c r="W829" s="487" t="str">
        <f>VLOOKUP(A807,入力フォーム!$A$26:$AA$75,10,FALSE)</f>
        <v/>
      </c>
      <c r="X829" s="487"/>
      <c r="Y829" s="487"/>
      <c r="Z829" s="487"/>
      <c r="AA829" s="487"/>
      <c r="AB829" s="487"/>
      <c r="AC829" s="487"/>
      <c r="AD829" s="39" t="s">
        <v>21</v>
      </c>
      <c r="AE829" s="40"/>
      <c r="AF829" s="22"/>
      <c r="AG829" s="22"/>
      <c r="AH829" s="22"/>
      <c r="AI829" s="22"/>
      <c r="AJ829" s="22"/>
      <c r="AK829" s="22"/>
      <c r="AL829" s="22"/>
      <c r="AM829" s="22"/>
      <c r="AN829" s="22"/>
      <c r="AO829" s="22"/>
      <c r="AP829" s="22"/>
      <c r="AQ829" s="22"/>
      <c r="AR829" s="22"/>
      <c r="AS829" s="22"/>
      <c r="AT829" s="22"/>
      <c r="AU829" s="22"/>
      <c r="AV829" s="22"/>
      <c r="AW829" s="22"/>
      <c r="AX829" s="2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3"/>
    </row>
    <row r="830" spans="1:126" ht="20.100000000000001" customHeight="1">
      <c r="B830" s="9"/>
      <c r="C830" s="9"/>
      <c r="D830" s="15"/>
      <c r="E830" s="16"/>
      <c r="F830" s="16"/>
      <c r="G830" s="16"/>
      <c r="H830" s="16"/>
      <c r="I830" s="16"/>
      <c r="J830" s="17"/>
      <c r="K830" s="17"/>
      <c r="L830" s="17"/>
      <c r="M830" s="17"/>
      <c r="N830" s="17"/>
      <c r="O830" s="17"/>
      <c r="P830" s="17"/>
      <c r="Q830" s="15"/>
      <c r="R830" s="16" t="s">
        <v>104</v>
      </c>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9"/>
    </row>
    <row r="831" spans="1:126" ht="20.100000000000001" customHeight="1">
      <c r="B831" s="9"/>
      <c r="C831" s="9"/>
      <c r="D831" s="15"/>
      <c r="E831" s="16"/>
      <c r="F831" s="16"/>
      <c r="G831" s="16"/>
      <c r="H831" s="16"/>
      <c r="I831" s="16"/>
      <c r="J831" s="17"/>
      <c r="K831" s="17"/>
      <c r="L831" s="17"/>
      <c r="M831" s="17"/>
      <c r="N831" s="17"/>
      <c r="O831" s="17"/>
      <c r="P831" s="17"/>
      <c r="Q831" s="15"/>
      <c r="R831" s="16" t="s">
        <v>68</v>
      </c>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9"/>
    </row>
    <row r="832" spans="1:126" ht="20.100000000000001" customHeight="1">
      <c r="B832" s="9"/>
      <c r="C832" s="9"/>
      <c r="D832" s="15"/>
      <c r="E832" s="16"/>
      <c r="F832" s="16"/>
      <c r="G832" s="16"/>
      <c r="H832" s="16"/>
      <c r="I832" s="16"/>
      <c r="J832" s="17"/>
      <c r="K832" s="17"/>
      <c r="L832" s="17"/>
      <c r="M832" s="17"/>
      <c r="N832" s="17"/>
      <c r="O832" s="17"/>
      <c r="P832" s="17"/>
      <c r="Q832" s="15"/>
      <c r="R832" s="16" t="s">
        <v>114</v>
      </c>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9"/>
    </row>
    <row r="833" spans="2:76" ht="20.100000000000001" customHeight="1">
      <c r="B833" s="9"/>
      <c r="C833" s="9"/>
      <c r="D833" s="15"/>
      <c r="E833" s="16"/>
      <c r="F833" s="16"/>
      <c r="G833" s="16"/>
      <c r="H833" s="16"/>
      <c r="I833" s="16"/>
      <c r="J833" s="17"/>
      <c r="K833" s="17"/>
      <c r="L833" s="17"/>
      <c r="M833" s="17"/>
      <c r="N833" s="17"/>
      <c r="O833" s="17"/>
      <c r="P833" s="17"/>
      <c r="Q833" s="23"/>
      <c r="R833" s="25"/>
      <c r="S833" s="25"/>
      <c r="T833" s="25"/>
      <c r="U833" s="25"/>
      <c r="V833" s="25"/>
      <c r="W833" s="25"/>
      <c r="X833" s="25"/>
      <c r="Y833" s="24" t="s">
        <v>241</v>
      </c>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26"/>
    </row>
    <row r="834" spans="2:76" ht="20.100000000000001" customHeight="1">
      <c r="B834" s="9"/>
      <c r="C834" s="9"/>
      <c r="D834" s="10"/>
      <c r="E834" s="11" t="s">
        <v>50</v>
      </c>
      <c r="F834" s="11"/>
      <c r="G834" s="11"/>
      <c r="H834" s="11"/>
      <c r="I834" s="11"/>
      <c r="J834" s="12"/>
      <c r="K834" s="12"/>
      <c r="L834" s="12"/>
      <c r="M834" s="12"/>
      <c r="N834" s="12"/>
      <c r="O834" s="12"/>
      <c r="P834" s="12"/>
      <c r="Q834" s="15"/>
      <c r="R834" s="16" t="s">
        <v>69</v>
      </c>
      <c r="S834" s="17"/>
      <c r="T834" s="17"/>
      <c r="U834" s="17"/>
      <c r="V834" s="17"/>
      <c r="W834" s="17"/>
      <c r="X834" s="17"/>
      <c r="Y834" s="17"/>
      <c r="Z834" s="17"/>
      <c r="AA834" s="17"/>
      <c r="AB834" s="17"/>
      <c r="AC834" s="16" t="s">
        <v>70</v>
      </c>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9"/>
    </row>
    <row r="835" spans="2:76" ht="20.100000000000001" customHeight="1">
      <c r="B835" s="9"/>
      <c r="C835" s="9"/>
      <c r="D835" s="10"/>
      <c r="E835" s="11" t="s">
        <v>51</v>
      </c>
      <c r="F835" s="11"/>
      <c r="G835" s="11"/>
      <c r="H835" s="11"/>
      <c r="I835" s="11"/>
      <c r="J835" s="12"/>
      <c r="K835" s="12"/>
      <c r="L835" s="12"/>
      <c r="M835" s="12"/>
      <c r="N835" s="12"/>
      <c r="O835" s="12"/>
      <c r="P835" s="12"/>
      <c r="Q835" s="10"/>
      <c r="R835" s="11" t="s">
        <v>86</v>
      </c>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4"/>
    </row>
    <row r="836" spans="2:76" ht="20.100000000000001" customHeight="1">
      <c r="B836" s="9"/>
      <c r="C836" s="9"/>
      <c r="D836" s="20"/>
      <c r="E836" s="21" t="s">
        <v>52</v>
      </c>
      <c r="F836" s="21"/>
      <c r="G836" s="21"/>
      <c r="H836" s="21"/>
      <c r="I836" s="21"/>
      <c r="J836" s="22"/>
      <c r="K836" s="22"/>
      <c r="L836" s="22"/>
      <c r="M836" s="22"/>
      <c r="N836" s="22"/>
      <c r="O836" s="22"/>
      <c r="P836" s="22"/>
      <c r="Q836" s="15"/>
      <c r="R836" s="16" t="s">
        <v>71</v>
      </c>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30"/>
      <c r="AZ836" s="30"/>
      <c r="BA836" s="30"/>
      <c r="BB836" s="30"/>
      <c r="BC836" s="30"/>
      <c r="BD836" s="30"/>
      <c r="BE836" s="30"/>
      <c r="BF836" s="30"/>
      <c r="BG836" s="30"/>
      <c r="BH836" s="30"/>
      <c r="BI836" s="30"/>
      <c r="BJ836" s="30"/>
      <c r="BK836" s="30"/>
      <c r="BL836" s="18"/>
      <c r="BM836" s="18"/>
      <c r="BN836" s="18"/>
      <c r="BO836" s="18"/>
      <c r="BP836" s="18"/>
      <c r="BQ836" s="18"/>
      <c r="BR836" s="18"/>
      <c r="BS836" s="18"/>
      <c r="BT836" s="18"/>
      <c r="BU836" s="18"/>
      <c r="BV836" s="18"/>
      <c r="BW836" s="18"/>
      <c r="BX836" s="19"/>
    </row>
    <row r="837" spans="2:76" ht="20.100000000000001" customHeight="1">
      <c r="B837" s="9"/>
      <c r="C837" s="9"/>
      <c r="D837" s="15"/>
      <c r="E837" s="16"/>
      <c r="F837" s="16"/>
      <c r="G837" s="16"/>
      <c r="H837" s="16"/>
      <c r="I837" s="16"/>
      <c r="J837" s="17"/>
      <c r="K837" s="17"/>
      <c r="L837" s="17"/>
      <c r="M837" s="17"/>
      <c r="N837" s="17"/>
      <c r="O837" s="17"/>
      <c r="P837" s="17"/>
      <c r="Q837" s="15"/>
      <c r="R837" s="28" t="s">
        <v>72</v>
      </c>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30"/>
      <c r="AZ837" s="30"/>
      <c r="BA837" s="30"/>
      <c r="BB837" s="30"/>
      <c r="BC837" s="30"/>
      <c r="BD837" s="30"/>
      <c r="BE837" s="30"/>
      <c r="BF837" s="30"/>
      <c r="BG837" s="30"/>
      <c r="BH837" s="30"/>
      <c r="BI837" s="30"/>
      <c r="BJ837" s="30"/>
      <c r="BK837" s="30"/>
      <c r="BL837" s="18"/>
      <c r="BM837" s="18"/>
      <c r="BN837" s="18"/>
      <c r="BO837" s="18"/>
      <c r="BP837" s="18"/>
      <c r="BQ837" s="18"/>
      <c r="BR837" s="18"/>
      <c r="BS837" s="18"/>
      <c r="BT837" s="18"/>
      <c r="BU837" s="18"/>
      <c r="BV837" s="18"/>
      <c r="BW837" s="18"/>
      <c r="BX837" s="19"/>
    </row>
    <row r="838" spans="2:76" ht="20.100000000000001" customHeight="1">
      <c r="B838" s="9"/>
      <c r="C838" s="9"/>
      <c r="D838" s="15"/>
      <c r="E838" s="16"/>
      <c r="F838" s="16"/>
      <c r="G838" s="16"/>
      <c r="H838" s="16"/>
      <c r="I838" s="16"/>
      <c r="J838" s="17"/>
      <c r="K838" s="17"/>
      <c r="L838" s="17"/>
      <c r="M838" s="17"/>
      <c r="N838" s="17"/>
      <c r="O838" s="17"/>
      <c r="P838" s="17"/>
      <c r="Q838" s="15"/>
      <c r="R838" s="29"/>
      <c r="S838" s="29"/>
      <c r="T838" s="29" t="s">
        <v>73</v>
      </c>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30"/>
      <c r="AZ838" s="30"/>
      <c r="BA838" s="30"/>
      <c r="BB838" s="30"/>
      <c r="BC838" s="30"/>
      <c r="BD838" s="30"/>
      <c r="BE838" s="30"/>
      <c r="BF838" s="30"/>
      <c r="BG838" s="30"/>
      <c r="BH838" s="30"/>
      <c r="BI838" s="30"/>
      <c r="BJ838" s="30"/>
      <c r="BK838" s="30"/>
      <c r="BL838" s="18"/>
      <c r="BM838" s="18"/>
      <c r="BN838" s="18"/>
      <c r="BO838" s="18"/>
      <c r="BP838" s="18"/>
      <c r="BQ838" s="18"/>
      <c r="BR838" s="18"/>
      <c r="BS838" s="18"/>
      <c r="BT838" s="18"/>
      <c r="BU838" s="18"/>
      <c r="BV838" s="18"/>
      <c r="BW838" s="18"/>
      <c r="BX838" s="19"/>
    </row>
    <row r="839" spans="2:76" ht="20.100000000000001" customHeight="1">
      <c r="B839" s="9"/>
      <c r="C839" s="9"/>
      <c r="D839" s="15"/>
      <c r="E839" s="16"/>
      <c r="F839" s="16"/>
      <c r="G839" s="16"/>
      <c r="H839" s="16"/>
      <c r="I839" s="16"/>
      <c r="J839" s="17"/>
      <c r="K839" s="17"/>
      <c r="L839" s="17"/>
      <c r="M839" s="17"/>
      <c r="N839" s="17"/>
      <c r="O839" s="17"/>
      <c r="P839" s="17"/>
      <c r="Q839" s="15"/>
      <c r="R839" s="29"/>
      <c r="S839" s="29"/>
      <c r="T839" s="29" t="s">
        <v>74</v>
      </c>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30"/>
      <c r="AZ839" s="30"/>
      <c r="BA839" s="30"/>
      <c r="BB839" s="30"/>
      <c r="BC839" s="30"/>
      <c r="BD839" s="30"/>
      <c r="BE839" s="30"/>
      <c r="BF839" s="30"/>
      <c r="BG839" s="30"/>
      <c r="BH839" s="30"/>
      <c r="BI839" s="30"/>
      <c r="BJ839" s="30"/>
      <c r="BK839" s="30"/>
      <c r="BL839" s="18"/>
      <c r="BM839" s="18"/>
      <c r="BN839" s="18"/>
      <c r="BO839" s="18"/>
      <c r="BP839" s="18"/>
      <c r="BQ839" s="18"/>
      <c r="BR839" s="18"/>
      <c r="BS839" s="18"/>
      <c r="BT839" s="18"/>
      <c r="BU839" s="18"/>
      <c r="BV839" s="18"/>
      <c r="BW839" s="18"/>
      <c r="BX839" s="19"/>
    </row>
    <row r="840" spans="2:76" ht="20.100000000000001" customHeight="1">
      <c r="B840" s="9"/>
      <c r="C840" s="9"/>
      <c r="D840" s="15"/>
      <c r="E840" s="16"/>
      <c r="F840" s="16"/>
      <c r="G840" s="16"/>
      <c r="H840" s="16"/>
      <c r="I840" s="16"/>
      <c r="J840" s="17"/>
      <c r="K840" s="17"/>
      <c r="L840" s="17"/>
      <c r="M840" s="17"/>
      <c r="N840" s="17"/>
      <c r="O840" s="17"/>
      <c r="P840" s="17"/>
      <c r="Q840" s="15"/>
      <c r="R840" s="29"/>
      <c r="S840" s="29"/>
      <c r="T840" s="29" t="s">
        <v>75</v>
      </c>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30"/>
      <c r="AZ840" s="30"/>
      <c r="BA840" s="30"/>
      <c r="BB840" s="30"/>
      <c r="BC840" s="30"/>
      <c r="BD840" s="30"/>
      <c r="BE840" s="30"/>
      <c r="BF840" s="30"/>
      <c r="BG840" s="30"/>
      <c r="BH840" s="30"/>
      <c r="BI840" s="30"/>
      <c r="BJ840" s="30"/>
      <c r="BK840" s="30"/>
      <c r="BL840" s="18"/>
      <c r="BM840" s="18"/>
      <c r="BN840" s="18"/>
      <c r="BO840" s="18"/>
      <c r="BP840" s="18"/>
      <c r="BQ840" s="18"/>
      <c r="BR840" s="18"/>
      <c r="BS840" s="18"/>
      <c r="BT840" s="18"/>
      <c r="BU840" s="18"/>
      <c r="BV840" s="18"/>
      <c r="BW840" s="18"/>
      <c r="BX840" s="19"/>
    </row>
    <row r="841" spans="2:76" ht="20.100000000000001" customHeight="1">
      <c r="B841" s="9"/>
      <c r="C841" s="9"/>
      <c r="D841" s="15"/>
      <c r="E841" s="16"/>
      <c r="F841" s="16"/>
      <c r="G841" s="16"/>
      <c r="H841" s="16"/>
      <c r="I841" s="16"/>
      <c r="J841" s="17"/>
      <c r="K841" s="17"/>
      <c r="L841" s="17"/>
      <c r="M841" s="17"/>
      <c r="N841" s="17"/>
      <c r="O841" s="17"/>
      <c r="P841" s="17"/>
      <c r="Q841" s="15"/>
      <c r="R841" s="29"/>
      <c r="S841" s="29"/>
      <c r="T841" s="29" t="s">
        <v>84</v>
      </c>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30"/>
      <c r="AZ841" s="30"/>
      <c r="BA841" s="30"/>
      <c r="BB841" s="30"/>
      <c r="BC841" s="30"/>
      <c r="BD841" s="30"/>
      <c r="BE841" s="30"/>
      <c r="BF841" s="30"/>
      <c r="BG841" s="30"/>
      <c r="BH841" s="30"/>
      <c r="BI841" s="30"/>
      <c r="BJ841" s="30"/>
      <c r="BK841" s="30"/>
      <c r="BL841" s="18"/>
      <c r="BM841" s="18"/>
      <c r="BN841" s="18"/>
      <c r="BO841" s="18"/>
      <c r="BP841" s="18"/>
      <c r="BQ841" s="18"/>
      <c r="BR841" s="18"/>
      <c r="BS841" s="18"/>
      <c r="BT841" s="18"/>
      <c r="BU841" s="18"/>
      <c r="BV841" s="18"/>
      <c r="BW841" s="18"/>
      <c r="BX841" s="19"/>
    </row>
    <row r="842" spans="2:76" ht="20.100000000000001" customHeight="1">
      <c r="B842" s="9"/>
      <c r="C842" s="9"/>
      <c r="D842" s="23"/>
      <c r="E842" s="24"/>
      <c r="F842" s="24"/>
      <c r="G842" s="24"/>
      <c r="H842" s="24"/>
      <c r="I842" s="24"/>
      <c r="J842" s="25"/>
      <c r="K842" s="25"/>
      <c r="L842" s="25"/>
      <c r="M842" s="25"/>
      <c r="N842" s="25"/>
      <c r="O842" s="25"/>
      <c r="P842" s="25"/>
      <c r="Q842" s="15"/>
      <c r="R842" s="29"/>
      <c r="S842" s="29"/>
      <c r="T842" s="29" t="s">
        <v>76</v>
      </c>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30"/>
      <c r="AZ842" s="30"/>
      <c r="BA842" s="30"/>
      <c r="BB842" s="30"/>
      <c r="BC842" s="30"/>
      <c r="BD842" s="30"/>
      <c r="BE842" s="30"/>
      <c r="BF842" s="30"/>
      <c r="BG842" s="30"/>
      <c r="BH842" s="30"/>
      <c r="BI842" s="30"/>
      <c r="BJ842" s="30"/>
      <c r="BK842" s="30"/>
      <c r="BL842" s="18"/>
      <c r="BM842" s="18"/>
      <c r="BN842" s="18"/>
      <c r="BO842" s="18"/>
      <c r="BP842" s="18"/>
      <c r="BQ842" s="18"/>
      <c r="BR842" s="18"/>
      <c r="BS842" s="18"/>
      <c r="BT842" s="18"/>
      <c r="BU842" s="18"/>
      <c r="BV842" s="18"/>
      <c r="BW842" s="18"/>
      <c r="BX842" s="19"/>
    </row>
    <row r="843" spans="2:76" ht="20.100000000000001" customHeight="1">
      <c r="B843" s="9"/>
      <c r="C843" s="9"/>
      <c r="D843" s="15"/>
      <c r="E843" s="16" t="s">
        <v>53</v>
      </c>
      <c r="F843" s="16"/>
      <c r="G843" s="16"/>
      <c r="H843" s="16"/>
      <c r="I843" s="16"/>
      <c r="J843" s="17"/>
      <c r="K843" s="17"/>
      <c r="L843" s="17"/>
      <c r="M843" s="17"/>
      <c r="N843" s="17"/>
      <c r="O843" s="17"/>
      <c r="P843" s="17"/>
      <c r="Q843" s="10"/>
      <c r="R843" s="11" t="s">
        <v>325</v>
      </c>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8"/>
      <c r="AZ843" s="38"/>
      <c r="BA843" s="38"/>
      <c r="BB843" s="38"/>
      <c r="BC843" s="38"/>
      <c r="BD843" s="38"/>
      <c r="BE843" s="38"/>
      <c r="BF843" s="38"/>
      <c r="BG843" s="38"/>
      <c r="BH843" s="38"/>
      <c r="BI843" s="38"/>
      <c r="BJ843" s="38"/>
      <c r="BK843" s="38"/>
      <c r="BL843" s="13"/>
      <c r="BM843" s="13"/>
      <c r="BN843" s="13"/>
      <c r="BO843" s="13"/>
      <c r="BP843" s="13"/>
      <c r="BQ843" s="13"/>
      <c r="BR843" s="13"/>
      <c r="BS843" s="13"/>
      <c r="BT843" s="13"/>
      <c r="BU843" s="13"/>
      <c r="BV843" s="13"/>
      <c r="BW843" s="13"/>
      <c r="BX843" s="14"/>
    </row>
    <row r="844" spans="2:76" ht="20.100000000000001" customHeight="1">
      <c r="B844" s="9"/>
      <c r="C844" s="9"/>
      <c r="D844" s="20"/>
      <c r="E844" s="21" t="s">
        <v>54</v>
      </c>
      <c r="F844" s="21"/>
      <c r="G844" s="21"/>
      <c r="H844" s="21"/>
      <c r="I844" s="21"/>
      <c r="J844" s="22"/>
      <c r="K844" s="22"/>
      <c r="L844" s="22"/>
      <c r="M844" s="22"/>
      <c r="N844" s="22"/>
      <c r="O844" s="22"/>
      <c r="P844" s="22"/>
      <c r="Q844" s="15"/>
      <c r="R844" s="28" t="s">
        <v>77</v>
      </c>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30"/>
      <c r="AZ844" s="30"/>
      <c r="BA844" s="30"/>
      <c r="BB844" s="30"/>
      <c r="BC844" s="30"/>
      <c r="BD844" s="30"/>
      <c r="BE844" s="30"/>
      <c r="BF844" s="30"/>
      <c r="BG844" s="30"/>
      <c r="BH844" s="30"/>
      <c r="BI844" s="30"/>
      <c r="BJ844" s="30"/>
      <c r="BK844" s="30"/>
      <c r="BL844" s="18"/>
      <c r="BM844" s="18"/>
      <c r="BN844" s="18"/>
      <c r="BO844" s="18"/>
      <c r="BP844" s="18"/>
      <c r="BQ844" s="18"/>
      <c r="BR844" s="18"/>
      <c r="BS844" s="18"/>
      <c r="BT844" s="18"/>
      <c r="BU844" s="18"/>
      <c r="BV844" s="18"/>
      <c r="BW844" s="18"/>
      <c r="BX844" s="19"/>
    </row>
    <row r="845" spans="2:76" ht="20.100000000000001" customHeight="1">
      <c r="B845" s="9"/>
      <c r="C845" s="9"/>
      <c r="D845" s="15"/>
      <c r="E845" s="16"/>
      <c r="F845" s="16"/>
      <c r="G845" s="16"/>
      <c r="H845" s="16"/>
      <c r="I845" s="16"/>
      <c r="J845" s="17"/>
      <c r="K845" s="17"/>
      <c r="L845" s="17"/>
      <c r="M845" s="17"/>
      <c r="N845" s="17"/>
      <c r="O845" s="17"/>
      <c r="P845" s="17"/>
      <c r="Q845" s="15"/>
      <c r="R845" s="29"/>
      <c r="S845" s="29"/>
      <c r="T845" s="29" t="s">
        <v>78</v>
      </c>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30"/>
      <c r="AZ845" s="30"/>
      <c r="BA845" s="30"/>
      <c r="BB845" s="30"/>
      <c r="BC845" s="30"/>
      <c r="BD845" s="30"/>
      <c r="BE845" s="30"/>
      <c r="BF845" s="30"/>
      <c r="BG845" s="30"/>
      <c r="BH845" s="30"/>
      <c r="BI845" s="30"/>
      <c r="BJ845" s="30"/>
      <c r="BK845" s="30"/>
      <c r="BL845" s="18"/>
      <c r="BM845" s="18"/>
      <c r="BN845" s="18"/>
      <c r="BO845" s="18"/>
      <c r="BP845" s="18"/>
      <c r="BQ845" s="18"/>
      <c r="BR845" s="18"/>
      <c r="BS845" s="18"/>
      <c r="BT845" s="18"/>
      <c r="BU845" s="18"/>
      <c r="BV845" s="18"/>
      <c r="BW845" s="18"/>
      <c r="BX845" s="19"/>
    </row>
    <row r="846" spans="2:76" ht="20.100000000000001" customHeight="1">
      <c r="B846" s="9"/>
      <c r="C846" s="9"/>
      <c r="D846" s="15"/>
      <c r="E846" s="16"/>
      <c r="F846" s="16"/>
      <c r="G846" s="16"/>
      <c r="H846" s="16"/>
      <c r="I846" s="16"/>
      <c r="J846" s="17"/>
      <c r="K846" s="17"/>
      <c r="L846" s="17"/>
      <c r="M846" s="17"/>
      <c r="N846" s="17"/>
      <c r="O846" s="17"/>
      <c r="P846" s="17"/>
      <c r="Q846" s="15"/>
      <c r="R846" s="29"/>
      <c r="S846" s="29"/>
      <c r="T846" s="29" t="s">
        <v>79</v>
      </c>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30"/>
      <c r="AZ846" s="30"/>
      <c r="BA846" s="30"/>
      <c r="BB846" s="30"/>
      <c r="BC846" s="30"/>
      <c r="BD846" s="30"/>
      <c r="BE846" s="30"/>
      <c r="BF846" s="30"/>
      <c r="BG846" s="30"/>
      <c r="BH846" s="30"/>
      <c r="BI846" s="30"/>
      <c r="BJ846" s="30"/>
      <c r="BK846" s="30"/>
      <c r="BL846" s="18"/>
      <c r="BM846" s="18"/>
      <c r="BN846" s="18"/>
      <c r="BO846" s="18"/>
      <c r="BP846" s="18"/>
      <c r="BQ846" s="18"/>
      <c r="BR846" s="18"/>
      <c r="BS846" s="18"/>
      <c r="BT846" s="18"/>
      <c r="BU846" s="18"/>
      <c r="BV846" s="18"/>
      <c r="BW846" s="18"/>
      <c r="BX846" s="19"/>
    </row>
    <row r="847" spans="2:76" ht="20.100000000000001" customHeight="1">
      <c r="B847" s="9"/>
      <c r="C847" s="9"/>
      <c r="D847" s="23"/>
      <c r="E847" s="24"/>
      <c r="F847" s="24"/>
      <c r="G847" s="24"/>
      <c r="H847" s="24"/>
      <c r="I847" s="24"/>
      <c r="J847" s="25"/>
      <c r="K847" s="25"/>
      <c r="L847" s="25"/>
      <c r="M847" s="25"/>
      <c r="N847" s="25"/>
      <c r="O847" s="25"/>
      <c r="P847" s="25"/>
      <c r="Q847" s="23"/>
      <c r="R847" s="31"/>
      <c r="S847" s="31"/>
      <c r="T847" s="31" t="s">
        <v>80</v>
      </c>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2"/>
      <c r="AZ847" s="32"/>
      <c r="BA847" s="32"/>
      <c r="BB847" s="32"/>
      <c r="BC847" s="32"/>
      <c r="BD847" s="32"/>
      <c r="BE847" s="32"/>
      <c r="BF847" s="32"/>
      <c r="BG847" s="32"/>
      <c r="BH847" s="32"/>
      <c r="BI847" s="32"/>
      <c r="BJ847" s="32"/>
      <c r="BK847" s="32"/>
      <c r="BL847" s="33"/>
      <c r="BM847" s="33"/>
      <c r="BN847" s="33"/>
      <c r="BO847" s="33"/>
      <c r="BP847" s="33"/>
      <c r="BQ847" s="33"/>
      <c r="BR847" s="33"/>
      <c r="BS847" s="33"/>
      <c r="BT847" s="33"/>
      <c r="BU847" s="33"/>
      <c r="BV847" s="33"/>
      <c r="BW847" s="33"/>
      <c r="BX847" s="26"/>
    </row>
    <row r="848" spans="2:76" ht="20.100000000000001" customHeight="1">
      <c r="B848" s="9"/>
      <c r="C848" s="9"/>
      <c r="D848" s="15"/>
      <c r="E848" s="16" t="s">
        <v>55</v>
      </c>
      <c r="F848" s="16"/>
      <c r="G848" s="16"/>
      <c r="H848" s="16"/>
      <c r="I848" s="16"/>
      <c r="J848" s="17"/>
      <c r="K848" s="17"/>
      <c r="L848" s="17"/>
      <c r="M848" s="17"/>
      <c r="N848" s="17"/>
      <c r="O848" s="17"/>
      <c r="P848" s="17"/>
      <c r="Q848" s="15"/>
      <c r="R848" s="250" t="s">
        <v>231</v>
      </c>
      <c r="S848" s="250"/>
      <c r="T848" s="250"/>
      <c r="U848" s="250"/>
      <c r="V848" s="250"/>
      <c r="W848" s="250"/>
      <c r="X848" s="250"/>
      <c r="Y848" s="250"/>
      <c r="Z848" s="250"/>
      <c r="AA848" s="250"/>
      <c r="AB848" s="250"/>
      <c r="AC848" s="250"/>
      <c r="AD848" s="250"/>
      <c r="AE848" s="250"/>
      <c r="AF848" s="250"/>
      <c r="AG848" s="250"/>
      <c r="AH848" s="250"/>
      <c r="AI848" s="250"/>
      <c r="AJ848" s="250"/>
      <c r="AK848" s="250"/>
      <c r="AL848" s="250"/>
      <c r="AM848" s="250"/>
      <c r="AN848" s="250"/>
      <c r="AO848" s="34"/>
      <c r="AP848" s="34"/>
      <c r="AQ848" s="34"/>
      <c r="AR848" s="34"/>
      <c r="AS848" s="34"/>
      <c r="AT848" s="34"/>
      <c r="AU848" s="34"/>
      <c r="AV848" s="34"/>
      <c r="AW848" s="34"/>
      <c r="AX848" s="34"/>
      <c r="AY848" s="35"/>
      <c r="AZ848" s="35"/>
      <c r="BA848" s="35"/>
      <c r="BB848" s="35"/>
      <c r="BC848" s="35"/>
      <c r="BD848" s="35"/>
      <c r="BE848" s="35"/>
      <c r="BF848" s="35"/>
      <c r="BG848" s="35"/>
      <c r="BH848" s="35"/>
      <c r="BI848" s="35"/>
      <c r="BJ848" s="35"/>
      <c r="BK848" s="35"/>
      <c r="BL848" s="2"/>
      <c r="BM848" s="2"/>
      <c r="BN848" s="2"/>
      <c r="BO848" s="2"/>
      <c r="BP848" s="2"/>
      <c r="BQ848" s="2"/>
      <c r="BR848" s="2"/>
      <c r="BS848" s="2"/>
      <c r="BT848" s="2"/>
      <c r="BU848" s="2"/>
      <c r="BV848" s="2"/>
      <c r="BW848" s="2"/>
      <c r="BX848" s="3"/>
    </row>
    <row r="849" spans="2:126" ht="20.100000000000001" customHeight="1">
      <c r="B849" s="9"/>
      <c r="C849" s="9"/>
      <c r="D849" s="15"/>
      <c r="E849" s="16"/>
      <c r="F849" s="16"/>
      <c r="G849" s="16"/>
      <c r="H849" s="16"/>
      <c r="I849" s="16"/>
      <c r="J849" s="17"/>
      <c r="K849" s="17"/>
      <c r="L849" s="17"/>
      <c r="M849" s="17"/>
      <c r="N849" s="17"/>
      <c r="O849" s="17"/>
      <c r="P849" s="17"/>
      <c r="Q849" s="15"/>
      <c r="R849" s="251" t="s">
        <v>232</v>
      </c>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c r="AT849" s="251"/>
      <c r="AU849" s="251"/>
      <c r="AV849" s="251"/>
      <c r="AW849" s="251"/>
      <c r="AX849" s="251"/>
      <c r="AY849" s="252"/>
      <c r="AZ849" s="252"/>
      <c r="BA849" s="252"/>
      <c r="BB849" s="252"/>
      <c r="BC849" s="252"/>
      <c r="BD849" s="252"/>
      <c r="BE849" s="252"/>
      <c r="BF849" s="252"/>
      <c r="BG849" s="252"/>
      <c r="BH849" s="252"/>
      <c r="BI849" s="252"/>
      <c r="BJ849" s="252"/>
      <c r="BK849" s="252"/>
      <c r="BL849" s="18"/>
      <c r="BM849" s="18"/>
      <c r="BN849" s="18"/>
      <c r="BO849" s="18"/>
      <c r="BP849" s="18"/>
      <c r="BQ849" s="18"/>
      <c r="BR849" s="18"/>
      <c r="BS849" s="18"/>
      <c r="BT849" s="18"/>
      <c r="BU849" s="18"/>
      <c r="BV849" s="18"/>
      <c r="BW849" s="18"/>
      <c r="BX849" s="19"/>
    </row>
    <row r="850" spans="2:126" ht="20.100000000000001" customHeight="1">
      <c r="B850" s="9"/>
      <c r="C850" s="9"/>
      <c r="D850" s="15"/>
      <c r="E850" s="16"/>
      <c r="F850" s="16"/>
      <c r="G850" s="16"/>
      <c r="H850" s="16"/>
      <c r="I850" s="16"/>
      <c r="J850" s="17"/>
      <c r="K850" s="17"/>
      <c r="L850" s="17"/>
      <c r="M850" s="17"/>
      <c r="N850" s="17"/>
      <c r="O850" s="17"/>
      <c r="P850" s="17"/>
      <c r="Q850" s="228"/>
      <c r="R850" s="29" t="s">
        <v>233</v>
      </c>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51"/>
      <c r="AV850" s="251"/>
      <c r="AW850" s="251"/>
      <c r="AX850" s="251"/>
      <c r="AY850" s="252"/>
      <c r="AZ850" s="252"/>
      <c r="BA850" s="252"/>
      <c r="BB850" s="252"/>
      <c r="BC850" s="252"/>
      <c r="BD850" s="252"/>
      <c r="BE850" s="252"/>
      <c r="BF850" s="252"/>
      <c r="BG850" s="252"/>
      <c r="BH850" s="252"/>
      <c r="BI850" s="252"/>
      <c r="BJ850" s="252"/>
      <c r="BK850" s="252"/>
      <c r="BL850" s="247"/>
      <c r="BM850" s="18"/>
      <c r="BN850" s="18"/>
      <c r="BO850" s="18"/>
      <c r="BP850" s="18"/>
      <c r="BQ850" s="18"/>
      <c r="BR850" s="18"/>
      <c r="BS850" s="18"/>
      <c r="BT850" s="18"/>
      <c r="BU850" s="18"/>
      <c r="BV850" s="18"/>
      <c r="BW850" s="18"/>
      <c r="BX850" s="19"/>
    </row>
    <row r="851" spans="2:126" ht="20.100000000000001" customHeight="1">
      <c r="B851" s="9"/>
      <c r="C851" s="9"/>
      <c r="D851" s="23"/>
      <c r="E851" s="24"/>
      <c r="F851" s="24"/>
      <c r="G851" s="24"/>
      <c r="H851" s="24"/>
      <c r="I851" s="24"/>
      <c r="J851" s="25"/>
      <c r="K851" s="25"/>
      <c r="L851" s="25"/>
      <c r="M851" s="25"/>
      <c r="N851" s="25"/>
      <c r="O851" s="25"/>
      <c r="P851" s="25"/>
      <c r="Q851" s="253"/>
      <c r="R851" s="32" t="s">
        <v>234</v>
      </c>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3"/>
      <c r="BM851" s="33"/>
      <c r="BN851" s="33"/>
      <c r="BO851" s="33"/>
      <c r="BP851" s="33"/>
      <c r="BQ851" s="33"/>
      <c r="BR851" s="33"/>
      <c r="BS851" s="33"/>
      <c r="BT851" s="33"/>
      <c r="BU851" s="33"/>
      <c r="BV851" s="33"/>
      <c r="BW851" s="33"/>
      <c r="BX851" s="26"/>
    </row>
    <row r="852" spans="2:126" ht="12.75" customHeight="1">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row>
    <row r="853" spans="2:126" s="8" customFormat="1" ht="15.75" customHeight="1">
      <c r="D853" s="488">
        <f>入力フォーム!$C$13</f>
        <v>45931</v>
      </c>
      <c r="E853" s="488"/>
      <c r="F853" s="488"/>
      <c r="G853" s="488"/>
      <c r="H853" s="488"/>
      <c r="I853" s="488"/>
      <c r="J853" s="488"/>
      <c r="K853" s="488"/>
      <c r="L853" s="488"/>
      <c r="M853" s="488"/>
      <c r="N853" s="488"/>
      <c r="O853" s="488"/>
      <c r="P853" s="488"/>
      <c r="Q853" s="488"/>
      <c r="R853" s="47"/>
      <c r="S853" s="47"/>
      <c r="T853" s="47"/>
      <c r="U853" s="47"/>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row>
    <row r="854" spans="2:126" s="8" customFormat="1" ht="10.5" customHeight="1">
      <c r="D854" s="45"/>
      <c r="E854" s="45"/>
      <c r="F854" s="45"/>
      <c r="G854" s="45"/>
      <c r="H854" s="45"/>
      <c r="I854" s="45"/>
      <c r="J854" s="45"/>
      <c r="K854" s="45"/>
      <c r="L854" s="45"/>
      <c r="M854" s="45"/>
      <c r="N854" s="45"/>
      <c r="O854" s="45"/>
      <c r="P854" s="45"/>
      <c r="Q854" s="45"/>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row>
    <row r="855" spans="2:126" s="8" customFormat="1" ht="18" customHeight="1">
      <c r="AM855" s="8" t="s">
        <v>56</v>
      </c>
      <c r="AQ855" s="489" t="s">
        <v>306</v>
      </c>
      <c r="AR855" s="489"/>
      <c r="AS855" s="489"/>
      <c r="AT855" s="489"/>
      <c r="AU855" s="489"/>
      <c r="AV855" s="489"/>
      <c r="AW855" s="489"/>
      <c r="AX855" s="489"/>
      <c r="AY855" s="489"/>
      <c r="AZ855" s="489"/>
      <c r="BA855" s="489"/>
      <c r="BB855" s="489"/>
      <c r="BC855" s="489"/>
      <c r="BD855" s="489"/>
      <c r="BE855" s="489"/>
      <c r="BF855" s="489"/>
      <c r="BG855" s="489"/>
      <c r="BH855" s="489"/>
      <c r="BI855" s="489"/>
      <c r="BJ855" s="489"/>
      <c r="BK855" s="489"/>
      <c r="BL855" s="489"/>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row>
    <row r="856" spans="2:126" s="8" customFormat="1" ht="18" customHeight="1">
      <c r="AQ856" s="489" t="s">
        <v>66</v>
      </c>
      <c r="AR856" s="489"/>
      <c r="AS856" s="489"/>
      <c r="AT856" s="489"/>
      <c r="AU856" s="489"/>
      <c r="AV856" s="489"/>
      <c r="AW856" s="489"/>
      <c r="AX856" s="489"/>
      <c r="AY856" s="489"/>
      <c r="AZ856" s="489"/>
      <c r="BA856" s="489"/>
      <c r="BB856" s="489"/>
      <c r="BC856" s="489"/>
      <c r="BD856" s="489"/>
      <c r="BE856" s="489"/>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row>
    <row r="857" spans="2:126" s="8" customFormat="1" ht="18" customHeight="1">
      <c r="AQ857" s="479" t="s">
        <v>328</v>
      </c>
      <c r="AR857" s="479"/>
      <c r="AS857" s="479"/>
      <c r="AT857" s="479"/>
      <c r="AU857" s="479"/>
      <c r="AV857" s="479"/>
      <c r="AW857" s="479"/>
      <c r="AX857" s="479"/>
      <c r="AY857" s="479"/>
      <c r="AZ857" s="479"/>
      <c r="BA857" s="479"/>
      <c r="BB857" s="479"/>
      <c r="BC857" s="479"/>
      <c r="BD857" s="479"/>
      <c r="BE857" s="479"/>
      <c r="BF857" s="479"/>
      <c r="BG857" s="43"/>
      <c r="BH857" s="480" t="s">
        <v>300</v>
      </c>
      <c r="BI857" s="480"/>
      <c r="BJ857" s="480"/>
      <c r="BK857" s="480"/>
      <c r="BL857" s="480"/>
      <c r="BM857" s="480"/>
      <c r="BN857" s="480"/>
      <c r="BO857" s="480"/>
      <c r="BS857" s="8" t="s">
        <v>57</v>
      </c>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row>
    <row r="858" spans="2:126" s="8" customFormat="1" ht="10.5" customHeight="1">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row>
    <row r="859" spans="2:126" s="8" customFormat="1" ht="18" customHeight="1">
      <c r="AM859" s="8" t="s">
        <v>58</v>
      </c>
      <c r="AQ859" s="8" t="s">
        <v>59</v>
      </c>
      <c r="AU859" s="481" t="str">
        <f>"〒"&amp;VLOOKUP(A807,入力フォーム!$A$26:$AA$75,4,FALSE)</f>
        <v>〒</v>
      </c>
      <c r="AV859" s="481"/>
      <c r="AW859" s="481"/>
      <c r="AX859" s="481"/>
      <c r="AY859" s="481"/>
      <c r="AZ859" s="481"/>
      <c r="BA859" s="481"/>
      <c r="BB859" s="481"/>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row>
    <row r="860" spans="2:126" s="8" customFormat="1" ht="20.100000000000001" customHeight="1">
      <c r="AU860" s="144"/>
      <c r="AV860" s="482">
        <f>VLOOKUP(A807,入力フォーム!$A$26:$AA$75,5,FALSE)</f>
        <v>0</v>
      </c>
      <c r="AW860" s="482"/>
      <c r="AX860" s="482"/>
      <c r="AY860" s="482"/>
      <c r="AZ860" s="482"/>
      <c r="BA860" s="482"/>
      <c r="BB860" s="482"/>
      <c r="BC860" s="482"/>
      <c r="BD860" s="482"/>
      <c r="BE860" s="482"/>
      <c r="BF860" s="482"/>
      <c r="BG860" s="482"/>
      <c r="BH860" s="482"/>
      <c r="BI860" s="482"/>
      <c r="BJ860" s="482"/>
      <c r="BK860" s="482"/>
      <c r="BL860" s="482"/>
      <c r="BM860" s="482"/>
      <c r="BN860" s="482"/>
      <c r="BO860" s="482"/>
      <c r="BP860" s="482"/>
      <c r="BQ860" s="482"/>
      <c r="BR860" s="482"/>
      <c r="BS860" s="482"/>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row>
    <row r="861" spans="2:126" s="8" customFormat="1" ht="20.100000000000001" customHeight="1">
      <c r="AU861" s="44"/>
      <c r="AV861" s="483">
        <f>VLOOKUP(A807,入力フォーム!$A$26:$AA$75,6,FALSE)</f>
        <v>0</v>
      </c>
      <c r="AW861" s="483"/>
      <c r="AX861" s="483"/>
      <c r="AY861" s="483"/>
      <c r="AZ861" s="483"/>
      <c r="BA861" s="483"/>
      <c r="BB861" s="483"/>
      <c r="BC861" s="483"/>
      <c r="BD861" s="483"/>
      <c r="BE861" s="483"/>
      <c r="BF861" s="483"/>
      <c r="BG861" s="483"/>
      <c r="BH861" s="483"/>
      <c r="BI861" s="483"/>
      <c r="BJ861" s="483"/>
      <c r="BK861" s="483"/>
      <c r="BL861" s="483"/>
      <c r="BM861" s="483"/>
      <c r="BN861" s="483"/>
      <c r="BO861" s="483"/>
      <c r="BP861" s="483"/>
      <c r="BQ861" s="483"/>
      <c r="BR861" s="483"/>
      <c r="BS861" s="48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row>
    <row r="862" spans="2:126" s="8" customFormat="1" ht="12" customHeight="1">
      <c r="AQ862" s="46" t="s">
        <v>191</v>
      </c>
      <c r="AR862" s="46"/>
      <c r="AS862" s="46"/>
      <c r="AT862" s="46"/>
      <c r="AU862" s="46"/>
      <c r="AV862" s="484">
        <f>VLOOKUP(A807,入力フォーム!$A$26:$AA$75,3,FALSE)</f>
        <v>0</v>
      </c>
      <c r="AW862" s="484" ph="1"/>
      <c r="AX862" s="484" ph="1"/>
      <c r="AY862" s="484" ph="1"/>
      <c r="AZ862" s="484" ph="1"/>
      <c r="BA862" s="484" ph="1"/>
      <c r="BB862" s="484" ph="1"/>
      <c r="BC862" s="484" ph="1"/>
      <c r="BD862" s="484" ph="1"/>
      <c r="BE862" s="484" ph="1"/>
      <c r="BF862" s="484" ph="1"/>
      <c r="BG862" s="484" ph="1"/>
      <c r="BH862" s="484" ph="1"/>
      <c r="BI862" s="484" ph="1"/>
      <c r="BJ862" s="484" ph="1"/>
      <c r="BK862" s="484" ph="1"/>
      <c r="BL862" s="484" ph="1"/>
      <c r="BM862" s="484" ph="1"/>
      <c r="BN862" s="484" ph="1"/>
      <c r="BO862" s="48"/>
      <c r="BP862" s="48"/>
      <c r="BQ862" s="48"/>
      <c r="BR862" s="48"/>
      <c r="BS862" s="48"/>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row>
    <row r="863" spans="2:126" s="8" customFormat="1" ht="20.100000000000001" customHeight="1">
      <c r="AQ863" s="8" t="s">
        <v>60</v>
      </c>
      <c r="AV863" s="493">
        <f>VLOOKUP(A807,入力フォーム!$A$26:$AA$75,2,FALSE)</f>
        <v>0</v>
      </c>
      <c r="AW863" s="493"/>
      <c r="AX863" s="493"/>
      <c r="AY863" s="493"/>
      <c r="AZ863" s="493"/>
      <c r="BA863" s="493"/>
      <c r="BB863" s="493"/>
      <c r="BC863" s="493"/>
      <c r="BD863" s="493"/>
      <c r="BE863" s="493"/>
      <c r="BF863" s="493"/>
      <c r="BG863" s="493"/>
      <c r="BH863" s="493"/>
      <c r="BI863" s="493"/>
      <c r="BJ863" s="493"/>
      <c r="BK863" s="493"/>
      <c r="BL863" s="493"/>
      <c r="BM863" s="493"/>
      <c r="BN863" s="493"/>
      <c r="BO863" s="48"/>
      <c r="BP863" s="48"/>
      <c r="BQ863" s="48"/>
      <c r="BR863" s="48"/>
      <c r="BS863" s="286" t="s">
        <v>57</v>
      </c>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row>
    <row r="864" spans="2:126" s="8" customFormat="1" ht="20.100000000000001" customHeight="1">
      <c r="AQ864" s="8" t="s">
        <v>61</v>
      </c>
      <c r="AV864" s="48"/>
      <c r="AW864" s="494">
        <f>VLOOKUP(A807,入力フォーム!$A$26:$AA$75,8,FALSE)</f>
        <v>0</v>
      </c>
      <c r="AX864" s="494"/>
      <c r="AY864" s="494"/>
      <c r="AZ864" s="494"/>
      <c r="BA864" s="494"/>
      <c r="BB864" s="494"/>
      <c r="BC864" s="494"/>
      <c r="BD864" s="494"/>
      <c r="BE864" s="494"/>
      <c r="BF864" s="494"/>
      <c r="BG864" s="494"/>
      <c r="BH864" s="494"/>
      <c r="BI864" s="494"/>
      <c r="BJ864" s="494"/>
      <c r="BK864" s="494"/>
      <c r="BL864" s="494"/>
      <c r="BM864" s="494"/>
      <c r="BN864" s="494"/>
      <c r="BO864" s="494"/>
      <c r="BP864" s="494"/>
      <c r="BQ864" s="494"/>
      <c r="BR864" s="494"/>
      <c r="BS864" s="48"/>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row>
    <row r="865" spans="1:126" s="8" customFormat="1" ht="20.100000000000001" customHeight="1">
      <c r="AQ865" s="8" t="s">
        <v>83</v>
      </c>
      <c r="AV865" s="48"/>
      <c r="AW865" s="48"/>
      <c r="AX865" s="48"/>
      <c r="AY865" s="48"/>
      <c r="AZ865" s="48"/>
      <c r="BA865" s="48"/>
      <c r="BB865" s="48"/>
      <c r="BC865" s="48"/>
      <c r="BD865" s="495">
        <f>VLOOKUP(A807,入力フォーム!$A$26:$AA$75,9,FALSE)</f>
        <v>0</v>
      </c>
      <c r="BE865" s="495"/>
      <c r="BF865" s="495"/>
      <c r="BG865" s="495"/>
      <c r="BH865" s="495"/>
      <c r="BI865" s="495"/>
      <c r="BJ865" s="495"/>
      <c r="BK865" s="495"/>
      <c r="BL865" s="495"/>
      <c r="BM865" s="495"/>
      <c r="BN865" s="495"/>
      <c r="BO865" s="495"/>
      <c r="BP865" s="495"/>
      <c r="BQ865" s="495"/>
      <c r="BR865" s="495"/>
      <c r="BS865" s="495"/>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row>
    <row r="866" spans="1:126" s="8" customFormat="1" ht="12" customHeight="1">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row>
    <row r="867" spans="1:126" s="8" customFormat="1" ht="22.5" customHeight="1">
      <c r="D867" s="496" t="s">
        <v>85</v>
      </c>
      <c r="E867" s="496"/>
      <c r="F867" s="496"/>
      <c r="G867" s="496"/>
      <c r="H867" s="496"/>
      <c r="I867" s="496"/>
      <c r="J867" s="496"/>
      <c r="K867" s="496"/>
      <c r="L867" s="497" t="str">
        <f>入力フォーム!$C$22</f>
        <v>07-999</v>
      </c>
      <c r="M867" s="497"/>
      <c r="N867" s="497"/>
      <c r="O867" s="497"/>
      <c r="P867" s="497"/>
      <c r="Q867" s="497"/>
      <c r="R867" s="48"/>
      <c r="S867" s="48"/>
      <c r="T867" s="8" t="s">
        <v>242</v>
      </c>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row>
    <row r="868" spans="1:126" s="8" customFormat="1" ht="15.75" customHeight="1">
      <c r="D868" s="45"/>
      <c r="F868" s="45"/>
      <c r="G868" s="45"/>
      <c r="H868" s="45"/>
      <c r="I868" s="45"/>
      <c r="J868" s="45"/>
      <c r="K868" s="45"/>
      <c r="L868" s="45"/>
      <c r="M868" s="45"/>
      <c r="N868" s="45"/>
      <c r="O868" s="45"/>
      <c r="P868" s="45"/>
      <c r="Q868" s="45"/>
      <c r="BX868" s="51"/>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row>
    <row r="869" spans="1:126" s="7" customFormat="1" ht="18.75">
      <c r="A869" s="7">
        <f>IF(MOD(ROW()-1,62)=0,QUOTIENT(ROW()-1,62)+1,"")</f>
        <v>15</v>
      </c>
      <c r="B869" s="473" t="s">
        <v>39</v>
      </c>
      <c r="C869" s="473"/>
      <c r="D869" s="473"/>
      <c r="E869" s="473"/>
      <c r="F869" s="473"/>
      <c r="G869" s="473"/>
      <c r="H869" s="473"/>
      <c r="I869" s="473"/>
      <c r="J869" s="473"/>
      <c r="K869" s="473"/>
      <c r="L869" s="473"/>
      <c r="M869" s="473"/>
      <c r="N869" s="473"/>
      <c r="O869" s="473"/>
      <c r="P869" s="473"/>
      <c r="Q869" s="473"/>
      <c r="R869" s="473"/>
      <c r="S869" s="473"/>
      <c r="T869" s="473"/>
      <c r="U869" s="473"/>
      <c r="V869" s="473"/>
      <c r="W869" s="473"/>
      <c r="X869" s="473"/>
      <c r="Y869" s="473"/>
      <c r="Z869" s="473"/>
      <c r="AA869" s="473"/>
      <c r="AB869" s="473"/>
      <c r="AC869" s="473"/>
      <c r="AD869" s="473"/>
      <c r="AE869" s="473"/>
      <c r="AF869" s="473"/>
      <c r="AG869" s="473"/>
      <c r="AH869" s="473"/>
      <c r="AI869" s="473"/>
      <c r="AJ869" s="473"/>
      <c r="AK869" s="473"/>
      <c r="AL869" s="473"/>
      <c r="AM869" s="473"/>
      <c r="AN869" s="473"/>
      <c r="AO869" s="473"/>
      <c r="AP869" s="473"/>
      <c r="AQ869" s="473"/>
      <c r="AR869" s="473"/>
      <c r="AS869" s="473"/>
      <c r="AT869" s="473"/>
      <c r="AU869" s="473"/>
      <c r="AV869" s="473"/>
      <c r="AW869" s="473"/>
      <c r="AX869" s="473"/>
      <c r="AY869" s="473"/>
      <c r="AZ869" s="473"/>
      <c r="BA869" s="473"/>
      <c r="BB869" s="473"/>
      <c r="BC869" s="473"/>
      <c r="BD869" s="473"/>
      <c r="BE869" s="473"/>
      <c r="BF869" s="473"/>
      <c r="BG869" s="473"/>
      <c r="BH869" s="473"/>
      <c r="BI869" s="473"/>
      <c r="BJ869" s="473"/>
      <c r="BK869" s="473"/>
      <c r="BL869" s="473"/>
      <c r="BM869" s="473"/>
      <c r="BN869" s="473"/>
      <c r="BO869" s="473"/>
      <c r="BP869" s="473"/>
      <c r="BQ869" s="473"/>
      <c r="BR869" s="473"/>
      <c r="BS869" s="473"/>
      <c r="BT869" s="473"/>
      <c r="BU869" s="473"/>
      <c r="BV869" s="473"/>
      <c r="BW869" s="473"/>
      <c r="BX869" s="473"/>
      <c r="BY869" s="52"/>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row>
    <row r="870" spans="1:126" s="7" customFormat="1" ht="19.5" customHeight="1">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Q870" s="8"/>
      <c r="AR870" s="8"/>
      <c r="AS870" s="8"/>
      <c r="AT870" s="8"/>
      <c r="AU870" s="8"/>
      <c r="AV870" s="8"/>
      <c r="AW870" s="8"/>
      <c r="AX870" s="8"/>
      <c r="AY870" s="8"/>
      <c r="AZ870" s="8"/>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row>
    <row r="871" spans="1:126" s="7" customFormat="1" ht="16.5" customHeight="1">
      <c r="B871" s="8" t="s">
        <v>229</v>
      </c>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D871" s="474">
        <f>VLOOKUP(A869,入力フォーム!$A$26:$AA$75,2,FALSE)</f>
        <v>0</v>
      </c>
      <c r="AE871" s="474"/>
      <c r="AF871" s="474"/>
      <c r="AG871" s="474"/>
      <c r="AH871" s="474"/>
      <c r="AI871" s="474"/>
      <c r="AJ871" s="474"/>
      <c r="AK871" s="474"/>
      <c r="AL871" s="474"/>
      <c r="AM871" s="474"/>
      <c r="AN871" s="474"/>
      <c r="AO871" s="474"/>
      <c r="AP871" s="474"/>
      <c r="AQ871" s="8" t="s">
        <v>230</v>
      </c>
      <c r="AR871" s="8"/>
      <c r="AS871" s="8"/>
      <c r="AT871" s="8"/>
      <c r="AU871" s="8"/>
      <c r="AV871" s="8"/>
      <c r="AW871" s="8"/>
      <c r="AX871" s="8"/>
      <c r="AY871" s="8"/>
      <c r="AZ871" s="8"/>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row>
    <row r="872" spans="1:126" ht="14.25" customHeight="1">
      <c r="B872" s="9"/>
      <c r="C872" s="9"/>
      <c r="D872" s="9"/>
    </row>
    <row r="873" spans="1:126" ht="15.75" customHeight="1">
      <c r="D873" s="475" t="s">
        <v>23</v>
      </c>
      <c r="E873" s="475"/>
      <c r="F873" s="475"/>
      <c r="G873" s="475"/>
      <c r="H873" s="475"/>
      <c r="I873" s="475"/>
      <c r="J873" s="475"/>
      <c r="K873" s="475"/>
      <c r="L873" s="475"/>
      <c r="M873" s="475"/>
      <c r="N873" s="475"/>
      <c r="O873" s="475"/>
      <c r="P873" s="475"/>
      <c r="Q873" s="475"/>
      <c r="R873" s="475"/>
      <c r="S873" s="475"/>
      <c r="T873" s="475"/>
      <c r="U873" s="475"/>
      <c r="V873" s="475"/>
      <c r="W873" s="475"/>
      <c r="X873" s="475"/>
      <c r="Y873" s="475"/>
      <c r="Z873" s="475"/>
      <c r="AA873" s="475"/>
      <c r="AB873" s="475"/>
      <c r="AC873" s="475"/>
      <c r="AD873" s="475"/>
      <c r="AE873" s="475"/>
      <c r="AF873" s="475"/>
      <c r="AG873" s="475"/>
      <c r="AH873" s="475"/>
      <c r="AI873" s="475"/>
      <c r="AJ873" s="475"/>
      <c r="AK873" s="475"/>
      <c r="AL873" s="475"/>
      <c r="AM873" s="475"/>
      <c r="AN873" s="475"/>
      <c r="AO873" s="475"/>
      <c r="AP873" s="475"/>
      <c r="AQ873" s="475"/>
      <c r="AR873" s="475"/>
      <c r="AS873" s="475"/>
      <c r="AT873" s="475"/>
      <c r="AU873" s="475"/>
      <c r="AV873" s="475"/>
      <c r="AW873" s="475"/>
      <c r="AX873" s="475"/>
      <c r="AY873" s="475"/>
      <c r="AZ873" s="475"/>
      <c r="BA873" s="475"/>
      <c r="BB873" s="475"/>
      <c r="BC873" s="475"/>
      <c r="BD873" s="475"/>
      <c r="BE873" s="475"/>
      <c r="BF873" s="475"/>
      <c r="BG873" s="475"/>
      <c r="BH873" s="475"/>
      <c r="BI873" s="475"/>
      <c r="BJ873" s="475"/>
      <c r="BK873" s="475"/>
      <c r="BL873" s="475"/>
      <c r="BM873" s="475"/>
      <c r="BN873" s="475"/>
      <c r="BO873" s="475"/>
      <c r="BP873" s="475"/>
      <c r="BQ873" s="475"/>
      <c r="BR873" s="475"/>
      <c r="BS873" s="475"/>
      <c r="BT873" s="475"/>
      <c r="BU873" s="475"/>
      <c r="BV873" s="475"/>
      <c r="BW873" s="475"/>
      <c r="BX873" s="475"/>
    </row>
    <row r="874" spans="1:126" ht="14.25" customHeight="1">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row>
    <row r="875" spans="1:126" ht="20.100000000000001" customHeight="1">
      <c r="B875" s="9"/>
      <c r="C875" s="9"/>
      <c r="D875" s="10"/>
      <c r="E875" s="11" t="s">
        <v>40</v>
      </c>
      <c r="F875" s="11"/>
      <c r="G875" s="11"/>
      <c r="H875" s="11"/>
      <c r="I875" s="11"/>
      <c r="J875" s="12"/>
      <c r="K875" s="12"/>
      <c r="L875" s="12"/>
      <c r="M875" s="12"/>
      <c r="N875" s="12"/>
      <c r="O875" s="12"/>
      <c r="P875" s="12"/>
      <c r="Q875" s="10"/>
      <c r="R875" s="476" t="str">
        <f>VLOOKUP(A869,入力フォーム!$A$26:$AA$75,11,FALSE)</f>
        <v/>
      </c>
      <c r="S875" s="476"/>
      <c r="T875" s="476"/>
      <c r="U875" s="476"/>
      <c r="V875" s="476"/>
      <c r="W875" s="476"/>
      <c r="X875" s="476"/>
      <c r="Y875" s="476"/>
      <c r="Z875" s="476"/>
      <c r="AA875" s="476"/>
      <c r="AB875" s="476"/>
      <c r="AC875" s="476"/>
      <c r="AD875" s="476"/>
      <c r="AE875" s="476"/>
      <c r="AF875" s="476"/>
      <c r="AG875" s="476"/>
      <c r="AH875" s="477" t="s">
        <v>235</v>
      </c>
      <c r="AI875" s="478"/>
      <c r="AJ875" s="478"/>
      <c r="AK875" s="478"/>
      <c r="AL875" s="478"/>
      <c r="AM875" s="476" t="str">
        <f>VLOOKUP(A869,入力フォーム!$A$26:$AA$75,13,FALSE)</f>
        <v/>
      </c>
      <c r="AN875" s="476"/>
      <c r="AO875" s="476"/>
      <c r="AP875" s="476"/>
      <c r="AQ875" s="476"/>
      <c r="AR875" s="476"/>
      <c r="AS875" s="476"/>
      <c r="AT875" s="476"/>
      <c r="AU875" s="476"/>
      <c r="AV875" s="476"/>
      <c r="AW875" s="476"/>
      <c r="AX875" s="476"/>
      <c r="AY875" s="476"/>
      <c r="AZ875" s="476"/>
      <c r="BA875" s="476"/>
      <c r="BB875" s="476"/>
      <c r="BC875" s="2"/>
      <c r="BD875" s="2"/>
      <c r="BE875" s="2"/>
      <c r="BF875" s="2"/>
      <c r="BG875" s="2"/>
      <c r="BH875" s="2"/>
      <c r="BI875" s="2"/>
      <c r="BJ875" s="2"/>
      <c r="BK875" s="2"/>
      <c r="BL875" s="2"/>
      <c r="BM875" s="2"/>
      <c r="BN875" s="2"/>
      <c r="BO875" s="2"/>
      <c r="BP875" s="2"/>
      <c r="BQ875" s="2"/>
      <c r="BR875" s="2"/>
      <c r="BS875" s="2"/>
      <c r="BT875" s="2"/>
      <c r="BU875" s="2"/>
      <c r="BV875" s="2"/>
      <c r="BW875" s="2"/>
      <c r="BX875" s="3"/>
    </row>
    <row r="876" spans="1:126" ht="20.100000000000001" customHeight="1">
      <c r="B876" s="9"/>
      <c r="C876" s="9"/>
      <c r="D876" s="10"/>
      <c r="E876" s="11" t="s">
        <v>41</v>
      </c>
      <c r="F876" s="11"/>
      <c r="G876" s="11"/>
      <c r="H876" s="11"/>
      <c r="I876" s="11"/>
      <c r="J876" s="12"/>
      <c r="K876" s="12"/>
      <c r="L876" s="12"/>
      <c r="M876" s="12"/>
      <c r="N876" s="12"/>
      <c r="O876" s="12"/>
      <c r="P876" s="229"/>
      <c r="Q876" s="230"/>
      <c r="R876" s="463" t="str">
        <f>入力フォーム!$C$10</f>
        <v>品川キャンパス</v>
      </c>
      <c r="S876" s="463"/>
      <c r="T876" s="463"/>
      <c r="U876" s="463"/>
      <c r="V876" s="463"/>
      <c r="W876" s="463"/>
      <c r="X876" s="463"/>
      <c r="Y876" s="463"/>
      <c r="Z876" s="231"/>
      <c r="AA876" s="464" t="str">
        <f>入力フォーム!$D$10</f>
        <v>文学部事務室</v>
      </c>
      <c r="AB876" s="464"/>
      <c r="AC876" s="464"/>
      <c r="AD876" s="464"/>
      <c r="AE876" s="464"/>
      <c r="AF876" s="464"/>
      <c r="AG876" s="464"/>
      <c r="AH876" s="464"/>
      <c r="AI876" s="464"/>
      <c r="AJ876" s="464"/>
      <c r="AK876" s="464"/>
      <c r="AL876" s="464"/>
      <c r="AM876" s="464"/>
      <c r="AN876" s="464"/>
      <c r="AO876" s="464"/>
      <c r="AP876" s="464"/>
      <c r="AQ876" s="464"/>
      <c r="AR876" s="464"/>
      <c r="AS876" s="464"/>
      <c r="AT876" s="464"/>
      <c r="AU876" s="464"/>
      <c r="AV876" s="464"/>
      <c r="AW876" s="464"/>
      <c r="AX876" s="464"/>
      <c r="AY876" s="464"/>
      <c r="AZ876" s="464"/>
      <c r="BA876" s="464"/>
      <c r="BB876" s="464"/>
      <c r="BC876" s="464"/>
      <c r="BD876" s="464"/>
      <c r="BE876" s="464"/>
      <c r="BF876" s="464"/>
      <c r="BG876" s="464"/>
      <c r="BH876" s="464"/>
      <c r="BI876" s="464"/>
      <c r="BJ876" s="464"/>
      <c r="BK876" s="464"/>
      <c r="BL876" s="464"/>
      <c r="BM876" s="464"/>
      <c r="BN876" s="464"/>
      <c r="BO876" s="464"/>
      <c r="BP876" s="464"/>
      <c r="BQ876" s="464"/>
      <c r="BR876" s="231"/>
      <c r="BS876" s="231"/>
      <c r="BT876" s="231"/>
      <c r="BU876" s="231"/>
      <c r="BV876" s="231"/>
      <c r="BW876" s="231"/>
      <c r="BX876" s="232"/>
    </row>
    <row r="877" spans="1:126" ht="18.600000000000001" customHeight="1">
      <c r="B877" s="9"/>
      <c r="C877" s="9"/>
      <c r="D877" s="15"/>
      <c r="E877" s="16" t="s">
        <v>236</v>
      </c>
      <c r="F877" s="16"/>
      <c r="G877" s="16"/>
      <c r="H877" s="16"/>
      <c r="I877" s="16"/>
      <c r="J877" s="17"/>
      <c r="K877" s="17"/>
      <c r="L877" s="17"/>
      <c r="M877" s="17"/>
      <c r="N877" s="17"/>
      <c r="O877" s="17"/>
      <c r="P877" s="17"/>
      <c r="Q877" s="15"/>
      <c r="R877" s="465" t="str">
        <f>入力フォーム!$C$4</f>
        <v>文学部事務室</v>
      </c>
      <c r="S877" s="465"/>
      <c r="T877" s="465"/>
      <c r="U877" s="465"/>
      <c r="V877" s="465"/>
      <c r="W877" s="465"/>
      <c r="X877" s="465"/>
      <c r="Y877" s="465"/>
      <c r="Z877" s="465"/>
      <c r="AA877" s="465"/>
      <c r="AB877" s="465"/>
      <c r="AC877" s="465"/>
      <c r="AD877" s="465"/>
      <c r="AE877" s="465"/>
      <c r="AF877" s="465"/>
      <c r="AG877" s="465"/>
      <c r="AH877" s="465"/>
      <c r="AI877" s="465"/>
      <c r="AJ877" s="465"/>
      <c r="AK877" s="465"/>
      <c r="AL877" s="465"/>
      <c r="AM877" s="465"/>
      <c r="AN877" s="465"/>
      <c r="AO877" s="465"/>
      <c r="AP877" s="465"/>
      <c r="AQ877" s="465"/>
      <c r="AR877" s="465"/>
      <c r="AS877" s="465"/>
      <c r="AT877" s="465"/>
      <c r="AU877" s="465"/>
      <c r="AV877" s="465"/>
      <c r="AW877" s="465"/>
      <c r="AX877" s="465"/>
      <c r="AY877" s="465"/>
      <c r="AZ877" s="465"/>
      <c r="BA877" s="465"/>
      <c r="BB877" s="465"/>
      <c r="BC877" s="465"/>
      <c r="BD877" s="465"/>
      <c r="BE877" s="465"/>
      <c r="BF877" s="465"/>
      <c r="BG877" s="465"/>
      <c r="BH877" s="465"/>
      <c r="BI877" s="465"/>
      <c r="BJ877" s="465"/>
      <c r="BK877" s="465"/>
      <c r="BL877" s="465"/>
      <c r="BM877" s="465"/>
      <c r="BN877" s="465"/>
      <c r="BO877" s="465"/>
      <c r="BP877" s="465"/>
      <c r="BQ877" s="465"/>
      <c r="BR877" s="465"/>
      <c r="BS877" s="233"/>
      <c r="BT877" s="233"/>
      <c r="BU877" s="233"/>
      <c r="BV877" s="233"/>
      <c r="BW877" s="233"/>
      <c r="BX877" s="19"/>
    </row>
    <row r="878" spans="1:126" ht="38.25" customHeight="1">
      <c r="B878" s="9"/>
      <c r="C878" s="9"/>
      <c r="D878" s="10"/>
      <c r="E878" s="466" t="s">
        <v>42</v>
      </c>
      <c r="F878" s="466"/>
      <c r="G878" s="466"/>
      <c r="H878" s="466"/>
      <c r="I878" s="466"/>
      <c r="J878" s="466"/>
      <c r="K878" s="466"/>
      <c r="L878" s="466"/>
      <c r="M878" s="466"/>
      <c r="N878" s="466"/>
      <c r="O878" s="466"/>
      <c r="P878" s="467"/>
      <c r="Q878" s="10"/>
      <c r="R878" s="468" t="str">
        <f>入力フォーム!$C$8</f>
        <v>OC学生スタッフ</v>
      </c>
      <c r="S878" s="468"/>
      <c r="T878" s="468"/>
      <c r="U878" s="468"/>
      <c r="V878" s="468"/>
      <c r="W878" s="468"/>
      <c r="X878" s="468"/>
      <c r="Y878" s="468"/>
      <c r="Z878" s="468"/>
      <c r="AA878" s="468"/>
      <c r="AB878" s="468"/>
      <c r="AC878" s="468"/>
      <c r="AD878" s="468"/>
      <c r="AE878" s="468"/>
      <c r="AF878" s="468"/>
      <c r="AG878" s="468"/>
      <c r="AH878" s="468"/>
      <c r="AI878" s="468"/>
      <c r="AJ878" s="468"/>
      <c r="AK878" s="468"/>
      <c r="AL878" s="468"/>
      <c r="AM878" s="468"/>
      <c r="AN878" s="468"/>
      <c r="AO878" s="468"/>
      <c r="AP878" s="468"/>
      <c r="AQ878" s="468"/>
      <c r="AR878" s="468"/>
      <c r="AS878" s="468"/>
      <c r="AT878" s="468"/>
      <c r="AU878" s="468"/>
      <c r="AV878" s="468"/>
      <c r="AW878" s="468"/>
      <c r="AX878" s="468"/>
      <c r="AY878" s="468"/>
      <c r="AZ878" s="468"/>
      <c r="BA878" s="468"/>
      <c r="BB878" s="468"/>
      <c r="BC878" s="468"/>
      <c r="BD878" s="468"/>
      <c r="BE878" s="468"/>
      <c r="BF878" s="468"/>
      <c r="BG878" s="468"/>
      <c r="BH878" s="468"/>
      <c r="BI878" s="468"/>
      <c r="BJ878" s="468"/>
      <c r="BK878" s="468"/>
      <c r="BL878" s="468"/>
      <c r="BM878" s="468"/>
      <c r="BN878" s="468"/>
      <c r="BO878" s="468"/>
      <c r="BP878" s="468"/>
      <c r="BQ878" s="468"/>
      <c r="BR878" s="468"/>
      <c r="BS878" s="234"/>
      <c r="BT878" s="234"/>
      <c r="BU878" s="234"/>
      <c r="BV878" s="234"/>
      <c r="BW878" s="234"/>
      <c r="BX878" s="14"/>
    </row>
    <row r="879" spans="1:126" ht="20.100000000000001" customHeight="1">
      <c r="B879" s="9"/>
      <c r="C879" s="9"/>
      <c r="D879" s="15"/>
      <c r="E879" s="16" t="s">
        <v>43</v>
      </c>
      <c r="F879" s="16"/>
      <c r="G879" s="16"/>
      <c r="H879" s="16"/>
      <c r="I879" s="16"/>
      <c r="J879" s="17"/>
      <c r="K879" s="17"/>
      <c r="L879" s="17"/>
      <c r="M879" s="17"/>
      <c r="N879" s="17"/>
      <c r="O879" s="17"/>
      <c r="P879" s="17"/>
      <c r="Q879" s="15"/>
      <c r="R879" s="17" t="s">
        <v>44</v>
      </c>
      <c r="S879" s="17"/>
      <c r="T879" s="17"/>
      <c r="U879" s="17"/>
      <c r="V879" s="17"/>
      <c r="W879" s="469" t="str">
        <f>VLOOKUP(A869,入力フォーム!$A$26:$AA$75,22,FALSE)</f>
        <v/>
      </c>
      <c r="X879" s="469"/>
      <c r="Y879" s="469"/>
      <c r="Z879" s="469"/>
      <c r="AA879" s="469"/>
      <c r="AB879" s="469"/>
      <c r="AC879" s="469"/>
      <c r="AD879" s="469"/>
      <c r="AE879" s="469"/>
      <c r="AF879" s="469"/>
      <c r="AG879" s="469"/>
      <c r="AH879" s="469"/>
      <c r="AI879" s="469"/>
      <c r="AJ879" s="469"/>
      <c r="AK879" s="469"/>
      <c r="AL879" s="469"/>
      <c r="AM879" s="469"/>
      <c r="AN879" s="469"/>
      <c r="AO879" s="469"/>
      <c r="AP879" s="17"/>
      <c r="AQ879" s="17"/>
      <c r="AR879" s="470" t="s">
        <v>237</v>
      </c>
      <c r="AS879" s="470"/>
      <c r="AT879" s="470"/>
      <c r="AU879" s="470"/>
      <c r="AV879" s="470"/>
      <c r="AW879" s="470"/>
      <c r="AX879" s="471">
        <f>入力フォーム!$E$16</f>
        <v>0</v>
      </c>
      <c r="AY879" s="471"/>
      <c r="AZ879" s="471"/>
      <c r="BA879" s="472" t="s">
        <v>65</v>
      </c>
      <c r="BB879" s="472"/>
      <c r="BC879" s="472"/>
      <c r="BD879" s="472"/>
      <c r="BE879" s="472"/>
      <c r="BF879" s="18"/>
      <c r="BG879" s="18"/>
      <c r="BH879" s="18"/>
      <c r="BI879" s="18"/>
      <c r="BJ879" s="18"/>
      <c r="BK879" s="18"/>
      <c r="BL879" s="18"/>
      <c r="BM879" s="18"/>
      <c r="BN879" s="18"/>
      <c r="BO879" s="18"/>
      <c r="BP879" s="18"/>
      <c r="BQ879" s="18"/>
      <c r="BR879" s="18"/>
      <c r="BS879" s="18"/>
      <c r="BT879" s="18"/>
      <c r="BU879" s="18"/>
      <c r="BV879" s="18"/>
      <c r="BW879" s="18"/>
      <c r="BX879" s="19"/>
    </row>
    <row r="880" spans="1:126" ht="20.100000000000001" customHeight="1">
      <c r="A880" s="245"/>
      <c r="B880" s="235"/>
      <c r="C880" s="235"/>
      <c r="D880" s="236"/>
      <c r="E880" s="237"/>
      <c r="F880" s="237"/>
      <c r="G880" s="237"/>
      <c r="H880" s="237"/>
      <c r="I880" s="237"/>
      <c r="J880" s="238"/>
      <c r="K880" s="238"/>
      <c r="L880" s="238"/>
      <c r="M880" s="238"/>
      <c r="N880" s="238"/>
      <c r="O880" s="238"/>
      <c r="P880" s="238"/>
      <c r="Q880" s="239"/>
      <c r="R880" s="240"/>
      <c r="S880" s="241"/>
      <c r="T880" s="241"/>
      <c r="U880" s="241"/>
      <c r="V880" s="241"/>
      <c r="W880" s="241"/>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2"/>
      <c r="AS880" s="242"/>
      <c r="AT880" s="243"/>
      <c r="AU880" s="241"/>
      <c r="AV880" s="241"/>
      <c r="AW880" s="241"/>
      <c r="AX880" s="241"/>
      <c r="AY880" s="242"/>
      <c r="AZ880" s="242"/>
      <c r="BA880" s="242"/>
      <c r="BB880" s="242"/>
      <c r="BC880" s="242"/>
      <c r="BD880" s="242"/>
      <c r="BE880" s="242"/>
      <c r="BF880" s="242"/>
      <c r="BG880" s="242"/>
      <c r="BH880" s="242"/>
      <c r="BI880" s="242"/>
      <c r="BJ880" s="242"/>
      <c r="BK880" s="242"/>
      <c r="BL880" s="242"/>
      <c r="BM880" s="242"/>
      <c r="BN880" s="242"/>
      <c r="BO880" s="242"/>
      <c r="BP880" s="242"/>
      <c r="BQ880" s="242"/>
      <c r="BR880" s="242"/>
      <c r="BS880" s="242"/>
      <c r="BT880" s="242"/>
      <c r="BU880" s="242"/>
      <c r="BV880" s="242"/>
      <c r="BW880" s="242"/>
      <c r="BX880" s="244"/>
    </row>
    <row r="881" spans="2:126" ht="20.100000000000001" customHeight="1">
      <c r="B881" s="9"/>
      <c r="C881" s="9"/>
      <c r="D881" s="20"/>
      <c r="E881" s="21" t="s">
        <v>45</v>
      </c>
      <c r="F881" s="21"/>
      <c r="G881" s="21"/>
      <c r="H881" s="21"/>
      <c r="I881" s="21"/>
      <c r="J881" s="22"/>
      <c r="K881" s="22"/>
      <c r="L881" s="22"/>
      <c r="M881" s="22"/>
      <c r="N881" s="22"/>
      <c r="O881" s="22"/>
      <c r="P881" s="22"/>
      <c r="Q881" s="15"/>
      <c r="R881" s="490" t="str">
        <f>VLOOKUP(A869,入力フォーム!$A$26:$AA$75,14,FALSE)</f>
        <v/>
      </c>
      <c r="S881" s="490"/>
      <c r="T881" s="490"/>
      <c r="U881" s="490"/>
      <c r="V881" s="490"/>
      <c r="W881" s="490"/>
      <c r="X881" s="490"/>
      <c r="Y881" s="490"/>
      <c r="Z881" s="490"/>
      <c r="AA881" s="490"/>
      <c r="AB881" s="491" t="s">
        <v>235</v>
      </c>
      <c r="AC881" s="491"/>
      <c r="AD881" s="491"/>
      <c r="AE881" s="491"/>
      <c r="AF881" s="491"/>
      <c r="AG881" s="492" t="str">
        <f>VLOOKUP(A869,入力フォーム!$A$26:$AA$75,16,FALSE)</f>
        <v/>
      </c>
      <c r="AH881" s="492"/>
      <c r="AI881" s="492"/>
      <c r="AJ881" s="492"/>
      <c r="AK881" s="492"/>
      <c r="AL881" s="492"/>
      <c r="AM881" s="492"/>
      <c r="AN881" s="492"/>
      <c r="AO881" s="492"/>
      <c r="AP881" s="492"/>
      <c r="AQ881" s="27"/>
      <c r="AR881" s="36"/>
      <c r="AS881" s="36"/>
      <c r="AT881" s="36"/>
      <c r="AU881" s="36"/>
      <c r="AV881" s="36"/>
      <c r="AW881" s="36"/>
      <c r="AX881" s="36"/>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9"/>
    </row>
    <row r="882" spans="2:126" s="8" customFormat="1" ht="10.5" customHeight="1">
      <c r="D882" s="15"/>
      <c r="E882" s="16"/>
      <c r="F882" s="16"/>
      <c r="G882" s="16"/>
      <c r="H882" s="16"/>
      <c r="I882" s="16"/>
      <c r="J882" s="16"/>
      <c r="K882" s="16"/>
      <c r="L882" s="16"/>
      <c r="M882" s="16"/>
      <c r="N882" s="16"/>
      <c r="O882" s="16"/>
      <c r="P882" s="17"/>
      <c r="Q882" s="15"/>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9"/>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row>
    <row r="883" spans="2:126" ht="20.100000000000001" customHeight="1">
      <c r="B883" s="9"/>
      <c r="C883" s="9"/>
      <c r="D883" s="15"/>
      <c r="E883" s="16"/>
      <c r="F883" s="16"/>
      <c r="G883" s="16"/>
      <c r="H883" s="16"/>
      <c r="I883" s="16"/>
      <c r="J883" s="17"/>
      <c r="K883" s="17"/>
      <c r="L883" s="17"/>
      <c r="M883" s="17"/>
      <c r="N883" s="17"/>
      <c r="O883" s="17"/>
      <c r="P883" s="17"/>
      <c r="Q883" s="15"/>
      <c r="R883" s="17"/>
      <c r="S883" s="17" t="s">
        <v>46</v>
      </c>
      <c r="T883" s="17"/>
      <c r="U883" s="17"/>
      <c r="V883" s="17"/>
      <c r="W883" s="17"/>
      <c r="X883" s="17"/>
      <c r="Y883" s="17"/>
      <c r="Z883" s="17"/>
      <c r="AA883" s="17"/>
      <c r="AB883" s="17"/>
      <c r="AC883" s="17"/>
      <c r="AD883" s="17"/>
      <c r="AE883" s="17"/>
      <c r="AF883" s="17"/>
      <c r="AG883" s="17"/>
      <c r="AH883" s="17"/>
      <c r="AI883" s="17"/>
      <c r="AJ883" s="17"/>
      <c r="BI883" s="247"/>
      <c r="BJ883" s="247"/>
      <c r="BK883" s="247"/>
      <c r="BL883" s="18"/>
      <c r="BM883" s="18"/>
      <c r="BN883" s="18"/>
      <c r="BO883" s="18"/>
      <c r="BP883" s="18"/>
      <c r="BQ883" s="18"/>
      <c r="BR883" s="18"/>
      <c r="BS883" s="18"/>
      <c r="BT883" s="18"/>
      <c r="BU883" s="18"/>
      <c r="BV883" s="18"/>
      <c r="BW883" s="18"/>
      <c r="BX883" s="19"/>
    </row>
    <row r="884" spans="2:126" ht="20.100000000000001" customHeight="1">
      <c r="B884" s="9"/>
      <c r="C884" s="9"/>
      <c r="D884" s="15"/>
      <c r="E884" s="16"/>
      <c r="F884" s="16"/>
      <c r="G884" s="16"/>
      <c r="H884" s="16"/>
      <c r="I884" s="16"/>
      <c r="J884" s="17"/>
      <c r="K884" s="17"/>
      <c r="L884" s="17"/>
      <c r="M884" s="17"/>
      <c r="N884" s="17"/>
      <c r="O884" s="17"/>
      <c r="P884" s="17"/>
      <c r="Q884" s="15"/>
      <c r="R884" s="492" t="str">
        <f>VLOOKUP(A869,入力フォーム!$A$26:$AA$75,17,FALSE)</f>
        <v/>
      </c>
      <c r="S884" s="492"/>
      <c r="T884" s="492"/>
      <c r="U884" s="492"/>
      <c r="V884" s="492"/>
      <c r="W884" s="492"/>
      <c r="X884" s="492"/>
      <c r="Y884" s="492"/>
      <c r="Z884" s="492"/>
      <c r="AA884" s="492"/>
      <c r="AB884" s="491" t="s">
        <v>235</v>
      </c>
      <c r="AC884" s="491"/>
      <c r="AD884" s="491"/>
      <c r="AE884" s="491"/>
      <c r="AF884" s="491"/>
      <c r="AG884" s="492" t="str">
        <f>VLOOKUP(A869,入力フォーム!$A$26:$AA$75,19,FALSE)</f>
        <v/>
      </c>
      <c r="AH884" s="492"/>
      <c r="AI884" s="492"/>
      <c r="AJ884" s="492"/>
      <c r="AK884" s="492"/>
      <c r="AL884" s="492"/>
      <c r="AM884" s="492"/>
      <c r="AN884" s="492"/>
      <c r="AO884" s="492"/>
      <c r="AP884" s="492"/>
      <c r="AQ884" s="27"/>
      <c r="AR884" s="28" t="s">
        <v>47</v>
      </c>
      <c r="AS884" s="28"/>
      <c r="AT884" s="28"/>
      <c r="AU884" s="28"/>
      <c r="AV884" s="485" t="str">
        <f>VLOOKUP(A869,入力フォーム!$A$26:$AA$75,20,FALSE)</f>
        <v/>
      </c>
      <c r="AW884" s="485"/>
      <c r="AX884" s="28" t="s">
        <v>48</v>
      </c>
      <c r="AY884" s="28"/>
      <c r="AZ884" s="28"/>
      <c r="BA884" s="28"/>
      <c r="BB884" s="28"/>
      <c r="BC884" s="28"/>
      <c r="BD884" s="28"/>
      <c r="BE884" s="28"/>
      <c r="BF884" s="28"/>
      <c r="BG884" s="18"/>
      <c r="BH884" s="18"/>
      <c r="BI884" s="18"/>
      <c r="BJ884" s="18"/>
      <c r="BK884" s="18"/>
      <c r="BL884" s="18"/>
      <c r="BM884" s="18"/>
      <c r="BN884" s="18"/>
      <c r="BO884" s="18"/>
      <c r="BP884" s="18"/>
      <c r="BQ884" s="18"/>
      <c r="BR884" s="18"/>
      <c r="BS884" s="18"/>
      <c r="BT884" s="18"/>
      <c r="BU884" s="18"/>
      <c r="BV884" s="18"/>
      <c r="BW884" s="18"/>
      <c r="BX884" s="19"/>
    </row>
    <row r="885" spans="2:126" ht="20.100000000000001" customHeight="1">
      <c r="B885" s="9"/>
      <c r="C885" s="9"/>
      <c r="D885" s="15"/>
      <c r="E885" s="16"/>
      <c r="F885" s="16"/>
      <c r="G885" s="16"/>
      <c r="H885" s="16"/>
      <c r="I885" s="16"/>
      <c r="J885" s="17"/>
      <c r="K885" s="17"/>
      <c r="L885" s="17"/>
      <c r="M885" s="17"/>
      <c r="N885" s="17"/>
      <c r="O885" s="17"/>
      <c r="P885" s="17"/>
      <c r="Q885" s="15"/>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9"/>
    </row>
    <row r="886" spans="2:126" ht="20.100000000000001" customHeight="1">
      <c r="B886" s="9"/>
      <c r="C886" s="9"/>
      <c r="D886" s="15"/>
      <c r="E886" s="16"/>
      <c r="F886" s="16"/>
      <c r="G886" s="16"/>
      <c r="H886" s="16"/>
      <c r="I886" s="16"/>
      <c r="J886" s="17"/>
      <c r="K886" s="17"/>
      <c r="L886" s="17"/>
      <c r="M886" s="17"/>
      <c r="N886" s="17"/>
      <c r="O886" s="17"/>
      <c r="P886" s="17"/>
      <c r="Q886" s="15"/>
      <c r="R886" s="248" t="s">
        <v>238</v>
      </c>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30"/>
      <c r="AZ886" s="30"/>
      <c r="BA886" s="30"/>
      <c r="BB886" s="30"/>
      <c r="BC886" s="30"/>
      <c r="BD886" s="30"/>
      <c r="BE886" s="30"/>
      <c r="BF886" s="30"/>
      <c r="BG886" s="30"/>
      <c r="BH886" s="30"/>
      <c r="BI886" s="30"/>
      <c r="BJ886" s="30"/>
      <c r="BK886" s="30"/>
      <c r="BL886" s="18"/>
      <c r="BM886" s="18"/>
      <c r="BN886" s="18"/>
      <c r="BO886" s="18"/>
      <c r="BP886" s="18"/>
      <c r="BQ886" s="18"/>
      <c r="BR886" s="18"/>
      <c r="BS886" s="18"/>
      <c r="BT886" s="18"/>
      <c r="BU886" s="18"/>
      <c r="BV886" s="18"/>
      <c r="BW886" s="18"/>
      <c r="BX886" s="19"/>
    </row>
    <row r="887" spans="2:126" ht="20.100000000000001" customHeight="1">
      <c r="B887" s="9"/>
      <c r="C887" s="9"/>
      <c r="D887" s="23"/>
      <c r="E887" s="24"/>
      <c r="F887" s="24"/>
      <c r="G887" s="24"/>
      <c r="H887" s="24"/>
      <c r="I887" s="24"/>
      <c r="J887" s="25"/>
      <c r="K887" s="25"/>
      <c r="L887" s="25"/>
      <c r="M887" s="25"/>
      <c r="N887" s="25"/>
      <c r="O887" s="25"/>
      <c r="P887" s="25"/>
      <c r="Q887" s="15"/>
      <c r="R887" s="249" t="s">
        <v>239</v>
      </c>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30"/>
      <c r="AZ887" s="30"/>
      <c r="BA887" s="30"/>
      <c r="BB887" s="30"/>
      <c r="BC887" s="30"/>
      <c r="BD887" s="30"/>
      <c r="BE887" s="30"/>
      <c r="BF887" s="30"/>
      <c r="BG887" s="30"/>
      <c r="BH887" s="30"/>
      <c r="BI887" s="30"/>
      <c r="BJ887" s="30"/>
      <c r="BK887" s="30"/>
      <c r="BL887" s="18"/>
      <c r="BM887" s="18"/>
      <c r="BN887" s="18"/>
      <c r="BO887" s="18"/>
      <c r="BP887" s="18"/>
      <c r="BQ887" s="18"/>
      <c r="BR887" s="18"/>
      <c r="BS887" s="18"/>
      <c r="BT887" s="18"/>
      <c r="BU887" s="18"/>
      <c r="BV887" s="18"/>
      <c r="BW887" s="18"/>
      <c r="BX887" s="19"/>
    </row>
    <row r="888" spans="2:126" ht="20.100000000000001" customHeight="1">
      <c r="B888" s="9"/>
      <c r="C888" s="9"/>
      <c r="D888" s="15"/>
      <c r="E888" s="16" t="s">
        <v>49</v>
      </c>
      <c r="F888" s="16"/>
      <c r="G888" s="16"/>
      <c r="H888" s="16"/>
      <c r="I888" s="16"/>
      <c r="J888" s="17"/>
      <c r="K888" s="17"/>
      <c r="L888" s="17"/>
      <c r="M888" s="17"/>
      <c r="N888" s="17"/>
      <c r="O888" s="17"/>
      <c r="P888" s="17"/>
      <c r="Q888" s="20"/>
      <c r="R888" s="21" t="s">
        <v>67</v>
      </c>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3"/>
    </row>
    <row r="889" spans="2:126" ht="20.100000000000001" customHeight="1">
      <c r="B889" s="9"/>
      <c r="C889" s="9"/>
      <c r="D889" s="15"/>
      <c r="E889" s="16"/>
      <c r="F889" s="16"/>
      <c r="G889" s="16"/>
      <c r="H889" s="16"/>
      <c r="I889" s="16"/>
      <c r="J889" s="17"/>
      <c r="K889" s="17"/>
      <c r="L889" s="17"/>
      <c r="M889" s="17"/>
      <c r="N889" s="17"/>
      <c r="O889" s="17"/>
      <c r="P889" s="17"/>
      <c r="Q889" s="23"/>
      <c r="R889" s="31" t="s">
        <v>126</v>
      </c>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2"/>
      <c r="AZ889" s="32"/>
      <c r="BA889" s="32"/>
      <c r="BB889" s="32"/>
      <c r="BC889" s="32"/>
      <c r="BD889" s="32"/>
      <c r="BE889" s="32"/>
      <c r="BF889" s="32"/>
      <c r="BG889" s="32"/>
      <c r="BH889" s="32"/>
      <c r="BI889" s="32"/>
      <c r="BJ889" s="32"/>
      <c r="BK889" s="33"/>
      <c r="BL889" s="33"/>
      <c r="BM889" s="33"/>
      <c r="BN889" s="33"/>
      <c r="BO889" s="33"/>
      <c r="BP889" s="33"/>
      <c r="BQ889" s="33"/>
      <c r="BR889" s="33"/>
      <c r="BS889" s="33"/>
      <c r="BT889" s="33"/>
      <c r="BU889" s="33"/>
      <c r="BV889" s="33"/>
      <c r="BW889" s="33"/>
      <c r="BX889" s="26"/>
    </row>
    <row r="890" spans="2:126" ht="20.100000000000001" customHeight="1">
      <c r="B890" s="9"/>
      <c r="C890" s="9"/>
      <c r="D890" s="10"/>
      <c r="E890" s="11" t="s">
        <v>81</v>
      </c>
      <c r="F890" s="11"/>
      <c r="G890" s="11"/>
      <c r="H890" s="11"/>
      <c r="I890" s="11"/>
      <c r="J890" s="12"/>
      <c r="K890" s="12"/>
      <c r="L890" s="12"/>
      <c r="M890" s="12"/>
      <c r="N890" s="12"/>
      <c r="O890" s="12"/>
      <c r="P890" s="12"/>
      <c r="Q890" s="15"/>
      <c r="R890" s="16" t="s">
        <v>115</v>
      </c>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9"/>
    </row>
    <row r="891" spans="2:126" ht="20.100000000000001" customHeight="1">
      <c r="B891" s="9"/>
      <c r="C891" s="9"/>
      <c r="D891" s="15"/>
      <c r="E891" s="16" t="s">
        <v>82</v>
      </c>
      <c r="F891" s="16"/>
      <c r="G891" s="16"/>
      <c r="H891" s="16"/>
      <c r="I891" s="16"/>
      <c r="J891" s="17"/>
      <c r="K891" s="17"/>
      <c r="L891" s="17"/>
      <c r="M891" s="17"/>
      <c r="N891" s="17"/>
      <c r="O891" s="17"/>
      <c r="P891" s="17"/>
      <c r="Q891" s="20"/>
      <c r="R891" s="486" t="s">
        <v>113</v>
      </c>
      <c r="S891" s="486"/>
      <c r="T891" s="486"/>
      <c r="U891" s="486"/>
      <c r="V891" s="39" t="s">
        <v>240</v>
      </c>
      <c r="W891" s="487" t="str">
        <f>VLOOKUP(A869,入力フォーム!$A$26:$AA$75,10,FALSE)</f>
        <v/>
      </c>
      <c r="X891" s="487"/>
      <c r="Y891" s="487"/>
      <c r="Z891" s="487"/>
      <c r="AA891" s="487"/>
      <c r="AB891" s="487"/>
      <c r="AC891" s="487"/>
      <c r="AD891" s="39" t="s">
        <v>21</v>
      </c>
      <c r="AE891" s="40"/>
      <c r="AF891" s="22"/>
      <c r="AG891" s="22"/>
      <c r="AH891" s="22"/>
      <c r="AI891" s="22"/>
      <c r="AJ891" s="22"/>
      <c r="AK891" s="22"/>
      <c r="AL891" s="22"/>
      <c r="AM891" s="22"/>
      <c r="AN891" s="22"/>
      <c r="AO891" s="22"/>
      <c r="AP891" s="22"/>
      <c r="AQ891" s="22"/>
      <c r="AR891" s="22"/>
      <c r="AS891" s="22"/>
      <c r="AT891" s="22"/>
      <c r="AU891" s="22"/>
      <c r="AV891" s="22"/>
      <c r="AW891" s="22"/>
      <c r="AX891" s="2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3"/>
    </row>
    <row r="892" spans="2:126" ht="20.100000000000001" customHeight="1">
      <c r="B892" s="9"/>
      <c r="C892" s="9"/>
      <c r="D892" s="15"/>
      <c r="E892" s="16"/>
      <c r="F892" s="16"/>
      <c r="G892" s="16"/>
      <c r="H892" s="16"/>
      <c r="I892" s="16"/>
      <c r="J892" s="17"/>
      <c r="K892" s="17"/>
      <c r="L892" s="17"/>
      <c r="M892" s="17"/>
      <c r="N892" s="17"/>
      <c r="O892" s="17"/>
      <c r="P892" s="17"/>
      <c r="Q892" s="15"/>
      <c r="R892" s="16" t="s">
        <v>104</v>
      </c>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9"/>
    </row>
    <row r="893" spans="2:126" ht="20.100000000000001" customHeight="1">
      <c r="B893" s="9"/>
      <c r="C893" s="9"/>
      <c r="D893" s="15"/>
      <c r="E893" s="16"/>
      <c r="F893" s="16"/>
      <c r="G893" s="16"/>
      <c r="H893" s="16"/>
      <c r="I893" s="16"/>
      <c r="J893" s="17"/>
      <c r="K893" s="17"/>
      <c r="L893" s="17"/>
      <c r="M893" s="17"/>
      <c r="N893" s="17"/>
      <c r="O893" s="17"/>
      <c r="P893" s="17"/>
      <c r="Q893" s="15"/>
      <c r="R893" s="16" t="s">
        <v>68</v>
      </c>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9"/>
    </row>
    <row r="894" spans="2:126" ht="20.100000000000001" customHeight="1">
      <c r="B894" s="9"/>
      <c r="C894" s="9"/>
      <c r="D894" s="15"/>
      <c r="E894" s="16"/>
      <c r="F894" s="16"/>
      <c r="G894" s="16"/>
      <c r="H894" s="16"/>
      <c r="I894" s="16"/>
      <c r="J894" s="17"/>
      <c r="K894" s="17"/>
      <c r="L894" s="17"/>
      <c r="M894" s="17"/>
      <c r="N894" s="17"/>
      <c r="O894" s="17"/>
      <c r="P894" s="17"/>
      <c r="Q894" s="15"/>
      <c r="R894" s="16" t="s">
        <v>114</v>
      </c>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9"/>
    </row>
    <row r="895" spans="2:126" ht="20.100000000000001" customHeight="1">
      <c r="B895" s="9"/>
      <c r="C895" s="9"/>
      <c r="D895" s="15"/>
      <c r="E895" s="16"/>
      <c r="F895" s="16"/>
      <c r="G895" s="16"/>
      <c r="H895" s="16"/>
      <c r="I895" s="16"/>
      <c r="J895" s="17"/>
      <c r="K895" s="17"/>
      <c r="L895" s="17"/>
      <c r="M895" s="17"/>
      <c r="N895" s="17"/>
      <c r="O895" s="17"/>
      <c r="P895" s="17"/>
      <c r="Q895" s="23"/>
      <c r="R895" s="25"/>
      <c r="S895" s="25"/>
      <c r="T895" s="25"/>
      <c r="U895" s="25"/>
      <c r="V895" s="25"/>
      <c r="W895" s="25"/>
      <c r="X895" s="25"/>
      <c r="Y895" s="24" t="s">
        <v>241</v>
      </c>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26"/>
    </row>
    <row r="896" spans="2:126" ht="20.100000000000001" customHeight="1">
      <c r="B896" s="9"/>
      <c r="C896" s="9"/>
      <c r="D896" s="10"/>
      <c r="E896" s="11" t="s">
        <v>50</v>
      </c>
      <c r="F896" s="11"/>
      <c r="G896" s="11"/>
      <c r="H896" s="11"/>
      <c r="I896" s="11"/>
      <c r="J896" s="12"/>
      <c r="K896" s="12"/>
      <c r="L896" s="12"/>
      <c r="M896" s="12"/>
      <c r="N896" s="12"/>
      <c r="O896" s="12"/>
      <c r="P896" s="12"/>
      <c r="Q896" s="15"/>
      <c r="R896" s="16" t="s">
        <v>69</v>
      </c>
      <c r="S896" s="17"/>
      <c r="T896" s="17"/>
      <c r="U896" s="17"/>
      <c r="V896" s="17"/>
      <c r="W896" s="17"/>
      <c r="X896" s="17"/>
      <c r="Y896" s="17"/>
      <c r="Z896" s="17"/>
      <c r="AA896" s="17"/>
      <c r="AB896" s="17"/>
      <c r="AC896" s="16" t="s">
        <v>70</v>
      </c>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9"/>
    </row>
    <row r="897" spans="2:76" ht="20.100000000000001" customHeight="1">
      <c r="B897" s="9"/>
      <c r="C897" s="9"/>
      <c r="D897" s="10"/>
      <c r="E897" s="11" t="s">
        <v>51</v>
      </c>
      <c r="F897" s="11"/>
      <c r="G897" s="11"/>
      <c r="H897" s="11"/>
      <c r="I897" s="11"/>
      <c r="J897" s="12"/>
      <c r="K897" s="12"/>
      <c r="L897" s="12"/>
      <c r="M897" s="12"/>
      <c r="N897" s="12"/>
      <c r="O897" s="12"/>
      <c r="P897" s="12"/>
      <c r="Q897" s="10"/>
      <c r="R897" s="11" t="s">
        <v>86</v>
      </c>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4"/>
    </row>
    <row r="898" spans="2:76" ht="20.100000000000001" customHeight="1">
      <c r="B898" s="9"/>
      <c r="C898" s="9"/>
      <c r="D898" s="20"/>
      <c r="E898" s="21" t="s">
        <v>52</v>
      </c>
      <c r="F898" s="21"/>
      <c r="G898" s="21"/>
      <c r="H898" s="21"/>
      <c r="I898" s="21"/>
      <c r="J898" s="22"/>
      <c r="K898" s="22"/>
      <c r="L898" s="22"/>
      <c r="M898" s="22"/>
      <c r="N898" s="22"/>
      <c r="O898" s="22"/>
      <c r="P898" s="22"/>
      <c r="Q898" s="15"/>
      <c r="R898" s="16" t="s">
        <v>71</v>
      </c>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30"/>
      <c r="AZ898" s="30"/>
      <c r="BA898" s="30"/>
      <c r="BB898" s="30"/>
      <c r="BC898" s="30"/>
      <c r="BD898" s="30"/>
      <c r="BE898" s="30"/>
      <c r="BF898" s="30"/>
      <c r="BG898" s="30"/>
      <c r="BH898" s="30"/>
      <c r="BI898" s="30"/>
      <c r="BJ898" s="30"/>
      <c r="BK898" s="30"/>
      <c r="BL898" s="18"/>
      <c r="BM898" s="18"/>
      <c r="BN898" s="18"/>
      <c r="BO898" s="18"/>
      <c r="BP898" s="18"/>
      <c r="BQ898" s="18"/>
      <c r="BR898" s="18"/>
      <c r="BS898" s="18"/>
      <c r="BT898" s="18"/>
      <c r="BU898" s="18"/>
      <c r="BV898" s="18"/>
      <c r="BW898" s="18"/>
      <c r="BX898" s="19"/>
    </row>
    <row r="899" spans="2:76" ht="20.100000000000001" customHeight="1">
      <c r="B899" s="9"/>
      <c r="C899" s="9"/>
      <c r="D899" s="15"/>
      <c r="E899" s="16"/>
      <c r="F899" s="16"/>
      <c r="G899" s="16"/>
      <c r="H899" s="16"/>
      <c r="I899" s="16"/>
      <c r="J899" s="17"/>
      <c r="K899" s="17"/>
      <c r="L899" s="17"/>
      <c r="M899" s="17"/>
      <c r="N899" s="17"/>
      <c r="O899" s="17"/>
      <c r="P899" s="17"/>
      <c r="Q899" s="15"/>
      <c r="R899" s="28" t="s">
        <v>72</v>
      </c>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30"/>
      <c r="AZ899" s="30"/>
      <c r="BA899" s="30"/>
      <c r="BB899" s="30"/>
      <c r="BC899" s="30"/>
      <c r="BD899" s="30"/>
      <c r="BE899" s="30"/>
      <c r="BF899" s="30"/>
      <c r="BG899" s="30"/>
      <c r="BH899" s="30"/>
      <c r="BI899" s="30"/>
      <c r="BJ899" s="30"/>
      <c r="BK899" s="30"/>
      <c r="BL899" s="18"/>
      <c r="BM899" s="18"/>
      <c r="BN899" s="18"/>
      <c r="BO899" s="18"/>
      <c r="BP899" s="18"/>
      <c r="BQ899" s="18"/>
      <c r="BR899" s="18"/>
      <c r="BS899" s="18"/>
      <c r="BT899" s="18"/>
      <c r="BU899" s="18"/>
      <c r="BV899" s="18"/>
      <c r="BW899" s="18"/>
      <c r="BX899" s="19"/>
    </row>
    <row r="900" spans="2:76" ht="20.100000000000001" customHeight="1">
      <c r="B900" s="9"/>
      <c r="C900" s="9"/>
      <c r="D900" s="15"/>
      <c r="E900" s="16"/>
      <c r="F900" s="16"/>
      <c r="G900" s="16"/>
      <c r="H900" s="16"/>
      <c r="I900" s="16"/>
      <c r="J900" s="17"/>
      <c r="K900" s="17"/>
      <c r="L900" s="17"/>
      <c r="M900" s="17"/>
      <c r="N900" s="17"/>
      <c r="O900" s="17"/>
      <c r="P900" s="17"/>
      <c r="Q900" s="15"/>
      <c r="R900" s="29"/>
      <c r="S900" s="29"/>
      <c r="T900" s="29" t="s">
        <v>73</v>
      </c>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30"/>
      <c r="AZ900" s="30"/>
      <c r="BA900" s="30"/>
      <c r="BB900" s="30"/>
      <c r="BC900" s="30"/>
      <c r="BD900" s="30"/>
      <c r="BE900" s="30"/>
      <c r="BF900" s="30"/>
      <c r="BG900" s="30"/>
      <c r="BH900" s="30"/>
      <c r="BI900" s="30"/>
      <c r="BJ900" s="30"/>
      <c r="BK900" s="30"/>
      <c r="BL900" s="18"/>
      <c r="BM900" s="18"/>
      <c r="BN900" s="18"/>
      <c r="BO900" s="18"/>
      <c r="BP900" s="18"/>
      <c r="BQ900" s="18"/>
      <c r="BR900" s="18"/>
      <c r="BS900" s="18"/>
      <c r="BT900" s="18"/>
      <c r="BU900" s="18"/>
      <c r="BV900" s="18"/>
      <c r="BW900" s="18"/>
      <c r="BX900" s="19"/>
    </row>
    <row r="901" spans="2:76" ht="20.100000000000001" customHeight="1">
      <c r="B901" s="9"/>
      <c r="C901" s="9"/>
      <c r="D901" s="15"/>
      <c r="E901" s="16"/>
      <c r="F901" s="16"/>
      <c r="G901" s="16"/>
      <c r="H901" s="16"/>
      <c r="I901" s="16"/>
      <c r="J901" s="17"/>
      <c r="K901" s="17"/>
      <c r="L901" s="17"/>
      <c r="M901" s="17"/>
      <c r="N901" s="17"/>
      <c r="O901" s="17"/>
      <c r="P901" s="17"/>
      <c r="Q901" s="15"/>
      <c r="R901" s="29"/>
      <c r="S901" s="29"/>
      <c r="T901" s="29" t="s">
        <v>74</v>
      </c>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30"/>
      <c r="AZ901" s="30"/>
      <c r="BA901" s="30"/>
      <c r="BB901" s="30"/>
      <c r="BC901" s="30"/>
      <c r="BD901" s="30"/>
      <c r="BE901" s="30"/>
      <c r="BF901" s="30"/>
      <c r="BG901" s="30"/>
      <c r="BH901" s="30"/>
      <c r="BI901" s="30"/>
      <c r="BJ901" s="30"/>
      <c r="BK901" s="30"/>
      <c r="BL901" s="18"/>
      <c r="BM901" s="18"/>
      <c r="BN901" s="18"/>
      <c r="BO901" s="18"/>
      <c r="BP901" s="18"/>
      <c r="BQ901" s="18"/>
      <c r="BR901" s="18"/>
      <c r="BS901" s="18"/>
      <c r="BT901" s="18"/>
      <c r="BU901" s="18"/>
      <c r="BV901" s="18"/>
      <c r="BW901" s="18"/>
      <c r="BX901" s="19"/>
    </row>
    <row r="902" spans="2:76" ht="20.100000000000001" customHeight="1">
      <c r="B902" s="9"/>
      <c r="C902" s="9"/>
      <c r="D902" s="15"/>
      <c r="E902" s="16"/>
      <c r="F902" s="16"/>
      <c r="G902" s="16"/>
      <c r="H902" s="16"/>
      <c r="I902" s="16"/>
      <c r="J902" s="17"/>
      <c r="K902" s="17"/>
      <c r="L902" s="17"/>
      <c r="M902" s="17"/>
      <c r="N902" s="17"/>
      <c r="O902" s="17"/>
      <c r="P902" s="17"/>
      <c r="Q902" s="15"/>
      <c r="R902" s="29"/>
      <c r="S902" s="29"/>
      <c r="T902" s="29" t="s">
        <v>75</v>
      </c>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30"/>
      <c r="AZ902" s="30"/>
      <c r="BA902" s="30"/>
      <c r="BB902" s="30"/>
      <c r="BC902" s="30"/>
      <c r="BD902" s="30"/>
      <c r="BE902" s="30"/>
      <c r="BF902" s="30"/>
      <c r="BG902" s="30"/>
      <c r="BH902" s="30"/>
      <c r="BI902" s="30"/>
      <c r="BJ902" s="30"/>
      <c r="BK902" s="30"/>
      <c r="BL902" s="18"/>
      <c r="BM902" s="18"/>
      <c r="BN902" s="18"/>
      <c r="BO902" s="18"/>
      <c r="BP902" s="18"/>
      <c r="BQ902" s="18"/>
      <c r="BR902" s="18"/>
      <c r="BS902" s="18"/>
      <c r="BT902" s="18"/>
      <c r="BU902" s="18"/>
      <c r="BV902" s="18"/>
      <c r="BW902" s="18"/>
      <c r="BX902" s="19"/>
    </row>
    <row r="903" spans="2:76" ht="20.100000000000001" customHeight="1">
      <c r="B903" s="9"/>
      <c r="C903" s="9"/>
      <c r="D903" s="15"/>
      <c r="E903" s="16"/>
      <c r="F903" s="16"/>
      <c r="G903" s="16"/>
      <c r="H903" s="16"/>
      <c r="I903" s="16"/>
      <c r="J903" s="17"/>
      <c r="K903" s="17"/>
      <c r="L903" s="17"/>
      <c r="M903" s="17"/>
      <c r="N903" s="17"/>
      <c r="O903" s="17"/>
      <c r="P903" s="17"/>
      <c r="Q903" s="15"/>
      <c r="R903" s="29"/>
      <c r="S903" s="29"/>
      <c r="T903" s="29" t="s">
        <v>84</v>
      </c>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30"/>
      <c r="AZ903" s="30"/>
      <c r="BA903" s="30"/>
      <c r="BB903" s="30"/>
      <c r="BC903" s="30"/>
      <c r="BD903" s="30"/>
      <c r="BE903" s="30"/>
      <c r="BF903" s="30"/>
      <c r="BG903" s="30"/>
      <c r="BH903" s="30"/>
      <c r="BI903" s="30"/>
      <c r="BJ903" s="30"/>
      <c r="BK903" s="30"/>
      <c r="BL903" s="18"/>
      <c r="BM903" s="18"/>
      <c r="BN903" s="18"/>
      <c r="BO903" s="18"/>
      <c r="BP903" s="18"/>
      <c r="BQ903" s="18"/>
      <c r="BR903" s="18"/>
      <c r="BS903" s="18"/>
      <c r="BT903" s="18"/>
      <c r="BU903" s="18"/>
      <c r="BV903" s="18"/>
      <c r="BW903" s="18"/>
      <c r="BX903" s="19"/>
    </row>
    <row r="904" spans="2:76" ht="20.100000000000001" customHeight="1">
      <c r="B904" s="9"/>
      <c r="C904" s="9"/>
      <c r="D904" s="23"/>
      <c r="E904" s="24"/>
      <c r="F904" s="24"/>
      <c r="G904" s="24"/>
      <c r="H904" s="24"/>
      <c r="I904" s="24"/>
      <c r="J904" s="25"/>
      <c r="K904" s="25"/>
      <c r="L904" s="25"/>
      <c r="M904" s="25"/>
      <c r="N904" s="25"/>
      <c r="O904" s="25"/>
      <c r="P904" s="25"/>
      <c r="Q904" s="15"/>
      <c r="R904" s="29"/>
      <c r="S904" s="29"/>
      <c r="T904" s="29" t="s">
        <v>76</v>
      </c>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30"/>
      <c r="AZ904" s="30"/>
      <c r="BA904" s="30"/>
      <c r="BB904" s="30"/>
      <c r="BC904" s="30"/>
      <c r="BD904" s="30"/>
      <c r="BE904" s="30"/>
      <c r="BF904" s="30"/>
      <c r="BG904" s="30"/>
      <c r="BH904" s="30"/>
      <c r="BI904" s="30"/>
      <c r="BJ904" s="30"/>
      <c r="BK904" s="30"/>
      <c r="BL904" s="18"/>
      <c r="BM904" s="18"/>
      <c r="BN904" s="18"/>
      <c r="BO904" s="18"/>
      <c r="BP904" s="18"/>
      <c r="BQ904" s="18"/>
      <c r="BR904" s="18"/>
      <c r="BS904" s="18"/>
      <c r="BT904" s="18"/>
      <c r="BU904" s="18"/>
      <c r="BV904" s="18"/>
      <c r="BW904" s="18"/>
      <c r="BX904" s="19"/>
    </row>
    <row r="905" spans="2:76" ht="20.100000000000001" customHeight="1">
      <c r="B905" s="9"/>
      <c r="C905" s="9"/>
      <c r="D905" s="15"/>
      <c r="E905" s="16" t="s">
        <v>53</v>
      </c>
      <c r="F905" s="16"/>
      <c r="G905" s="16"/>
      <c r="H905" s="16"/>
      <c r="I905" s="16"/>
      <c r="J905" s="17"/>
      <c r="K905" s="17"/>
      <c r="L905" s="17"/>
      <c r="M905" s="17"/>
      <c r="N905" s="17"/>
      <c r="O905" s="17"/>
      <c r="P905" s="17"/>
      <c r="Q905" s="10"/>
      <c r="R905" s="11" t="s">
        <v>325</v>
      </c>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8"/>
      <c r="AZ905" s="38"/>
      <c r="BA905" s="38"/>
      <c r="BB905" s="38"/>
      <c r="BC905" s="38"/>
      <c r="BD905" s="38"/>
      <c r="BE905" s="38"/>
      <c r="BF905" s="38"/>
      <c r="BG905" s="38"/>
      <c r="BH905" s="38"/>
      <c r="BI905" s="38"/>
      <c r="BJ905" s="38"/>
      <c r="BK905" s="38"/>
      <c r="BL905" s="13"/>
      <c r="BM905" s="13"/>
      <c r="BN905" s="13"/>
      <c r="BO905" s="13"/>
      <c r="BP905" s="13"/>
      <c r="BQ905" s="13"/>
      <c r="BR905" s="13"/>
      <c r="BS905" s="13"/>
      <c r="BT905" s="13"/>
      <c r="BU905" s="13"/>
      <c r="BV905" s="13"/>
      <c r="BW905" s="13"/>
      <c r="BX905" s="14"/>
    </row>
    <row r="906" spans="2:76" ht="20.100000000000001" customHeight="1">
      <c r="B906" s="9"/>
      <c r="C906" s="9"/>
      <c r="D906" s="20"/>
      <c r="E906" s="21" t="s">
        <v>54</v>
      </c>
      <c r="F906" s="21"/>
      <c r="G906" s="21"/>
      <c r="H906" s="21"/>
      <c r="I906" s="21"/>
      <c r="J906" s="22"/>
      <c r="K906" s="22"/>
      <c r="L906" s="22"/>
      <c r="M906" s="22"/>
      <c r="N906" s="22"/>
      <c r="O906" s="22"/>
      <c r="P906" s="22"/>
      <c r="Q906" s="15"/>
      <c r="R906" s="28" t="s">
        <v>77</v>
      </c>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30"/>
      <c r="AZ906" s="30"/>
      <c r="BA906" s="30"/>
      <c r="BB906" s="30"/>
      <c r="BC906" s="30"/>
      <c r="BD906" s="30"/>
      <c r="BE906" s="30"/>
      <c r="BF906" s="30"/>
      <c r="BG906" s="30"/>
      <c r="BH906" s="30"/>
      <c r="BI906" s="30"/>
      <c r="BJ906" s="30"/>
      <c r="BK906" s="30"/>
      <c r="BL906" s="18"/>
      <c r="BM906" s="18"/>
      <c r="BN906" s="18"/>
      <c r="BO906" s="18"/>
      <c r="BP906" s="18"/>
      <c r="BQ906" s="18"/>
      <c r="BR906" s="18"/>
      <c r="BS906" s="18"/>
      <c r="BT906" s="18"/>
      <c r="BU906" s="18"/>
      <c r="BV906" s="18"/>
      <c r="BW906" s="18"/>
      <c r="BX906" s="19"/>
    </row>
    <row r="907" spans="2:76" ht="20.100000000000001" customHeight="1">
      <c r="B907" s="9"/>
      <c r="C907" s="9"/>
      <c r="D907" s="15"/>
      <c r="E907" s="16"/>
      <c r="F907" s="16"/>
      <c r="G907" s="16"/>
      <c r="H907" s="16"/>
      <c r="I907" s="16"/>
      <c r="J907" s="17"/>
      <c r="K907" s="17"/>
      <c r="L907" s="17"/>
      <c r="M907" s="17"/>
      <c r="N907" s="17"/>
      <c r="O907" s="17"/>
      <c r="P907" s="17"/>
      <c r="Q907" s="15"/>
      <c r="R907" s="29"/>
      <c r="S907" s="29"/>
      <c r="T907" s="29" t="s">
        <v>78</v>
      </c>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30"/>
      <c r="AZ907" s="30"/>
      <c r="BA907" s="30"/>
      <c r="BB907" s="30"/>
      <c r="BC907" s="30"/>
      <c r="BD907" s="30"/>
      <c r="BE907" s="30"/>
      <c r="BF907" s="30"/>
      <c r="BG907" s="30"/>
      <c r="BH907" s="30"/>
      <c r="BI907" s="30"/>
      <c r="BJ907" s="30"/>
      <c r="BK907" s="30"/>
      <c r="BL907" s="18"/>
      <c r="BM907" s="18"/>
      <c r="BN907" s="18"/>
      <c r="BO907" s="18"/>
      <c r="BP907" s="18"/>
      <c r="BQ907" s="18"/>
      <c r="BR907" s="18"/>
      <c r="BS907" s="18"/>
      <c r="BT907" s="18"/>
      <c r="BU907" s="18"/>
      <c r="BV907" s="18"/>
      <c r="BW907" s="18"/>
      <c r="BX907" s="19"/>
    </row>
    <row r="908" spans="2:76" ht="20.100000000000001" customHeight="1">
      <c r="B908" s="9"/>
      <c r="C908" s="9"/>
      <c r="D908" s="15"/>
      <c r="E908" s="16"/>
      <c r="F908" s="16"/>
      <c r="G908" s="16"/>
      <c r="H908" s="16"/>
      <c r="I908" s="16"/>
      <c r="J908" s="17"/>
      <c r="K908" s="17"/>
      <c r="L908" s="17"/>
      <c r="M908" s="17"/>
      <c r="N908" s="17"/>
      <c r="O908" s="17"/>
      <c r="P908" s="17"/>
      <c r="Q908" s="15"/>
      <c r="R908" s="29"/>
      <c r="S908" s="29"/>
      <c r="T908" s="29" t="s">
        <v>79</v>
      </c>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30"/>
      <c r="AZ908" s="30"/>
      <c r="BA908" s="30"/>
      <c r="BB908" s="30"/>
      <c r="BC908" s="30"/>
      <c r="BD908" s="30"/>
      <c r="BE908" s="30"/>
      <c r="BF908" s="30"/>
      <c r="BG908" s="30"/>
      <c r="BH908" s="30"/>
      <c r="BI908" s="30"/>
      <c r="BJ908" s="30"/>
      <c r="BK908" s="30"/>
      <c r="BL908" s="18"/>
      <c r="BM908" s="18"/>
      <c r="BN908" s="18"/>
      <c r="BO908" s="18"/>
      <c r="BP908" s="18"/>
      <c r="BQ908" s="18"/>
      <c r="BR908" s="18"/>
      <c r="BS908" s="18"/>
      <c r="BT908" s="18"/>
      <c r="BU908" s="18"/>
      <c r="BV908" s="18"/>
      <c r="BW908" s="18"/>
      <c r="BX908" s="19"/>
    </row>
    <row r="909" spans="2:76" ht="20.100000000000001" customHeight="1">
      <c r="B909" s="9"/>
      <c r="C909" s="9"/>
      <c r="D909" s="23"/>
      <c r="E909" s="24"/>
      <c r="F909" s="24"/>
      <c r="G909" s="24"/>
      <c r="H909" s="24"/>
      <c r="I909" s="24"/>
      <c r="J909" s="25"/>
      <c r="K909" s="25"/>
      <c r="L909" s="25"/>
      <c r="M909" s="25"/>
      <c r="N909" s="25"/>
      <c r="O909" s="25"/>
      <c r="P909" s="25"/>
      <c r="Q909" s="23"/>
      <c r="R909" s="31"/>
      <c r="S909" s="31"/>
      <c r="T909" s="31" t="s">
        <v>80</v>
      </c>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2"/>
      <c r="AZ909" s="32"/>
      <c r="BA909" s="32"/>
      <c r="BB909" s="32"/>
      <c r="BC909" s="32"/>
      <c r="BD909" s="32"/>
      <c r="BE909" s="32"/>
      <c r="BF909" s="32"/>
      <c r="BG909" s="32"/>
      <c r="BH909" s="32"/>
      <c r="BI909" s="32"/>
      <c r="BJ909" s="32"/>
      <c r="BK909" s="32"/>
      <c r="BL909" s="33"/>
      <c r="BM909" s="33"/>
      <c r="BN909" s="33"/>
      <c r="BO909" s="33"/>
      <c r="BP909" s="33"/>
      <c r="BQ909" s="33"/>
      <c r="BR909" s="33"/>
      <c r="BS909" s="33"/>
      <c r="BT909" s="33"/>
      <c r="BU909" s="33"/>
      <c r="BV909" s="33"/>
      <c r="BW909" s="33"/>
      <c r="BX909" s="26"/>
    </row>
    <row r="910" spans="2:76" ht="20.100000000000001" customHeight="1">
      <c r="B910" s="9"/>
      <c r="C910" s="9"/>
      <c r="D910" s="15"/>
      <c r="E910" s="16" t="s">
        <v>55</v>
      </c>
      <c r="F910" s="16"/>
      <c r="G910" s="16"/>
      <c r="H910" s="16"/>
      <c r="I910" s="16"/>
      <c r="J910" s="17"/>
      <c r="K910" s="17"/>
      <c r="L910" s="17"/>
      <c r="M910" s="17"/>
      <c r="N910" s="17"/>
      <c r="O910" s="17"/>
      <c r="P910" s="17"/>
      <c r="Q910" s="15"/>
      <c r="R910" s="250" t="s">
        <v>231</v>
      </c>
      <c r="S910" s="250"/>
      <c r="T910" s="250"/>
      <c r="U910" s="250"/>
      <c r="V910" s="250"/>
      <c r="W910" s="250"/>
      <c r="X910" s="250"/>
      <c r="Y910" s="250"/>
      <c r="Z910" s="250"/>
      <c r="AA910" s="250"/>
      <c r="AB910" s="250"/>
      <c r="AC910" s="250"/>
      <c r="AD910" s="250"/>
      <c r="AE910" s="250"/>
      <c r="AF910" s="250"/>
      <c r="AG910" s="250"/>
      <c r="AH910" s="250"/>
      <c r="AI910" s="250"/>
      <c r="AJ910" s="250"/>
      <c r="AK910" s="250"/>
      <c r="AL910" s="250"/>
      <c r="AM910" s="250"/>
      <c r="AN910" s="250"/>
      <c r="AO910" s="34"/>
      <c r="AP910" s="34"/>
      <c r="AQ910" s="34"/>
      <c r="AR910" s="34"/>
      <c r="AS910" s="34"/>
      <c r="AT910" s="34"/>
      <c r="AU910" s="34"/>
      <c r="AV910" s="34"/>
      <c r="AW910" s="34"/>
      <c r="AX910" s="34"/>
      <c r="AY910" s="35"/>
      <c r="AZ910" s="35"/>
      <c r="BA910" s="35"/>
      <c r="BB910" s="35"/>
      <c r="BC910" s="35"/>
      <c r="BD910" s="35"/>
      <c r="BE910" s="35"/>
      <c r="BF910" s="35"/>
      <c r="BG910" s="35"/>
      <c r="BH910" s="35"/>
      <c r="BI910" s="35"/>
      <c r="BJ910" s="35"/>
      <c r="BK910" s="35"/>
      <c r="BL910" s="2"/>
      <c r="BM910" s="2"/>
      <c r="BN910" s="2"/>
      <c r="BO910" s="2"/>
      <c r="BP910" s="2"/>
      <c r="BQ910" s="2"/>
      <c r="BR910" s="2"/>
      <c r="BS910" s="2"/>
      <c r="BT910" s="2"/>
      <c r="BU910" s="2"/>
      <c r="BV910" s="2"/>
      <c r="BW910" s="2"/>
      <c r="BX910" s="3"/>
    </row>
    <row r="911" spans="2:76" ht="20.100000000000001" customHeight="1">
      <c r="B911" s="9"/>
      <c r="C911" s="9"/>
      <c r="D911" s="15"/>
      <c r="E911" s="16"/>
      <c r="F911" s="16"/>
      <c r="G911" s="16"/>
      <c r="H911" s="16"/>
      <c r="I911" s="16"/>
      <c r="J911" s="17"/>
      <c r="K911" s="17"/>
      <c r="L911" s="17"/>
      <c r="M911" s="17"/>
      <c r="N911" s="17"/>
      <c r="O911" s="17"/>
      <c r="P911" s="17"/>
      <c r="Q911" s="15"/>
      <c r="R911" s="251" t="s">
        <v>232</v>
      </c>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c r="AT911" s="251"/>
      <c r="AU911" s="251"/>
      <c r="AV911" s="251"/>
      <c r="AW911" s="251"/>
      <c r="AX911" s="251"/>
      <c r="AY911" s="252"/>
      <c r="AZ911" s="252"/>
      <c r="BA911" s="252"/>
      <c r="BB911" s="252"/>
      <c r="BC911" s="252"/>
      <c r="BD911" s="252"/>
      <c r="BE911" s="252"/>
      <c r="BF911" s="252"/>
      <c r="BG911" s="252"/>
      <c r="BH911" s="252"/>
      <c r="BI911" s="252"/>
      <c r="BJ911" s="252"/>
      <c r="BK911" s="252"/>
      <c r="BL911" s="18"/>
      <c r="BM911" s="18"/>
      <c r="BN911" s="18"/>
      <c r="BO911" s="18"/>
      <c r="BP911" s="18"/>
      <c r="BQ911" s="18"/>
      <c r="BR911" s="18"/>
      <c r="BS911" s="18"/>
      <c r="BT911" s="18"/>
      <c r="BU911" s="18"/>
      <c r="BV911" s="18"/>
      <c r="BW911" s="18"/>
      <c r="BX911" s="19"/>
    </row>
    <row r="912" spans="2:76" ht="20.100000000000001" customHeight="1">
      <c r="B912" s="9"/>
      <c r="C912" s="9"/>
      <c r="D912" s="15"/>
      <c r="E912" s="16"/>
      <c r="F912" s="16"/>
      <c r="G912" s="16"/>
      <c r="H912" s="16"/>
      <c r="I912" s="16"/>
      <c r="J912" s="17"/>
      <c r="K912" s="17"/>
      <c r="L912" s="17"/>
      <c r="M912" s="17"/>
      <c r="N912" s="17"/>
      <c r="O912" s="17"/>
      <c r="P912" s="17"/>
      <c r="Q912" s="228"/>
      <c r="R912" s="29" t="s">
        <v>233</v>
      </c>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51"/>
      <c r="AV912" s="251"/>
      <c r="AW912" s="251"/>
      <c r="AX912" s="251"/>
      <c r="AY912" s="252"/>
      <c r="AZ912" s="252"/>
      <c r="BA912" s="252"/>
      <c r="BB912" s="252"/>
      <c r="BC912" s="252"/>
      <c r="BD912" s="252"/>
      <c r="BE912" s="252"/>
      <c r="BF912" s="252"/>
      <c r="BG912" s="252"/>
      <c r="BH912" s="252"/>
      <c r="BI912" s="252"/>
      <c r="BJ912" s="252"/>
      <c r="BK912" s="252"/>
      <c r="BL912" s="247"/>
      <c r="BM912" s="18"/>
      <c r="BN912" s="18"/>
      <c r="BO912" s="18"/>
      <c r="BP912" s="18"/>
      <c r="BQ912" s="18"/>
      <c r="BR912" s="18"/>
      <c r="BS912" s="18"/>
      <c r="BT912" s="18"/>
      <c r="BU912" s="18"/>
      <c r="BV912" s="18"/>
      <c r="BW912" s="18"/>
      <c r="BX912" s="19"/>
    </row>
    <row r="913" spans="2:126" ht="20.100000000000001" customHeight="1">
      <c r="B913" s="9"/>
      <c r="C913" s="9"/>
      <c r="D913" s="23"/>
      <c r="E913" s="24"/>
      <c r="F913" s="24"/>
      <c r="G913" s="24"/>
      <c r="H913" s="24"/>
      <c r="I913" s="24"/>
      <c r="J913" s="25"/>
      <c r="K913" s="25"/>
      <c r="L913" s="25"/>
      <c r="M913" s="25"/>
      <c r="N913" s="25"/>
      <c r="O913" s="25"/>
      <c r="P913" s="25"/>
      <c r="Q913" s="253"/>
      <c r="R913" s="32" t="s">
        <v>234</v>
      </c>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3"/>
      <c r="BM913" s="33"/>
      <c r="BN913" s="33"/>
      <c r="BO913" s="33"/>
      <c r="BP913" s="33"/>
      <c r="BQ913" s="33"/>
      <c r="BR913" s="33"/>
      <c r="BS913" s="33"/>
      <c r="BT913" s="33"/>
      <c r="BU913" s="33"/>
      <c r="BV913" s="33"/>
      <c r="BW913" s="33"/>
      <c r="BX913" s="26"/>
    </row>
    <row r="914" spans="2:126" ht="12.75" customHeight="1">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row>
    <row r="915" spans="2:126" s="8" customFormat="1" ht="15.75" customHeight="1">
      <c r="D915" s="488">
        <f>入力フォーム!$C$13</f>
        <v>45931</v>
      </c>
      <c r="E915" s="488"/>
      <c r="F915" s="488"/>
      <c r="G915" s="488"/>
      <c r="H915" s="488"/>
      <c r="I915" s="488"/>
      <c r="J915" s="488"/>
      <c r="K915" s="488"/>
      <c r="L915" s="488"/>
      <c r="M915" s="488"/>
      <c r="N915" s="488"/>
      <c r="O915" s="488"/>
      <c r="P915" s="488"/>
      <c r="Q915" s="488"/>
      <c r="R915" s="47"/>
      <c r="S915" s="47"/>
      <c r="T915" s="47"/>
      <c r="U915" s="47"/>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row>
    <row r="916" spans="2:126" s="8" customFormat="1" ht="10.5" customHeight="1">
      <c r="D916" s="45"/>
      <c r="E916" s="45"/>
      <c r="F916" s="45"/>
      <c r="G916" s="45"/>
      <c r="H916" s="45"/>
      <c r="I916" s="45"/>
      <c r="J916" s="45"/>
      <c r="K916" s="45"/>
      <c r="L916" s="45"/>
      <c r="M916" s="45"/>
      <c r="N916" s="45"/>
      <c r="O916" s="45"/>
      <c r="P916" s="45"/>
      <c r="Q916" s="45"/>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row>
    <row r="917" spans="2:126" s="8" customFormat="1" ht="18" customHeight="1">
      <c r="AM917" s="8" t="s">
        <v>56</v>
      </c>
      <c r="AQ917" s="489" t="s">
        <v>306</v>
      </c>
      <c r="AR917" s="489"/>
      <c r="AS917" s="489"/>
      <c r="AT917" s="489"/>
      <c r="AU917" s="489"/>
      <c r="AV917" s="489"/>
      <c r="AW917" s="489"/>
      <c r="AX917" s="489"/>
      <c r="AY917" s="489"/>
      <c r="AZ917" s="489"/>
      <c r="BA917" s="489"/>
      <c r="BB917" s="489"/>
      <c r="BC917" s="489"/>
      <c r="BD917" s="489"/>
      <c r="BE917" s="489"/>
      <c r="BF917" s="489"/>
      <c r="BG917" s="489"/>
      <c r="BH917" s="489"/>
      <c r="BI917" s="489"/>
      <c r="BJ917" s="489"/>
      <c r="BK917" s="489"/>
      <c r="BL917" s="489"/>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row>
    <row r="918" spans="2:126" s="8" customFormat="1" ht="18" customHeight="1">
      <c r="AQ918" s="489" t="s">
        <v>66</v>
      </c>
      <c r="AR918" s="489"/>
      <c r="AS918" s="489"/>
      <c r="AT918" s="489"/>
      <c r="AU918" s="489"/>
      <c r="AV918" s="489"/>
      <c r="AW918" s="489"/>
      <c r="AX918" s="489"/>
      <c r="AY918" s="489"/>
      <c r="AZ918" s="489"/>
      <c r="BA918" s="489"/>
      <c r="BB918" s="489"/>
      <c r="BC918" s="489"/>
      <c r="BD918" s="489"/>
      <c r="BE918" s="489"/>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row>
    <row r="919" spans="2:126" s="8" customFormat="1" ht="18" customHeight="1">
      <c r="AQ919" s="479" t="s">
        <v>326</v>
      </c>
      <c r="AR919" s="479"/>
      <c r="AS919" s="479"/>
      <c r="AT919" s="479"/>
      <c r="AU919" s="479"/>
      <c r="AV919" s="479"/>
      <c r="AW919" s="479"/>
      <c r="AX919" s="479"/>
      <c r="AY919" s="479"/>
      <c r="AZ919" s="479"/>
      <c r="BA919" s="479"/>
      <c r="BB919" s="479"/>
      <c r="BC919" s="479"/>
      <c r="BD919" s="479"/>
      <c r="BE919" s="479"/>
      <c r="BF919" s="479"/>
      <c r="BG919" s="43"/>
      <c r="BH919" s="480" t="s">
        <v>301</v>
      </c>
      <c r="BI919" s="480"/>
      <c r="BJ919" s="480"/>
      <c r="BK919" s="480"/>
      <c r="BL919" s="480"/>
      <c r="BM919" s="480"/>
      <c r="BN919" s="480"/>
      <c r="BO919" s="480"/>
      <c r="BS919" s="8" t="s">
        <v>57</v>
      </c>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row>
    <row r="920" spans="2:126" s="8" customFormat="1" ht="10.5" customHeight="1">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row>
    <row r="921" spans="2:126" s="8" customFormat="1" ht="18" customHeight="1">
      <c r="AM921" s="8" t="s">
        <v>58</v>
      </c>
      <c r="AQ921" s="8" t="s">
        <v>59</v>
      </c>
      <c r="AU921" s="481" t="str">
        <f>"〒"&amp;VLOOKUP(A869,入力フォーム!$A$26:$AA$75,4,FALSE)</f>
        <v>〒</v>
      </c>
      <c r="AV921" s="481"/>
      <c r="AW921" s="481"/>
      <c r="AX921" s="481"/>
      <c r="AY921" s="481"/>
      <c r="AZ921" s="481"/>
      <c r="BA921" s="481"/>
      <c r="BB921" s="481"/>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row>
    <row r="922" spans="2:126" s="8" customFormat="1" ht="20.100000000000001" customHeight="1">
      <c r="AU922" s="144"/>
      <c r="AV922" s="482">
        <f>VLOOKUP(A869,入力フォーム!$A$26:$AA$75,5,FALSE)</f>
        <v>0</v>
      </c>
      <c r="AW922" s="482"/>
      <c r="AX922" s="482"/>
      <c r="AY922" s="482"/>
      <c r="AZ922" s="482"/>
      <c r="BA922" s="482"/>
      <c r="BB922" s="482"/>
      <c r="BC922" s="482"/>
      <c r="BD922" s="482"/>
      <c r="BE922" s="482"/>
      <c r="BF922" s="482"/>
      <c r="BG922" s="482"/>
      <c r="BH922" s="482"/>
      <c r="BI922" s="482"/>
      <c r="BJ922" s="482"/>
      <c r="BK922" s="482"/>
      <c r="BL922" s="482"/>
      <c r="BM922" s="482"/>
      <c r="BN922" s="482"/>
      <c r="BO922" s="482"/>
      <c r="BP922" s="482"/>
      <c r="BQ922" s="482"/>
      <c r="BR922" s="482"/>
      <c r="BS922" s="482"/>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row>
    <row r="923" spans="2:126" s="8" customFormat="1" ht="20.100000000000001" customHeight="1">
      <c r="AU923" s="44"/>
      <c r="AV923" s="483">
        <f>VLOOKUP(A869,入力フォーム!$A$26:$AA$75,6,FALSE)</f>
        <v>0</v>
      </c>
      <c r="AW923" s="483"/>
      <c r="AX923" s="483"/>
      <c r="AY923" s="483"/>
      <c r="AZ923" s="483"/>
      <c r="BA923" s="483"/>
      <c r="BB923" s="483"/>
      <c r="BC923" s="483"/>
      <c r="BD923" s="483"/>
      <c r="BE923" s="483"/>
      <c r="BF923" s="483"/>
      <c r="BG923" s="483"/>
      <c r="BH923" s="483"/>
      <c r="BI923" s="483"/>
      <c r="BJ923" s="483"/>
      <c r="BK923" s="483"/>
      <c r="BL923" s="483"/>
      <c r="BM923" s="483"/>
      <c r="BN923" s="483"/>
      <c r="BO923" s="483"/>
      <c r="BP923" s="483"/>
      <c r="BQ923" s="483"/>
      <c r="BR923" s="483"/>
      <c r="BS923" s="48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row>
    <row r="924" spans="2:126" s="8" customFormat="1" ht="12" customHeight="1">
      <c r="AQ924" s="46" t="s">
        <v>191</v>
      </c>
      <c r="AR924" s="46"/>
      <c r="AS924" s="46"/>
      <c r="AT924" s="46"/>
      <c r="AU924" s="46"/>
      <c r="AV924" s="484">
        <f>VLOOKUP(A869,入力フォーム!$A$26:$AA$75,3,FALSE)</f>
        <v>0</v>
      </c>
      <c r="AW924" s="484" ph="1"/>
      <c r="AX924" s="484" ph="1"/>
      <c r="AY924" s="484" ph="1"/>
      <c r="AZ924" s="484" ph="1"/>
      <c r="BA924" s="484" ph="1"/>
      <c r="BB924" s="484" ph="1"/>
      <c r="BC924" s="484" ph="1"/>
      <c r="BD924" s="484" ph="1"/>
      <c r="BE924" s="484" ph="1"/>
      <c r="BF924" s="484" ph="1"/>
      <c r="BG924" s="484" ph="1"/>
      <c r="BH924" s="484" ph="1"/>
      <c r="BI924" s="484" ph="1"/>
      <c r="BJ924" s="484" ph="1"/>
      <c r="BK924" s="484" ph="1"/>
      <c r="BL924" s="484" ph="1"/>
      <c r="BM924" s="484" ph="1"/>
      <c r="BN924" s="484" ph="1"/>
      <c r="BO924" s="48"/>
      <c r="BP924" s="48"/>
      <c r="BQ924" s="48"/>
      <c r="BR924" s="48"/>
      <c r="BS924" s="48"/>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row>
    <row r="925" spans="2:126" s="8" customFormat="1" ht="20.100000000000001" customHeight="1">
      <c r="AQ925" s="8" t="s">
        <v>60</v>
      </c>
      <c r="AV925" s="493">
        <f>VLOOKUP(A869,入力フォーム!$A$26:$AA$75,2,FALSE)</f>
        <v>0</v>
      </c>
      <c r="AW925" s="493"/>
      <c r="AX925" s="493"/>
      <c r="AY925" s="493"/>
      <c r="AZ925" s="493"/>
      <c r="BA925" s="493"/>
      <c r="BB925" s="493"/>
      <c r="BC925" s="493"/>
      <c r="BD925" s="493"/>
      <c r="BE925" s="493"/>
      <c r="BF925" s="493"/>
      <c r="BG925" s="493"/>
      <c r="BH925" s="493"/>
      <c r="BI925" s="493"/>
      <c r="BJ925" s="493"/>
      <c r="BK925" s="493"/>
      <c r="BL925" s="493"/>
      <c r="BM925" s="493"/>
      <c r="BN925" s="493"/>
      <c r="BO925" s="48"/>
      <c r="BP925" s="48"/>
      <c r="BQ925" s="48"/>
      <c r="BR925" s="48"/>
      <c r="BS925" s="286" t="s">
        <v>57</v>
      </c>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row>
    <row r="926" spans="2:126" s="8" customFormat="1" ht="20.100000000000001" customHeight="1">
      <c r="AQ926" s="8" t="s">
        <v>61</v>
      </c>
      <c r="AV926" s="48"/>
      <c r="AW926" s="494">
        <f>VLOOKUP(A869,入力フォーム!$A$26:$AA$75,8,FALSE)</f>
        <v>0</v>
      </c>
      <c r="AX926" s="494"/>
      <c r="AY926" s="494"/>
      <c r="AZ926" s="494"/>
      <c r="BA926" s="494"/>
      <c r="BB926" s="494"/>
      <c r="BC926" s="494"/>
      <c r="BD926" s="494"/>
      <c r="BE926" s="494"/>
      <c r="BF926" s="494"/>
      <c r="BG926" s="494"/>
      <c r="BH926" s="494"/>
      <c r="BI926" s="494"/>
      <c r="BJ926" s="494"/>
      <c r="BK926" s="494"/>
      <c r="BL926" s="494"/>
      <c r="BM926" s="494"/>
      <c r="BN926" s="494"/>
      <c r="BO926" s="494"/>
      <c r="BP926" s="494"/>
      <c r="BQ926" s="494"/>
      <c r="BR926" s="494"/>
      <c r="BS926" s="48"/>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row>
    <row r="927" spans="2:126" s="8" customFormat="1" ht="20.100000000000001" customHeight="1">
      <c r="AQ927" s="8" t="s">
        <v>83</v>
      </c>
      <c r="AV927" s="48"/>
      <c r="AW927" s="48"/>
      <c r="AX927" s="48"/>
      <c r="AY927" s="48"/>
      <c r="AZ927" s="48"/>
      <c r="BA927" s="48"/>
      <c r="BB927" s="48"/>
      <c r="BC927" s="48"/>
      <c r="BD927" s="495">
        <f>VLOOKUP(A869,入力フォーム!$A$26:$AA$75,9,FALSE)</f>
        <v>0</v>
      </c>
      <c r="BE927" s="495"/>
      <c r="BF927" s="495"/>
      <c r="BG927" s="495"/>
      <c r="BH927" s="495"/>
      <c r="BI927" s="495"/>
      <c r="BJ927" s="495"/>
      <c r="BK927" s="495"/>
      <c r="BL927" s="495"/>
      <c r="BM927" s="495"/>
      <c r="BN927" s="495"/>
      <c r="BO927" s="495"/>
      <c r="BP927" s="495"/>
      <c r="BQ927" s="495"/>
      <c r="BR927" s="495"/>
      <c r="BS927" s="495"/>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row>
    <row r="928" spans="2:126" s="8" customFormat="1" ht="12" customHeight="1">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row>
    <row r="929" spans="1:126" s="8" customFormat="1" ht="22.5" customHeight="1">
      <c r="D929" s="496" t="s">
        <v>85</v>
      </c>
      <c r="E929" s="496"/>
      <c r="F929" s="496"/>
      <c r="G929" s="496"/>
      <c r="H929" s="496"/>
      <c r="I929" s="496"/>
      <c r="J929" s="496"/>
      <c r="K929" s="496"/>
      <c r="L929" s="497" t="str">
        <f>入力フォーム!$C$22</f>
        <v>07-999</v>
      </c>
      <c r="M929" s="497"/>
      <c r="N929" s="497"/>
      <c r="O929" s="497"/>
      <c r="P929" s="497"/>
      <c r="Q929" s="497"/>
      <c r="R929" s="48"/>
      <c r="S929" s="48"/>
      <c r="T929" s="8" t="s">
        <v>242</v>
      </c>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row>
    <row r="930" spans="1:126" s="8" customFormat="1" ht="15.75" customHeight="1">
      <c r="D930" s="45"/>
      <c r="F930" s="45"/>
      <c r="G930" s="45"/>
      <c r="H930" s="45"/>
      <c r="I930" s="45"/>
      <c r="J930" s="45"/>
      <c r="K930" s="45"/>
      <c r="L930" s="45"/>
      <c r="M930" s="45"/>
      <c r="N930" s="45"/>
      <c r="O930" s="45"/>
      <c r="P930" s="45"/>
      <c r="Q930" s="45"/>
      <c r="BX930" s="51"/>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row>
    <row r="931" spans="1:126" s="7" customFormat="1" ht="18.75">
      <c r="A931" s="7">
        <f>IF(MOD(ROW()-1,62)=0,QUOTIENT(ROW()-1,62)+1,"")</f>
        <v>16</v>
      </c>
      <c r="B931" s="473" t="s">
        <v>39</v>
      </c>
      <c r="C931" s="473"/>
      <c r="D931" s="473"/>
      <c r="E931" s="473"/>
      <c r="F931" s="473"/>
      <c r="G931" s="473"/>
      <c r="H931" s="473"/>
      <c r="I931" s="473"/>
      <c r="J931" s="473"/>
      <c r="K931" s="473"/>
      <c r="L931" s="473"/>
      <c r="M931" s="473"/>
      <c r="N931" s="473"/>
      <c r="O931" s="473"/>
      <c r="P931" s="473"/>
      <c r="Q931" s="473"/>
      <c r="R931" s="473"/>
      <c r="S931" s="473"/>
      <c r="T931" s="473"/>
      <c r="U931" s="473"/>
      <c r="V931" s="473"/>
      <c r="W931" s="473"/>
      <c r="X931" s="473"/>
      <c r="Y931" s="473"/>
      <c r="Z931" s="473"/>
      <c r="AA931" s="473"/>
      <c r="AB931" s="473"/>
      <c r="AC931" s="473"/>
      <c r="AD931" s="473"/>
      <c r="AE931" s="473"/>
      <c r="AF931" s="473"/>
      <c r="AG931" s="473"/>
      <c r="AH931" s="473"/>
      <c r="AI931" s="473"/>
      <c r="AJ931" s="473"/>
      <c r="AK931" s="473"/>
      <c r="AL931" s="473"/>
      <c r="AM931" s="473"/>
      <c r="AN931" s="473"/>
      <c r="AO931" s="473"/>
      <c r="AP931" s="473"/>
      <c r="AQ931" s="473"/>
      <c r="AR931" s="473"/>
      <c r="AS931" s="473"/>
      <c r="AT931" s="473"/>
      <c r="AU931" s="473"/>
      <c r="AV931" s="473"/>
      <c r="AW931" s="473"/>
      <c r="AX931" s="473"/>
      <c r="AY931" s="473"/>
      <c r="AZ931" s="473"/>
      <c r="BA931" s="473"/>
      <c r="BB931" s="473"/>
      <c r="BC931" s="473"/>
      <c r="BD931" s="473"/>
      <c r="BE931" s="473"/>
      <c r="BF931" s="473"/>
      <c r="BG931" s="473"/>
      <c r="BH931" s="473"/>
      <c r="BI931" s="473"/>
      <c r="BJ931" s="473"/>
      <c r="BK931" s="473"/>
      <c r="BL931" s="473"/>
      <c r="BM931" s="473"/>
      <c r="BN931" s="473"/>
      <c r="BO931" s="473"/>
      <c r="BP931" s="473"/>
      <c r="BQ931" s="473"/>
      <c r="BR931" s="473"/>
      <c r="BS931" s="473"/>
      <c r="BT931" s="473"/>
      <c r="BU931" s="473"/>
      <c r="BV931" s="473"/>
      <c r="BW931" s="473"/>
      <c r="BX931" s="473"/>
      <c r="BY931" s="52"/>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row>
    <row r="932" spans="1:126" s="7" customFormat="1" ht="19.5" customHeight="1">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Q932" s="8"/>
      <c r="AR932" s="8"/>
      <c r="AS932" s="8"/>
      <c r="AT932" s="8"/>
      <c r="AU932" s="8"/>
      <c r="AV932" s="8"/>
      <c r="AW932" s="8"/>
      <c r="AX932" s="8"/>
      <c r="AY932" s="8"/>
      <c r="AZ932" s="8"/>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row>
    <row r="933" spans="1:126" s="7" customFormat="1" ht="16.5" customHeight="1">
      <c r="B933" s="8" t="s">
        <v>229</v>
      </c>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D933" s="474">
        <f>VLOOKUP(A931,入力フォーム!$A$26:$AA$75,2,FALSE)</f>
        <v>0</v>
      </c>
      <c r="AE933" s="474"/>
      <c r="AF933" s="474"/>
      <c r="AG933" s="474"/>
      <c r="AH933" s="474"/>
      <c r="AI933" s="474"/>
      <c r="AJ933" s="474"/>
      <c r="AK933" s="474"/>
      <c r="AL933" s="474"/>
      <c r="AM933" s="474"/>
      <c r="AN933" s="474"/>
      <c r="AO933" s="474"/>
      <c r="AP933" s="474"/>
      <c r="AQ933" s="8" t="s">
        <v>230</v>
      </c>
      <c r="AR933" s="8"/>
      <c r="AS933" s="8"/>
      <c r="AT933" s="8"/>
      <c r="AU933" s="8"/>
      <c r="AV933" s="8"/>
      <c r="AW933" s="8"/>
      <c r="AX933" s="8"/>
      <c r="AY933" s="8"/>
      <c r="AZ933" s="8"/>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row>
    <row r="934" spans="1:126" ht="14.25" customHeight="1">
      <c r="B934" s="9"/>
      <c r="C934" s="9"/>
      <c r="D934" s="9"/>
    </row>
    <row r="935" spans="1:126" ht="15.75" customHeight="1">
      <c r="D935" s="475" t="s">
        <v>23</v>
      </c>
      <c r="E935" s="475"/>
      <c r="F935" s="475"/>
      <c r="G935" s="475"/>
      <c r="H935" s="475"/>
      <c r="I935" s="475"/>
      <c r="J935" s="475"/>
      <c r="K935" s="475"/>
      <c r="L935" s="475"/>
      <c r="M935" s="475"/>
      <c r="N935" s="475"/>
      <c r="O935" s="475"/>
      <c r="P935" s="475"/>
      <c r="Q935" s="475"/>
      <c r="R935" s="475"/>
      <c r="S935" s="475"/>
      <c r="T935" s="475"/>
      <c r="U935" s="475"/>
      <c r="V935" s="475"/>
      <c r="W935" s="475"/>
      <c r="X935" s="475"/>
      <c r="Y935" s="475"/>
      <c r="Z935" s="475"/>
      <c r="AA935" s="475"/>
      <c r="AB935" s="475"/>
      <c r="AC935" s="475"/>
      <c r="AD935" s="475"/>
      <c r="AE935" s="475"/>
      <c r="AF935" s="475"/>
      <c r="AG935" s="475"/>
      <c r="AH935" s="475"/>
      <c r="AI935" s="475"/>
      <c r="AJ935" s="475"/>
      <c r="AK935" s="475"/>
      <c r="AL935" s="475"/>
      <c r="AM935" s="475"/>
      <c r="AN935" s="475"/>
      <c r="AO935" s="475"/>
      <c r="AP935" s="475"/>
      <c r="AQ935" s="475"/>
      <c r="AR935" s="475"/>
      <c r="AS935" s="475"/>
      <c r="AT935" s="475"/>
      <c r="AU935" s="475"/>
      <c r="AV935" s="475"/>
      <c r="AW935" s="475"/>
      <c r="AX935" s="475"/>
      <c r="AY935" s="475"/>
      <c r="AZ935" s="475"/>
      <c r="BA935" s="475"/>
      <c r="BB935" s="475"/>
      <c r="BC935" s="475"/>
      <c r="BD935" s="475"/>
      <c r="BE935" s="475"/>
      <c r="BF935" s="475"/>
      <c r="BG935" s="475"/>
      <c r="BH935" s="475"/>
      <c r="BI935" s="475"/>
      <c r="BJ935" s="475"/>
      <c r="BK935" s="475"/>
      <c r="BL935" s="475"/>
      <c r="BM935" s="475"/>
      <c r="BN935" s="475"/>
      <c r="BO935" s="475"/>
      <c r="BP935" s="475"/>
      <c r="BQ935" s="475"/>
      <c r="BR935" s="475"/>
      <c r="BS935" s="475"/>
      <c r="BT935" s="475"/>
      <c r="BU935" s="475"/>
      <c r="BV935" s="475"/>
      <c r="BW935" s="475"/>
      <c r="BX935" s="475"/>
    </row>
    <row r="936" spans="1:126" ht="14.25" customHeight="1">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row>
    <row r="937" spans="1:126" ht="20.100000000000001" customHeight="1">
      <c r="B937" s="9"/>
      <c r="C937" s="9"/>
      <c r="D937" s="10"/>
      <c r="E937" s="11" t="s">
        <v>40</v>
      </c>
      <c r="F937" s="11"/>
      <c r="G937" s="11"/>
      <c r="H937" s="11"/>
      <c r="I937" s="11"/>
      <c r="J937" s="12"/>
      <c r="K937" s="12"/>
      <c r="L937" s="12"/>
      <c r="M937" s="12"/>
      <c r="N937" s="12"/>
      <c r="O937" s="12"/>
      <c r="P937" s="12"/>
      <c r="Q937" s="10"/>
      <c r="R937" s="476" t="str">
        <f>VLOOKUP(A931,入力フォーム!$A$26:$AA$75,11,FALSE)</f>
        <v/>
      </c>
      <c r="S937" s="476"/>
      <c r="T937" s="476"/>
      <c r="U937" s="476"/>
      <c r="V937" s="476"/>
      <c r="W937" s="476"/>
      <c r="X937" s="476"/>
      <c r="Y937" s="476"/>
      <c r="Z937" s="476"/>
      <c r="AA937" s="476"/>
      <c r="AB937" s="476"/>
      <c r="AC937" s="476"/>
      <c r="AD937" s="476"/>
      <c r="AE937" s="476"/>
      <c r="AF937" s="476"/>
      <c r="AG937" s="476"/>
      <c r="AH937" s="477" t="s">
        <v>235</v>
      </c>
      <c r="AI937" s="478"/>
      <c r="AJ937" s="478"/>
      <c r="AK937" s="478"/>
      <c r="AL937" s="478"/>
      <c r="AM937" s="476" t="str">
        <f>VLOOKUP(A931,入力フォーム!$A$26:$AA$75,13,FALSE)</f>
        <v/>
      </c>
      <c r="AN937" s="476"/>
      <c r="AO937" s="476"/>
      <c r="AP937" s="476"/>
      <c r="AQ937" s="476"/>
      <c r="AR937" s="476"/>
      <c r="AS937" s="476"/>
      <c r="AT937" s="476"/>
      <c r="AU937" s="476"/>
      <c r="AV937" s="476"/>
      <c r="AW937" s="476"/>
      <c r="AX937" s="476"/>
      <c r="AY937" s="476"/>
      <c r="AZ937" s="476"/>
      <c r="BA937" s="476"/>
      <c r="BB937" s="476"/>
      <c r="BC937" s="2"/>
      <c r="BD937" s="2"/>
      <c r="BE937" s="2"/>
      <c r="BF937" s="2"/>
      <c r="BG937" s="2"/>
      <c r="BH937" s="2"/>
      <c r="BI937" s="2"/>
      <c r="BJ937" s="2"/>
      <c r="BK937" s="2"/>
      <c r="BL937" s="2"/>
      <c r="BM937" s="2"/>
      <c r="BN937" s="2"/>
      <c r="BO937" s="2"/>
      <c r="BP937" s="2"/>
      <c r="BQ937" s="2"/>
      <c r="BR937" s="2"/>
      <c r="BS937" s="2"/>
      <c r="BT937" s="2"/>
      <c r="BU937" s="2"/>
      <c r="BV937" s="2"/>
      <c r="BW937" s="2"/>
      <c r="BX937" s="3"/>
    </row>
    <row r="938" spans="1:126" ht="20.100000000000001" customHeight="1">
      <c r="B938" s="9"/>
      <c r="C938" s="9"/>
      <c r="D938" s="10"/>
      <c r="E938" s="11" t="s">
        <v>41</v>
      </c>
      <c r="F938" s="11"/>
      <c r="G938" s="11"/>
      <c r="H938" s="11"/>
      <c r="I938" s="11"/>
      <c r="J938" s="12"/>
      <c r="K938" s="12"/>
      <c r="L938" s="12"/>
      <c r="M938" s="12"/>
      <c r="N938" s="12"/>
      <c r="O938" s="12"/>
      <c r="P938" s="229"/>
      <c r="Q938" s="230"/>
      <c r="R938" s="463" t="str">
        <f>入力フォーム!$C$10</f>
        <v>品川キャンパス</v>
      </c>
      <c r="S938" s="463"/>
      <c r="T938" s="463"/>
      <c r="U938" s="463"/>
      <c r="V938" s="463"/>
      <c r="W938" s="463"/>
      <c r="X938" s="463"/>
      <c r="Y938" s="463"/>
      <c r="Z938" s="231"/>
      <c r="AA938" s="464" t="str">
        <f>入力フォーム!$D$10</f>
        <v>文学部事務室</v>
      </c>
      <c r="AB938" s="464"/>
      <c r="AC938" s="464"/>
      <c r="AD938" s="464"/>
      <c r="AE938" s="464"/>
      <c r="AF938" s="464"/>
      <c r="AG938" s="464"/>
      <c r="AH938" s="464"/>
      <c r="AI938" s="464"/>
      <c r="AJ938" s="464"/>
      <c r="AK938" s="464"/>
      <c r="AL938" s="464"/>
      <c r="AM938" s="464"/>
      <c r="AN938" s="464"/>
      <c r="AO938" s="464"/>
      <c r="AP938" s="464"/>
      <c r="AQ938" s="464"/>
      <c r="AR938" s="464"/>
      <c r="AS938" s="464"/>
      <c r="AT938" s="464"/>
      <c r="AU938" s="464"/>
      <c r="AV938" s="464"/>
      <c r="AW938" s="464"/>
      <c r="AX938" s="464"/>
      <c r="AY938" s="464"/>
      <c r="AZ938" s="464"/>
      <c r="BA938" s="464"/>
      <c r="BB938" s="464"/>
      <c r="BC938" s="464"/>
      <c r="BD938" s="464"/>
      <c r="BE938" s="464"/>
      <c r="BF938" s="464"/>
      <c r="BG938" s="464"/>
      <c r="BH938" s="464"/>
      <c r="BI938" s="464"/>
      <c r="BJ938" s="464"/>
      <c r="BK938" s="464"/>
      <c r="BL938" s="464"/>
      <c r="BM938" s="464"/>
      <c r="BN938" s="464"/>
      <c r="BO938" s="464"/>
      <c r="BP938" s="464"/>
      <c r="BQ938" s="464"/>
      <c r="BR938" s="231"/>
      <c r="BS938" s="231"/>
      <c r="BT938" s="231"/>
      <c r="BU938" s="231"/>
      <c r="BV938" s="231"/>
      <c r="BW938" s="231"/>
      <c r="BX938" s="232"/>
    </row>
    <row r="939" spans="1:126" ht="18.600000000000001" customHeight="1">
      <c r="B939" s="9"/>
      <c r="C939" s="9"/>
      <c r="D939" s="15"/>
      <c r="E939" s="16" t="s">
        <v>236</v>
      </c>
      <c r="F939" s="16"/>
      <c r="G939" s="16"/>
      <c r="H939" s="16"/>
      <c r="I939" s="16"/>
      <c r="J939" s="17"/>
      <c r="K939" s="17"/>
      <c r="L939" s="17"/>
      <c r="M939" s="17"/>
      <c r="N939" s="17"/>
      <c r="O939" s="17"/>
      <c r="P939" s="17"/>
      <c r="Q939" s="15"/>
      <c r="R939" s="465" t="str">
        <f>入力フォーム!$C$4</f>
        <v>文学部事務室</v>
      </c>
      <c r="S939" s="465"/>
      <c r="T939" s="465"/>
      <c r="U939" s="465"/>
      <c r="V939" s="465"/>
      <c r="W939" s="465"/>
      <c r="X939" s="465"/>
      <c r="Y939" s="465"/>
      <c r="Z939" s="465"/>
      <c r="AA939" s="465"/>
      <c r="AB939" s="465"/>
      <c r="AC939" s="465"/>
      <c r="AD939" s="465"/>
      <c r="AE939" s="465"/>
      <c r="AF939" s="465"/>
      <c r="AG939" s="465"/>
      <c r="AH939" s="465"/>
      <c r="AI939" s="465"/>
      <c r="AJ939" s="465"/>
      <c r="AK939" s="465"/>
      <c r="AL939" s="465"/>
      <c r="AM939" s="465"/>
      <c r="AN939" s="465"/>
      <c r="AO939" s="465"/>
      <c r="AP939" s="465"/>
      <c r="AQ939" s="465"/>
      <c r="AR939" s="465"/>
      <c r="AS939" s="465"/>
      <c r="AT939" s="465"/>
      <c r="AU939" s="465"/>
      <c r="AV939" s="465"/>
      <c r="AW939" s="465"/>
      <c r="AX939" s="465"/>
      <c r="AY939" s="465"/>
      <c r="AZ939" s="465"/>
      <c r="BA939" s="465"/>
      <c r="BB939" s="465"/>
      <c r="BC939" s="465"/>
      <c r="BD939" s="465"/>
      <c r="BE939" s="465"/>
      <c r="BF939" s="465"/>
      <c r="BG939" s="465"/>
      <c r="BH939" s="465"/>
      <c r="BI939" s="465"/>
      <c r="BJ939" s="465"/>
      <c r="BK939" s="465"/>
      <c r="BL939" s="465"/>
      <c r="BM939" s="465"/>
      <c r="BN939" s="465"/>
      <c r="BO939" s="465"/>
      <c r="BP939" s="465"/>
      <c r="BQ939" s="465"/>
      <c r="BR939" s="465"/>
      <c r="BS939" s="233"/>
      <c r="BT939" s="233"/>
      <c r="BU939" s="233"/>
      <c r="BV939" s="233"/>
      <c r="BW939" s="233"/>
      <c r="BX939" s="19"/>
    </row>
    <row r="940" spans="1:126" ht="38.25" customHeight="1">
      <c r="B940" s="9"/>
      <c r="C940" s="9"/>
      <c r="D940" s="10"/>
      <c r="E940" s="466" t="s">
        <v>42</v>
      </c>
      <c r="F940" s="466"/>
      <c r="G940" s="466"/>
      <c r="H940" s="466"/>
      <c r="I940" s="466"/>
      <c r="J940" s="466"/>
      <c r="K940" s="466"/>
      <c r="L940" s="466"/>
      <c r="M940" s="466"/>
      <c r="N940" s="466"/>
      <c r="O940" s="466"/>
      <c r="P940" s="467"/>
      <c r="Q940" s="10"/>
      <c r="R940" s="468" t="str">
        <f>入力フォーム!$C$8</f>
        <v>OC学生スタッフ</v>
      </c>
      <c r="S940" s="468"/>
      <c r="T940" s="468"/>
      <c r="U940" s="468"/>
      <c r="V940" s="468"/>
      <c r="W940" s="468"/>
      <c r="X940" s="468"/>
      <c r="Y940" s="468"/>
      <c r="Z940" s="468"/>
      <c r="AA940" s="468"/>
      <c r="AB940" s="468"/>
      <c r="AC940" s="468"/>
      <c r="AD940" s="468"/>
      <c r="AE940" s="468"/>
      <c r="AF940" s="468"/>
      <c r="AG940" s="468"/>
      <c r="AH940" s="468"/>
      <c r="AI940" s="468"/>
      <c r="AJ940" s="468"/>
      <c r="AK940" s="468"/>
      <c r="AL940" s="468"/>
      <c r="AM940" s="468"/>
      <c r="AN940" s="468"/>
      <c r="AO940" s="468"/>
      <c r="AP940" s="468"/>
      <c r="AQ940" s="468"/>
      <c r="AR940" s="468"/>
      <c r="AS940" s="468"/>
      <c r="AT940" s="468"/>
      <c r="AU940" s="468"/>
      <c r="AV940" s="468"/>
      <c r="AW940" s="468"/>
      <c r="AX940" s="468"/>
      <c r="AY940" s="468"/>
      <c r="AZ940" s="468"/>
      <c r="BA940" s="468"/>
      <c r="BB940" s="468"/>
      <c r="BC940" s="468"/>
      <c r="BD940" s="468"/>
      <c r="BE940" s="468"/>
      <c r="BF940" s="468"/>
      <c r="BG940" s="468"/>
      <c r="BH940" s="468"/>
      <c r="BI940" s="468"/>
      <c r="BJ940" s="468"/>
      <c r="BK940" s="468"/>
      <c r="BL940" s="468"/>
      <c r="BM940" s="468"/>
      <c r="BN940" s="468"/>
      <c r="BO940" s="468"/>
      <c r="BP940" s="468"/>
      <c r="BQ940" s="468"/>
      <c r="BR940" s="468"/>
      <c r="BS940" s="234"/>
      <c r="BT940" s="234"/>
      <c r="BU940" s="234"/>
      <c r="BV940" s="234"/>
      <c r="BW940" s="234"/>
      <c r="BX940" s="14"/>
    </row>
    <row r="941" spans="1:126" ht="20.100000000000001" customHeight="1">
      <c r="B941" s="9"/>
      <c r="C941" s="9"/>
      <c r="D941" s="15"/>
      <c r="E941" s="16" t="s">
        <v>43</v>
      </c>
      <c r="F941" s="16"/>
      <c r="G941" s="16"/>
      <c r="H941" s="16"/>
      <c r="I941" s="16"/>
      <c r="J941" s="17"/>
      <c r="K941" s="17"/>
      <c r="L941" s="17"/>
      <c r="M941" s="17"/>
      <c r="N941" s="17"/>
      <c r="O941" s="17"/>
      <c r="P941" s="17"/>
      <c r="Q941" s="15"/>
      <c r="R941" s="17" t="s">
        <v>44</v>
      </c>
      <c r="S941" s="17"/>
      <c r="T941" s="17"/>
      <c r="U941" s="17"/>
      <c r="V941" s="17"/>
      <c r="W941" s="469" t="str">
        <f>VLOOKUP(A931,入力フォーム!$A$26:$AA$75,22,FALSE)</f>
        <v/>
      </c>
      <c r="X941" s="469"/>
      <c r="Y941" s="469"/>
      <c r="Z941" s="469"/>
      <c r="AA941" s="469"/>
      <c r="AB941" s="469"/>
      <c r="AC941" s="469"/>
      <c r="AD941" s="469"/>
      <c r="AE941" s="469"/>
      <c r="AF941" s="469"/>
      <c r="AG941" s="469"/>
      <c r="AH941" s="469"/>
      <c r="AI941" s="469"/>
      <c r="AJ941" s="469"/>
      <c r="AK941" s="469"/>
      <c r="AL941" s="469"/>
      <c r="AM941" s="469"/>
      <c r="AN941" s="469"/>
      <c r="AO941" s="469"/>
      <c r="AP941" s="17"/>
      <c r="AQ941" s="17"/>
      <c r="AR941" s="470" t="s">
        <v>237</v>
      </c>
      <c r="AS941" s="470"/>
      <c r="AT941" s="470"/>
      <c r="AU941" s="470"/>
      <c r="AV941" s="470"/>
      <c r="AW941" s="470"/>
      <c r="AX941" s="471">
        <f>入力フォーム!$E$16</f>
        <v>0</v>
      </c>
      <c r="AY941" s="471"/>
      <c r="AZ941" s="471"/>
      <c r="BA941" s="472" t="s">
        <v>65</v>
      </c>
      <c r="BB941" s="472"/>
      <c r="BC941" s="472"/>
      <c r="BD941" s="472"/>
      <c r="BE941" s="472"/>
      <c r="BF941" s="18"/>
      <c r="BG941" s="18"/>
      <c r="BH941" s="18"/>
      <c r="BI941" s="18"/>
      <c r="BJ941" s="18"/>
      <c r="BK941" s="18"/>
      <c r="BL941" s="18"/>
      <c r="BM941" s="18"/>
      <c r="BN941" s="18"/>
      <c r="BO941" s="18"/>
      <c r="BP941" s="18"/>
      <c r="BQ941" s="18"/>
      <c r="BR941" s="18"/>
      <c r="BS941" s="18"/>
      <c r="BT941" s="18"/>
      <c r="BU941" s="18"/>
      <c r="BV941" s="18"/>
      <c r="BW941" s="18"/>
      <c r="BX941" s="19"/>
    </row>
    <row r="942" spans="1:126" ht="20.100000000000001" customHeight="1">
      <c r="A942" s="245"/>
      <c r="B942" s="235"/>
      <c r="C942" s="235"/>
      <c r="D942" s="236"/>
      <c r="E942" s="237"/>
      <c r="F942" s="237"/>
      <c r="G942" s="237"/>
      <c r="H942" s="237"/>
      <c r="I942" s="237"/>
      <c r="J942" s="238"/>
      <c r="K942" s="238"/>
      <c r="L942" s="238"/>
      <c r="M942" s="238"/>
      <c r="N942" s="238"/>
      <c r="O942" s="238"/>
      <c r="P942" s="238"/>
      <c r="Q942" s="239"/>
      <c r="R942" s="240"/>
      <c r="S942" s="241"/>
      <c r="T942" s="241"/>
      <c r="U942" s="241"/>
      <c r="V942" s="241"/>
      <c r="W942" s="241"/>
      <c r="X942" s="241"/>
      <c r="Y942" s="241"/>
      <c r="Z942" s="241"/>
      <c r="AA942" s="241"/>
      <c r="AB942" s="241"/>
      <c r="AC942" s="241"/>
      <c r="AD942" s="241"/>
      <c r="AE942" s="241"/>
      <c r="AF942" s="241"/>
      <c r="AG942" s="241"/>
      <c r="AH942" s="241"/>
      <c r="AI942" s="241"/>
      <c r="AJ942" s="241"/>
      <c r="AK942" s="241"/>
      <c r="AL942" s="241"/>
      <c r="AM942" s="241"/>
      <c r="AN942" s="241"/>
      <c r="AO942" s="241"/>
      <c r="AP942" s="241"/>
      <c r="AQ942" s="241"/>
      <c r="AR942" s="242"/>
      <c r="AS942" s="242"/>
      <c r="AT942" s="243"/>
      <c r="AU942" s="241"/>
      <c r="AV942" s="241"/>
      <c r="AW942" s="241"/>
      <c r="AX942" s="241"/>
      <c r="AY942" s="242"/>
      <c r="AZ942" s="242"/>
      <c r="BA942" s="242"/>
      <c r="BB942" s="242"/>
      <c r="BC942" s="242"/>
      <c r="BD942" s="242"/>
      <c r="BE942" s="242"/>
      <c r="BF942" s="242"/>
      <c r="BG942" s="242"/>
      <c r="BH942" s="242"/>
      <c r="BI942" s="242"/>
      <c r="BJ942" s="242"/>
      <c r="BK942" s="242"/>
      <c r="BL942" s="242"/>
      <c r="BM942" s="242"/>
      <c r="BN942" s="242"/>
      <c r="BO942" s="242"/>
      <c r="BP942" s="242"/>
      <c r="BQ942" s="242"/>
      <c r="BR942" s="242"/>
      <c r="BS942" s="242"/>
      <c r="BT942" s="242"/>
      <c r="BU942" s="242"/>
      <c r="BV942" s="242"/>
      <c r="BW942" s="242"/>
      <c r="BX942" s="244"/>
    </row>
    <row r="943" spans="1:126" ht="20.100000000000001" customHeight="1">
      <c r="B943" s="9"/>
      <c r="C943" s="9"/>
      <c r="D943" s="20"/>
      <c r="E943" s="21" t="s">
        <v>45</v>
      </c>
      <c r="F943" s="21"/>
      <c r="G943" s="21"/>
      <c r="H943" s="21"/>
      <c r="I943" s="21"/>
      <c r="J943" s="22"/>
      <c r="K943" s="22"/>
      <c r="L943" s="22"/>
      <c r="M943" s="22"/>
      <c r="N943" s="22"/>
      <c r="O943" s="22"/>
      <c r="P943" s="22"/>
      <c r="Q943" s="15"/>
      <c r="R943" s="490" t="str">
        <f>VLOOKUP(A931,入力フォーム!$A$26:$AA$75,14,FALSE)</f>
        <v/>
      </c>
      <c r="S943" s="490"/>
      <c r="T943" s="490"/>
      <c r="U943" s="490"/>
      <c r="V943" s="490"/>
      <c r="W943" s="490"/>
      <c r="X943" s="490"/>
      <c r="Y943" s="490"/>
      <c r="Z943" s="490"/>
      <c r="AA943" s="490"/>
      <c r="AB943" s="491" t="s">
        <v>235</v>
      </c>
      <c r="AC943" s="491"/>
      <c r="AD943" s="491"/>
      <c r="AE943" s="491"/>
      <c r="AF943" s="491"/>
      <c r="AG943" s="492" t="str">
        <f>VLOOKUP(A931,入力フォーム!$A$26:$AA$75,16,FALSE)</f>
        <v/>
      </c>
      <c r="AH943" s="492"/>
      <c r="AI943" s="492"/>
      <c r="AJ943" s="492"/>
      <c r="AK943" s="492"/>
      <c r="AL943" s="492"/>
      <c r="AM943" s="492"/>
      <c r="AN943" s="492"/>
      <c r="AO943" s="492"/>
      <c r="AP943" s="492"/>
      <c r="AQ943" s="27"/>
      <c r="AR943" s="36"/>
      <c r="AS943" s="36"/>
      <c r="AT943" s="36"/>
      <c r="AU943" s="36"/>
      <c r="AV943" s="36"/>
      <c r="AW943" s="36"/>
      <c r="AX943" s="36"/>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9"/>
    </row>
    <row r="944" spans="1:126" s="8" customFormat="1" ht="10.5" customHeight="1">
      <c r="D944" s="15"/>
      <c r="E944" s="16"/>
      <c r="F944" s="16"/>
      <c r="G944" s="16"/>
      <c r="H944" s="16"/>
      <c r="I944" s="16"/>
      <c r="J944" s="16"/>
      <c r="K944" s="16"/>
      <c r="L944" s="16"/>
      <c r="M944" s="16"/>
      <c r="N944" s="16"/>
      <c r="O944" s="16"/>
      <c r="P944" s="17"/>
      <c r="Q944" s="15"/>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9"/>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row>
    <row r="945" spans="2:76" ht="20.100000000000001" customHeight="1">
      <c r="B945" s="9"/>
      <c r="C945" s="9"/>
      <c r="D945" s="15"/>
      <c r="E945" s="16"/>
      <c r="F945" s="16"/>
      <c r="G945" s="16"/>
      <c r="H945" s="16"/>
      <c r="I945" s="16"/>
      <c r="J945" s="17"/>
      <c r="K945" s="17"/>
      <c r="L945" s="17"/>
      <c r="M945" s="17"/>
      <c r="N945" s="17"/>
      <c r="O945" s="17"/>
      <c r="P945" s="17"/>
      <c r="Q945" s="15"/>
      <c r="R945" s="17"/>
      <c r="S945" s="17" t="s">
        <v>46</v>
      </c>
      <c r="T945" s="17"/>
      <c r="U945" s="17"/>
      <c r="V945" s="17"/>
      <c r="W945" s="17"/>
      <c r="X945" s="17"/>
      <c r="Y945" s="17"/>
      <c r="Z945" s="17"/>
      <c r="AA945" s="17"/>
      <c r="AB945" s="17"/>
      <c r="AC945" s="17"/>
      <c r="AD945" s="17"/>
      <c r="AE945" s="17"/>
      <c r="AF945" s="17"/>
      <c r="AG945" s="17"/>
      <c r="AH945" s="17"/>
      <c r="AI945" s="17"/>
      <c r="AJ945" s="17"/>
      <c r="BI945" s="247"/>
      <c r="BJ945" s="247"/>
      <c r="BK945" s="247"/>
      <c r="BL945" s="18"/>
      <c r="BM945" s="18"/>
      <c r="BN945" s="18"/>
      <c r="BO945" s="18"/>
      <c r="BP945" s="18"/>
      <c r="BQ945" s="18"/>
      <c r="BR945" s="18"/>
      <c r="BS945" s="18"/>
      <c r="BT945" s="18"/>
      <c r="BU945" s="18"/>
      <c r="BV945" s="18"/>
      <c r="BW945" s="18"/>
      <c r="BX945" s="19"/>
    </row>
    <row r="946" spans="2:76" ht="20.100000000000001" customHeight="1">
      <c r="B946" s="9"/>
      <c r="C946" s="9"/>
      <c r="D946" s="15"/>
      <c r="E946" s="16"/>
      <c r="F946" s="16"/>
      <c r="G946" s="16"/>
      <c r="H946" s="16"/>
      <c r="I946" s="16"/>
      <c r="J946" s="17"/>
      <c r="K946" s="17"/>
      <c r="L946" s="17"/>
      <c r="M946" s="17"/>
      <c r="N946" s="17"/>
      <c r="O946" s="17"/>
      <c r="P946" s="17"/>
      <c r="Q946" s="15"/>
      <c r="R946" s="492" t="str">
        <f>VLOOKUP(A931,入力フォーム!$A$26:$AA$75,17,FALSE)</f>
        <v/>
      </c>
      <c r="S946" s="492"/>
      <c r="T946" s="492"/>
      <c r="U946" s="492"/>
      <c r="V946" s="492"/>
      <c r="W946" s="492"/>
      <c r="X946" s="492"/>
      <c r="Y946" s="492"/>
      <c r="Z946" s="492"/>
      <c r="AA946" s="492"/>
      <c r="AB946" s="491" t="s">
        <v>235</v>
      </c>
      <c r="AC946" s="491"/>
      <c r="AD946" s="491"/>
      <c r="AE946" s="491"/>
      <c r="AF946" s="491"/>
      <c r="AG946" s="492" t="str">
        <f>VLOOKUP(A931,入力フォーム!$A$26:$AA$75,19,FALSE)</f>
        <v/>
      </c>
      <c r="AH946" s="492"/>
      <c r="AI946" s="492"/>
      <c r="AJ946" s="492"/>
      <c r="AK946" s="492"/>
      <c r="AL946" s="492"/>
      <c r="AM946" s="492"/>
      <c r="AN946" s="492"/>
      <c r="AO946" s="492"/>
      <c r="AP946" s="492"/>
      <c r="AQ946" s="27"/>
      <c r="AR946" s="28" t="s">
        <v>47</v>
      </c>
      <c r="AS946" s="28"/>
      <c r="AT946" s="28"/>
      <c r="AU946" s="28"/>
      <c r="AV946" s="485" t="str">
        <f>VLOOKUP(A931,入力フォーム!$A$26:$AA$75,20,FALSE)</f>
        <v/>
      </c>
      <c r="AW946" s="485"/>
      <c r="AX946" s="28" t="s">
        <v>48</v>
      </c>
      <c r="AY946" s="28"/>
      <c r="AZ946" s="28"/>
      <c r="BA946" s="28"/>
      <c r="BB946" s="28"/>
      <c r="BC946" s="28"/>
      <c r="BD946" s="28"/>
      <c r="BE946" s="28"/>
      <c r="BF946" s="28"/>
      <c r="BG946" s="18"/>
      <c r="BH946" s="18"/>
      <c r="BI946" s="18"/>
      <c r="BJ946" s="18"/>
      <c r="BK946" s="18"/>
      <c r="BL946" s="18"/>
      <c r="BM946" s="18"/>
      <c r="BN946" s="18"/>
      <c r="BO946" s="18"/>
      <c r="BP946" s="18"/>
      <c r="BQ946" s="18"/>
      <c r="BR946" s="18"/>
      <c r="BS946" s="18"/>
      <c r="BT946" s="18"/>
      <c r="BU946" s="18"/>
      <c r="BV946" s="18"/>
      <c r="BW946" s="18"/>
      <c r="BX946" s="19"/>
    </row>
    <row r="947" spans="2:76" ht="20.100000000000001" customHeight="1">
      <c r="B947" s="9"/>
      <c r="C947" s="9"/>
      <c r="D947" s="15"/>
      <c r="E947" s="16"/>
      <c r="F947" s="16"/>
      <c r="G947" s="16"/>
      <c r="H947" s="16"/>
      <c r="I947" s="16"/>
      <c r="J947" s="17"/>
      <c r="K947" s="17"/>
      <c r="L947" s="17"/>
      <c r="M947" s="17"/>
      <c r="N947" s="17"/>
      <c r="O947" s="17"/>
      <c r="P947" s="17"/>
      <c r="Q947" s="15"/>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9"/>
    </row>
    <row r="948" spans="2:76" ht="20.100000000000001" customHeight="1">
      <c r="B948" s="9"/>
      <c r="C948" s="9"/>
      <c r="D948" s="15"/>
      <c r="E948" s="16"/>
      <c r="F948" s="16"/>
      <c r="G948" s="16"/>
      <c r="H948" s="16"/>
      <c r="I948" s="16"/>
      <c r="J948" s="17"/>
      <c r="K948" s="17"/>
      <c r="L948" s="17"/>
      <c r="M948" s="17"/>
      <c r="N948" s="17"/>
      <c r="O948" s="17"/>
      <c r="P948" s="17"/>
      <c r="Q948" s="15"/>
      <c r="R948" s="248" t="s">
        <v>238</v>
      </c>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30"/>
      <c r="AZ948" s="30"/>
      <c r="BA948" s="30"/>
      <c r="BB948" s="30"/>
      <c r="BC948" s="30"/>
      <c r="BD948" s="30"/>
      <c r="BE948" s="30"/>
      <c r="BF948" s="30"/>
      <c r="BG948" s="30"/>
      <c r="BH948" s="30"/>
      <c r="BI948" s="30"/>
      <c r="BJ948" s="30"/>
      <c r="BK948" s="30"/>
      <c r="BL948" s="18"/>
      <c r="BM948" s="18"/>
      <c r="BN948" s="18"/>
      <c r="BO948" s="18"/>
      <c r="BP948" s="18"/>
      <c r="BQ948" s="18"/>
      <c r="BR948" s="18"/>
      <c r="BS948" s="18"/>
      <c r="BT948" s="18"/>
      <c r="BU948" s="18"/>
      <c r="BV948" s="18"/>
      <c r="BW948" s="18"/>
      <c r="BX948" s="19"/>
    </row>
    <row r="949" spans="2:76" ht="20.100000000000001" customHeight="1">
      <c r="B949" s="9"/>
      <c r="C949" s="9"/>
      <c r="D949" s="23"/>
      <c r="E949" s="24"/>
      <c r="F949" s="24"/>
      <c r="G949" s="24"/>
      <c r="H949" s="24"/>
      <c r="I949" s="24"/>
      <c r="J949" s="25"/>
      <c r="K949" s="25"/>
      <c r="L949" s="25"/>
      <c r="M949" s="25"/>
      <c r="N949" s="25"/>
      <c r="O949" s="25"/>
      <c r="P949" s="25"/>
      <c r="Q949" s="15"/>
      <c r="R949" s="249" t="s">
        <v>239</v>
      </c>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30"/>
      <c r="AZ949" s="30"/>
      <c r="BA949" s="30"/>
      <c r="BB949" s="30"/>
      <c r="BC949" s="30"/>
      <c r="BD949" s="30"/>
      <c r="BE949" s="30"/>
      <c r="BF949" s="30"/>
      <c r="BG949" s="30"/>
      <c r="BH949" s="30"/>
      <c r="BI949" s="30"/>
      <c r="BJ949" s="30"/>
      <c r="BK949" s="30"/>
      <c r="BL949" s="18"/>
      <c r="BM949" s="18"/>
      <c r="BN949" s="18"/>
      <c r="BO949" s="18"/>
      <c r="BP949" s="18"/>
      <c r="BQ949" s="18"/>
      <c r="BR949" s="18"/>
      <c r="BS949" s="18"/>
      <c r="BT949" s="18"/>
      <c r="BU949" s="18"/>
      <c r="BV949" s="18"/>
      <c r="BW949" s="18"/>
      <c r="BX949" s="19"/>
    </row>
    <row r="950" spans="2:76" ht="20.100000000000001" customHeight="1">
      <c r="B950" s="9"/>
      <c r="C950" s="9"/>
      <c r="D950" s="15"/>
      <c r="E950" s="16" t="s">
        <v>49</v>
      </c>
      <c r="F950" s="16"/>
      <c r="G950" s="16"/>
      <c r="H950" s="16"/>
      <c r="I950" s="16"/>
      <c r="J950" s="17"/>
      <c r="K950" s="17"/>
      <c r="L950" s="17"/>
      <c r="M950" s="17"/>
      <c r="N950" s="17"/>
      <c r="O950" s="17"/>
      <c r="P950" s="17"/>
      <c r="Q950" s="20"/>
      <c r="R950" s="21" t="s">
        <v>67</v>
      </c>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3"/>
    </row>
    <row r="951" spans="2:76" ht="20.100000000000001" customHeight="1">
      <c r="B951" s="9"/>
      <c r="C951" s="9"/>
      <c r="D951" s="15"/>
      <c r="E951" s="16"/>
      <c r="F951" s="16"/>
      <c r="G951" s="16"/>
      <c r="H951" s="16"/>
      <c r="I951" s="16"/>
      <c r="J951" s="17"/>
      <c r="K951" s="17"/>
      <c r="L951" s="17"/>
      <c r="M951" s="17"/>
      <c r="N951" s="17"/>
      <c r="O951" s="17"/>
      <c r="P951" s="17"/>
      <c r="Q951" s="23"/>
      <c r="R951" s="31" t="s">
        <v>126</v>
      </c>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2"/>
      <c r="AZ951" s="32"/>
      <c r="BA951" s="32"/>
      <c r="BB951" s="32"/>
      <c r="BC951" s="32"/>
      <c r="BD951" s="32"/>
      <c r="BE951" s="32"/>
      <c r="BF951" s="32"/>
      <c r="BG951" s="32"/>
      <c r="BH951" s="32"/>
      <c r="BI951" s="32"/>
      <c r="BJ951" s="32"/>
      <c r="BK951" s="33"/>
      <c r="BL951" s="33"/>
      <c r="BM951" s="33"/>
      <c r="BN951" s="33"/>
      <c r="BO951" s="33"/>
      <c r="BP951" s="33"/>
      <c r="BQ951" s="33"/>
      <c r="BR951" s="33"/>
      <c r="BS951" s="33"/>
      <c r="BT951" s="33"/>
      <c r="BU951" s="33"/>
      <c r="BV951" s="33"/>
      <c r="BW951" s="33"/>
      <c r="BX951" s="26"/>
    </row>
    <row r="952" spans="2:76" ht="20.100000000000001" customHeight="1">
      <c r="B952" s="9"/>
      <c r="C952" s="9"/>
      <c r="D952" s="10"/>
      <c r="E952" s="11" t="s">
        <v>81</v>
      </c>
      <c r="F952" s="11"/>
      <c r="G952" s="11"/>
      <c r="H952" s="11"/>
      <c r="I952" s="11"/>
      <c r="J952" s="12"/>
      <c r="K952" s="12"/>
      <c r="L952" s="12"/>
      <c r="M952" s="12"/>
      <c r="N952" s="12"/>
      <c r="O952" s="12"/>
      <c r="P952" s="12"/>
      <c r="Q952" s="15"/>
      <c r="R952" s="16" t="s">
        <v>115</v>
      </c>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9"/>
    </row>
    <row r="953" spans="2:76" ht="20.100000000000001" customHeight="1">
      <c r="B953" s="9"/>
      <c r="C953" s="9"/>
      <c r="D953" s="15"/>
      <c r="E953" s="16" t="s">
        <v>82</v>
      </c>
      <c r="F953" s="16"/>
      <c r="G953" s="16"/>
      <c r="H953" s="16"/>
      <c r="I953" s="16"/>
      <c r="J953" s="17"/>
      <c r="K953" s="17"/>
      <c r="L953" s="17"/>
      <c r="M953" s="17"/>
      <c r="N953" s="17"/>
      <c r="O953" s="17"/>
      <c r="P953" s="17"/>
      <c r="Q953" s="20"/>
      <c r="R953" s="486" t="s">
        <v>113</v>
      </c>
      <c r="S953" s="486"/>
      <c r="T953" s="486"/>
      <c r="U953" s="486"/>
      <c r="V953" s="39" t="s">
        <v>240</v>
      </c>
      <c r="W953" s="487" t="str">
        <f>VLOOKUP(A931,入力フォーム!$A$26:$AA$75,10,FALSE)</f>
        <v/>
      </c>
      <c r="X953" s="487"/>
      <c r="Y953" s="487"/>
      <c r="Z953" s="487"/>
      <c r="AA953" s="487"/>
      <c r="AB953" s="487"/>
      <c r="AC953" s="487"/>
      <c r="AD953" s="39" t="s">
        <v>21</v>
      </c>
      <c r="AE953" s="40"/>
      <c r="AF953" s="22"/>
      <c r="AG953" s="22"/>
      <c r="AH953" s="22"/>
      <c r="AI953" s="22"/>
      <c r="AJ953" s="22"/>
      <c r="AK953" s="22"/>
      <c r="AL953" s="22"/>
      <c r="AM953" s="22"/>
      <c r="AN953" s="22"/>
      <c r="AO953" s="22"/>
      <c r="AP953" s="22"/>
      <c r="AQ953" s="22"/>
      <c r="AR953" s="22"/>
      <c r="AS953" s="22"/>
      <c r="AT953" s="22"/>
      <c r="AU953" s="22"/>
      <c r="AV953" s="22"/>
      <c r="AW953" s="22"/>
      <c r="AX953" s="2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3"/>
    </row>
    <row r="954" spans="2:76" ht="20.100000000000001" customHeight="1">
      <c r="B954" s="9"/>
      <c r="C954" s="9"/>
      <c r="D954" s="15"/>
      <c r="E954" s="16"/>
      <c r="F954" s="16"/>
      <c r="G954" s="16"/>
      <c r="H954" s="16"/>
      <c r="I954" s="16"/>
      <c r="J954" s="17"/>
      <c r="K954" s="17"/>
      <c r="L954" s="17"/>
      <c r="M954" s="17"/>
      <c r="N954" s="17"/>
      <c r="O954" s="17"/>
      <c r="P954" s="17"/>
      <c r="Q954" s="15"/>
      <c r="R954" s="16" t="s">
        <v>104</v>
      </c>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9"/>
    </row>
    <row r="955" spans="2:76" ht="20.100000000000001" customHeight="1">
      <c r="B955" s="9"/>
      <c r="C955" s="9"/>
      <c r="D955" s="15"/>
      <c r="E955" s="16"/>
      <c r="F955" s="16"/>
      <c r="G955" s="16"/>
      <c r="H955" s="16"/>
      <c r="I955" s="16"/>
      <c r="J955" s="17"/>
      <c r="K955" s="17"/>
      <c r="L955" s="17"/>
      <c r="M955" s="17"/>
      <c r="N955" s="17"/>
      <c r="O955" s="17"/>
      <c r="P955" s="17"/>
      <c r="Q955" s="15"/>
      <c r="R955" s="16" t="s">
        <v>68</v>
      </c>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9"/>
    </row>
    <row r="956" spans="2:76" ht="20.100000000000001" customHeight="1">
      <c r="B956" s="9"/>
      <c r="C956" s="9"/>
      <c r="D956" s="15"/>
      <c r="E956" s="16"/>
      <c r="F956" s="16"/>
      <c r="G956" s="16"/>
      <c r="H956" s="16"/>
      <c r="I956" s="16"/>
      <c r="J956" s="17"/>
      <c r="K956" s="17"/>
      <c r="L956" s="17"/>
      <c r="M956" s="17"/>
      <c r="N956" s="17"/>
      <c r="O956" s="17"/>
      <c r="P956" s="17"/>
      <c r="Q956" s="15"/>
      <c r="R956" s="16" t="s">
        <v>114</v>
      </c>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9"/>
    </row>
    <row r="957" spans="2:76" ht="20.100000000000001" customHeight="1">
      <c r="B957" s="9"/>
      <c r="C957" s="9"/>
      <c r="D957" s="15"/>
      <c r="E957" s="16"/>
      <c r="F957" s="16"/>
      <c r="G957" s="16"/>
      <c r="H957" s="16"/>
      <c r="I957" s="16"/>
      <c r="J957" s="17"/>
      <c r="K957" s="17"/>
      <c r="L957" s="17"/>
      <c r="M957" s="17"/>
      <c r="N957" s="17"/>
      <c r="O957" s="17"/>
      <c r="P957" s="17"/>
      <c r="Q957" s="23"/>
      <c r="R957" s="25"/>
      <c r="S957" s="25"/>
      <c r="T957" s="25"/>
      <c r="U957" s="25"/>
      <c r="V957" s="25"/>
      <c r="W957" s="25"/>
      <c r="X957" s="25"/>
      <c r="Y957" s="24" t="s">
        <v>241</v>
      </c>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26"/>
    </row>
    <row r="958" spans="2:76" ht="20.100000000000001" customHeight="1">
      <c r="B958" s="9"/>
      <c r="C958" s="9"/>
      <c r="D958" s="10"/>
      <c r="E958" s="11" t="s">
        <v>50</v>
      </c>
      <c r="F958" s="11"/>
      <c r="G958" s="11"/>
      <c r="H958" s="11"/>
      <c r="I958" s="11"/>
      <c r="J958" s="12"/>
      <c r="K958" s="12"/>
      <c r="L958" s="12"/>
      <c r="M958" s="12"/>
      <c r="N958" s="12"/>
      <c r="O958" s="12"/>
      <c r="P958" s="12"/>
      <c r="Q958" s="15"/>
      <c r="R958" s="16" t="s">
        <v>69</v>
      </c>
      <c r="S958" s="17"/>
      <c r="T958" s="17"/>
      <c r="U958" s="17"/>
      <c r="V958" s="17"/>
      <c r="W958" s="17"/>
      <c r="X958" s="17"/>
      <c r="Y958" s="17"/>
      <c r="Z958" s="17"/>
      <c r="AA958" s="17"/>
      <c r="AB958" s="17"/>
      <c r="AC958" s="16" t="s">
        <v>70</v>
      </c>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9"/>
    </row>
    <row r="959" spans="2:76" ht="20.100000000000001" customHeight="1">
      <c r="B959" s="9"/>
      <c r="C959" s="9"/>
      <c r="D959" s="10"/>
      <c r="E959" s="11" t="s">
        <v>51</v>
      </c>
      <c r="F959" s="11"/>
      <c r="G959" s="11"/>
      <c r="H959" s="11"/>
      <c r="I959" s="11"/>
      <c r="J959" s="12"/>
      <c r="K959" s="12"/>
      <c r="L959" s="12"/>
      <c r="M959" s="12"/>
      <c r="N959" s="12"/>
      <c r="O959" s="12"/>
      <c r="P959" s="12"/>
      <c r="Q959" s="10"/>
      <c r="R959" s="11" t="s">
        <v>86</v>
      </c>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4"/>
    </row>
    <row r="960" spans="2:76" ht="20.100000000000001" customHeight="1">
      <c r="B960" s="9"/>
      <c r="C960" s="9"/>
      <c r="D960" s="20"/>
      <c r="E960" s="21" t="s">
        <v>52</v>
      </c>
      <c r="F960" s="21"/>
      <c r="G960" s="21"/>
      <c r="H960" s="21"/>
      <c r="I960" s="21"/>
      <c r="J960" s="22"/>
      <c r="K960" s="22"/>
      <c r="L960" s="22"/>
      <c r="M960" s="22"/>
      <c r="N960" s="22"/>
      <c r="O960" s="22"/>
      <c r="P960" s="22"/>
      <c r="Q960" s="15"/>
      <c r="R960" s="16" t="s">
        <v>71</v>
      </c>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30"/>
      <c r="AZ960" s="30"/>
      <c r="BA960" s="30"/>
      <c r="BB960" s="30"/>
      <c r="BC960" s="30"/>
      <c r="BD960" s="30"/>
      <c r="BE960" s="30"/>
      <c r="BF960" s="30"/>
      <c r="BG960" s="30"/>
      <c r="BH960" s="30"/>
      <c r="BI960" s="30"/>
      <c r="BJ960" s="30"/>
      <c r="BK960" s="30"/>
      <c r="BL960" s="18"/>
      <c r="BM960" s="18"/>
      <c r="BN960" s="18"/>
      <c r="BO960" s="18"/>
      <c r="BP960" s="18"/>
      <c r="BQ960" s="18"/>
      <c r="BR960" s="18"/>
      <c r="BS960" s="18"/>
      <c r="BT960" s="18"/>
      <c r="BU960" s="18"/>
      <c r="BV960" s="18"/>
      <c r="BW960" s="18"/>
      <c r="BX960" s="19"/>
    </row>
    <row r="961" spans="2:76" ht="20.100000000000001" customHeight="1">
      <c r="B961" s="9"/>
      <c r="C961" s="9"/>
      <c r="D961" s="15"/>
      <c r="E961" s="16"/>
      <c r="F961" s="16"/>
      <c r="G961" s="16"/>
      <c r="H961" s="16"/>
      <c r="I961" s="16"/>
      <c r="J961" s="17"/>
      <c r="K961" s="17"/>
      <c r="L961" s="17"/>
      <c r="M961" s="17"/>
      <c r="N961" s="17"/>
      <c r="O961" s="17"/>
      <c r="P961" s="17"/>
      <c r="Q961" s="15"/>
      <c r="R961" s="28" t="s">
        <v>72</v>
      </c>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30"/>
      <c r="AZ961" s="30"/>
      <c r="BA961" s="30"/>
      <c r="BB961" s="30"/>
      <c r="BC961" s="30"/>
      <c r="BD961" s="30"/>
      <c r="BE961" s="30"/>
      <c r="BF961" s="30"/>
      <c r="BG961" s="30"/>
      <c r="BH961" s="30"/>
      <c r="BI961" s="30"/>
      <c r="BJ961" s="30"/>
      <c r="BK961" s="30"/>
      <c r="BL961" s="18"/>
      <c r="BM961" s="18"/>
      <c r="BN961" s="18"/>
      <c r="BO961" s="18"/>
      <c r="BP961" s="18"/>
      <c r="BQ961" s="18"/>
      <c r="BR961" s="18"/>
      <c r="BS961" s="18"/>
      <c r="BT961" s="18"/>
      <c r="BU961" s="18"/>
      <c r="BV961" s="18"/>
      <c r="BW961" s="18"/>
      <c r="BX961" s="19"/>
    </row>
    <row r="962" spans="2:76" ht="20.100000000000001" customHeight="1">
      <c r="B962" s="9"/>
      <c r="C962" s="9"/>
      <c r="D962" s="15"/>
      <c r="E962" s="16"/>
      <c r="F962" s="16"/>
      <c r="G962" s="16"/>
      <c r="H962" s="16"/>
      <c r="I962" s="16"/>
      <c r="J962" s="17"/>
      <c r="K962" s="17"/>
      <c r="L962" s="17"/>
      <c r="M962" s="17"/>
      <c r="N962" s="17"/>
      <c r="O962" s="17"/>
      <c r="P962" s="17"/>
      <c r="Q962" s="15"/>
      <c r="R962" s="29"/>
      <c r="S962" s="29"/>
      <c r="T962" s="29" t="s">
        <v>73</v>
      </c>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30"/>
      <c r="AZ962" s="30"/>
      <c r="BA962" s="30"/>
      <c r="BB962" s="30"/>
      <c r="BC962" s="30"/>
      <c r="BD962" s="30"/>
      <c r="BE962" s="30"/>
      <c r="BF962" s="30"/>
      <c r="BG962" s="30"/>
      <c r="BH962" s="30"/>
      <c r="BI962" s="30"/>
      <c r="BJ962" s="30"/>
      <c r="BK962" s="30"/>
      <c r="BL962" s="18"/>
      <c r="BM962" s="18"/>
      <c r="BN962" s="18"/>
      <c r="BO962" s="18"/>
      <c r="BP962" s="18"/>
      <c r="BQ962" s="18"/>
      <c r="BR962" s="18"/>
      <c r="BS962" s="18"/>
      <c r="BT962" s="18"/>
      <c r="BU962" s="18"/>
      <c r="BV962" s="18"/>
      <c r="BW962" s="18"/>
      <c r="BX962" s="19"/>
    </row>
    <row r="963" spans="2:76" ht="20.100000000000001" customHeight="1">
      <c r="B963" s="9"/>
      <c r="C963" s="9"/>
      <c r="D963" s="15"/>
      <c r="E963" s="16"/>
      <c r="F963" s="16"/>
      <c r="G963" s="16"/>
      <c r="H963" s="16"/>
      <c r="I963" s="16"/>
      <c r="J963" s="17"/>
      <c r="K963" s="17"/>
      <c r="L963" s="17"/>
      <c r="M963" s="17"/>
      <c r="N963" s="17"/>
      <c r="O963" s="17"/>
      <c r="P963" s="17"/>
      <c r="Q963" s="15"/>
      <c r="R963" s="29"/>
      <c r="S963" s="29"/>
      <c r="T963" s="29" t="s">
        <v>74</v>
      </c>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30"/>
      <c r="AZ963" s="30"/>
      <c r="BA963" s="30"/>
      <c r="BB963" s="30"/>
      <c r="BC963" s="30"/>
      <c r="BD963" s="30"/>
      <c r="BE963" s="30"/>
      <c r="BF963" s="30"/>
      <c r="BG963" s="30"/>
      <c r="BH963" s="30"/>
      <c r="BI963" s="30"/>
      <c r="BJ963" s="30"/>
      <c r="BK963" s="30"/>
      <c r="BL963" s="18"/>
      <c r="BM963" s="18"/>
      <c r="BN963" s="18"/>
      <c r="BO963" s="18"/>
      <c r="BP963" s="18"/>
      <c r="BQ963" s="18"/>
      <c r="BR963" s="18"/>
      <c r="BS963" s="18"/>
      <c r="BT963" s="18"/>
      <c r="BU963" s="18"/>
      <c r="BV963" s="18"/>
      <c r="BW963" s="18"/>
      <c r="BX963" s="19"/>
    </row>
    <row r="964" spans="2:76" ht="20.100000000000001" customHeight="1">
      <c r="B964" s="9"/>
      <c r="C964" s="9"/>
      <c r="D964" s="15"/>
      <c r="E964" s="16"/>
      <c r="F964" s="16"/>
      <c r="G964" s="16"/>
      <c r="H964" s="16"/>
      <c r="I964" s="16"/>
      <c r="J964" s="17"/>
      <c r="K964" s="17"/>
      <c r="L964" s="17"/>
      <c r="M964" s="17"/>
      <c r="N964" s="17"/>
      <c r="O964" s="17"/>
      <c r="P964" s="17"/>
      <c r="Q964" s="15"/>
      <c r="R964" s="29"/>
      <c r="S964" s="29"/>
      <c r="T964" s="29" t="s">
        <v>75</v>
      </c>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30"/>
      <c r="AZ964" s="30"/>
      <c r="BA964" s="30"/>
      <c r="BB964" s="30"/>
      <c r="BC964" s="30"/>
      <c r="BD964" s="30"/>
      <c r="BE964" s="30"/>
      <c r="BF964" s="30"/>
      <c r="BG964" s="30"/>
      <c r="BH964" s="30"/>
      <c r="BI964" s="30"/>
      <c r="BJ964" s="30"/>
      <c r="BK964" s="30"/>
      <c r="BL964" s="18"/>
      <c r="BM964" s="18"/>
      <c r="BN964" s="18"/>
      <c r="BO964" s="18"/>
      <c r="BP964" s="18"/>
      <c r="BQ964" s="18"/>
      <c r="BR964" s="18"/>
      <c r="BS964" s="18"/>
      <c r="BT964" s="18"/>
      <c r="BU964" s="18"/>
      <c r="BV964" s="18"/>
      <c r="BW964" s="18"/>
      <c r="BX964" s="19"/>
    </row>
    <row r="965" spans="2:76" ht="20.100000000000001" customHeight="1">
      <c r="B965" s="9"/>
      <c r="C965" s="9"/>
      <c r="D965" s="15"/>
      <c r="E965" s="16"/>
      <c r="F965" s="16"/>
      <c r="G965" s="16"/>
      <c r="H965" s="16"/>
      <c r="I965" s="16"/>
      <c r="J965" s="17"/>
      <c r="K965" s="17"/>
      <c r="L965" s="17"/>
      <c r="M965" s="17"/>
      <c r="N965" s="17"/>
      <c r="O965" s="17"/>
      <c r="P965" s="17"/>
      <c r="Q965" s="15"/>
      <c r="R965" s="29"/>
      <c r="S965" s="29"/>
      <c r="T965" s="29" t="s">
        <v>84</v>
      </c>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30"/>
      <c r="AZ965" s="30"/>
      <c r="BA965" s="30"/>
      <c r="BB965" s="30"/>
      <c r="BC965" s="30"/>
      <c r="BD965" s="30"/>
      <c r="BE965" s="30"/>
      <c r="BF965" s="30"/>
      <c r="BG965" s="30"/>
      <c r="BH965" s="30"/>
      <c r="BI965" s="30"/>
      <c r="BJ965" s="30"/>
      <c r="BK965" s="30"/>
      <c r="BL965" s="18"/>
      <c r="BM965" s="18"/>
      <c r="BN965" s="18"/>
      <c r="BO965" s="18"/>
      <c r="BP965" s="18"/>
      <c r="BQ965" s="18"/>
      <c r="BR965" s="18"/>
      <c r="BS965" s="18"/>
      <c r="BT965" s="18"/>
      <c r="BU965" s="18"/>
      <c r="BV965" s="18"/>
      <c r="BW965" s="18"/>
      <c r="BX965" s="19"/>
    </row>
    <row r="966" spans="2:76" ht="20.100000000000001" customHeight="1">
      <c r="B966" s="9"/>
      <c r="C966" s="9"/>
      <c r="D966" s="23"/>
      <c r="E966" s="24"/>
      <c r="F966" s="24"/>
      <c r="G966" s="24"/>
      <c r="H966" s="24"/>
      <c r="I966" s="24"/>
      <c r="J966" s="25"/>
      <c r="K966" s="25"/>
      <c r="L966" s="25"/>
      <c r="M966" s="25"/>
      <c r="N966" s="25"/>
      <c r="O966" s="25"/>
      <c r="P966" s="25"/>
      <c r="Q966" s="15"/>
      <c r="R966" s="29"/>
      <c r="S966" s="29"/>
      <c r="T966" s="29" t="s">
        <v>76</v>
      </c>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30"/>
      <c r="AZ966" s="30"/>
      <c r="BA966" s="30"/>
      <c r="BB966" s="30"/>
      <c r="BC966" s="30"/>
      <c r="BD966" s="30"/>
      <c r="BE966" s="30"/>
      <c r="BF966" s="30"/>
      <c r="BG966" s="30"/>
      <c r="BH966" s="30"/>
      <c r="BI966" s="30"/>
      <c r="BJ966" s="30"/>
      <c r="BK966" s="30"/>
      <c r="BL966" s="18"/>
      <c r="BM966" s="18"/>
      <c r="BN966" s="18"/>
      <c r="BO966" s="18"/>
      <c r="BP966" s="18"/>
      <c r="BQ966" s="18"/>
      <c r="BR966" s="18"/>
      <c r="BS966" s="18"/>
      <c r="BT966" s="18"/>
      <c r="BU966" s="18"/>
      <c r="BV966" s="18"/>
      <c r="BW966" s="18"/>
      <c r="BX966" s="19"/>
    </row>
    <row r="967" spans="2:76" ht="20.100000000000001" customHeight="1">
      <c r="B967" s="9"/>
      <c r="C967" s="9"/>
      <c r="D967" s="15"/>
      <c r="E967" s="16" t="s">
        <v>53</v>
      </c>
      <c r="F967" s="16"/>
      <c r="G967" s="16"/>
      <c r="H967" s="16"/>
      <c r="I967" s="16"/>
      <c r="J967" s="17"/>
      <c r="K967" s="17"/>
      <c r="L967" s="17"/>
      <c r="M967" s="17"/>
      <c r="N967" s="17"/>
      <c r="O967" s="17"/>
      <c r="P967" s="17"/>
      <c r="Q967" s="10"/>
      <c r="R967" s="11" t="s">
        <v>325</v>
      </c>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8"/>
      <c r="AZ967" s="38"/>
      <c r="BA967" s="38"/>
      <c r="BB967" s="38"/>
      <c r="BC967" s="38"/>
      <c r="BD967" s="38"/>
      <c r="BE967" s="38"/>
      <c r="BF967" s="38"/>
      <c r="BG967" s="38"/>
      <c r="BH967" s="38"/>
      <c r="BI967" s="38"/>
      <c r="BJ967" s="38"/>
      <c r="BK967" s="38"/>
      <c r="BL967" s="13"/>
      <c r="BM967" s="13"/>
      <c r="BN967" s="13"/>
      <c r="BO967" s="13"/>
      <c r="BP967" s="13"/>
      <c r="BQ967" s="13"/>
      <c r="BR967" s="13"/>
      <c r="BS967" s="13"/>
      <c r="BT967" s="13"/>
      <c r="BU967" s="13"/>
      <c r="BV967" s="13"/>
      <c r="BW967" s="13"/>
      <c r="BX967" s="14"/>
    </row>
    <row r="968" spans="2:76" ht="20.100000000000001" customHeight="1">
      <c r="B968" s="9"/>
      <c r="C968" s="9"/>
      <c r="D968" s="20"/>
      <c r="E968" s="21" t="s">
        <v>54</v>
      </c>
      <c r="F968" s="21"/>
      <c r="G968" s="21"/>
      <c r="H968" s="21"/>
      <c r="I968" s="21"/>
      <c r="J968" s="22"/>
      <c r="K968" s="22"/>
      <c r="L968" s="22"/>
      <c r="M968" s="22"/>
      <c r="N968" s="22"/>
      <c r="O968" s="22"/>
      <c r="P968" s="22"/>
      <c r="Q968" s="15"/>
      <c r="R968" s="28" t="s">
        <v>77</v>
      </c>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30"/>
      <c r="AZ968" s="30"/>
      <c r="BA968" s="30"/>
      <c r="BB968" s="30"/>
      <c r="BC968" s="30"/>
      <c r="BD968" s="30"/>
      <c r="BE968" s="30"/>
      <c r="BF968" s="30"/>
      <c r="BG968" s="30"/>
      <c r="BH968" s="30"/>
      <c r="BI968" s="30"/>
      <c r="BJ968" s="30"/>
      <c r="BK968" s="30"/>
      <c r="BL968" s="18"/>
      <c r="BM968" s="18"/>
      <c r="BN968" s="18"/>
      <c r="BO968" s="18"/>
      <c r="BP968" s="18"/>
      <c r="BQ968" s="18"/>
      <c r="BR968" s="18"/>
      <c r="BS968" s="18"/>
      <c r="BT968" s="18"/>
      <c r="BU968" s="18"/>
      <c r="BV968" s="18"/>
      <c r="BW968" s="18"/>
      <c r="BX968" s="19"/>
    </row>
    <row r="969" spans="2:76" ht="20.100000000000001" customHeight="1">
      <c r="B969" s="9"/>
      <c r="C969" s="9"/>
      <c r="D969" s="15"/>
      <c r="E969" s="16"/>
      <c r="F969" s="16"/>
      <c r="G969" s="16"/>
      <c r="H969" s="16"/>
      <c r="I969" s="16"/>
      <c r="J969" s="17"/>
      <c r="K969" s="17"/>
      <c r="L969" s="17"/>
      <c r="M969" s="17"/>
      <c r="N969" s="17"/>
      <c r="O969" s="17"/>
      <c r="P969" s="17"/>
      <c r="Q969" s="15"/>
      <c r="R969" s="29"/>
      <c r="S969" s="29"/>
      <c r="T969" s="29" t="s">
        <v>78</v>
      </c>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30"/>
      <c r="AZ969" s="30"/>
      <c r="BA969" s="30"/>
      <c r="BB969" s="30"/>
      <c r="BC969" s="30"/>
      <c r="BD969" s="30"/>
      <c r="BE969" s="30"/>
      <c r="BF969" s="30"/>
      <c r="BG969" s="30"/>
      <c r="BH969" s="30"/>
      <c r="BI969" s="30"/>
      <c r="BJ969" s="30"/>
      <c r="BK969" s="30"/>
      <c r="BL969" s="18"/>
      <c r="BM969" s="18"/>
      <c r="BN969" s="18"/>
      <c r="BO969" s="18"/>
      <c r="BP969" s="18"/>
      <c r="BQ969" s="18"/>
      <c r="BR969" s="18"/>
      <c r="BS969" s="18"/>
      <c r="BT969" s="18"/>
      <c r="BU969" s="18"/>
      <c r="BV969" s="18"/>
      <c r="BW969" s="18"/>
      <c r="BX969" s="19"/>
    </row>
    <row r="970" spans="2:76" ht="20.100000000000001" customHeight="1">
      <c r="B970" s="9"/>
      <c r="C970" s="9"/>
      <c r="D970" s="15"/>
      <c r="E970" s="16"/>
      <c r="F970" s="16"/>
      <c r="G970" s="16"/>
      <c r="H970" s="16"/>
      <c r="I970" s="16"/>
      <c r="J970" s="17"/>
      <c r="K970" s="17"/>
      <c r="L970" s="17"/>
      <c r="M970" s="17"/>
      <c r="N970" s="17"/>
      <c r="O970" s="17"/>
      <c r="P970" s="17"/>
      <c r="Q970" s="15"/>
      <c r="R970" s="29"/>
      <c r="S970" s="29"/>
      <c r="T970" s="29" t="s">
        <v>79</v>
      </c>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30"/>
      <c r="AZ970" s="30"/>
      <c r="BA970" s="30"/>
      <c r="BB970" s="30"/>
      <c r="BC970" s="30"/>
      <c r="BD970" s="30"/>
      <c r="BE970" s="30"/>
      <c r="BF970" s="30"/>
      <c r="BG970" s="30"/>
      <c r="BH970" s="30"/>
      <c r="BI970" s="30"/>
      <c r="BJ970" s="30"/>
      <c r="BK970" s="30"/>
      <c r="BL970" s="18"/>
      <c r="BM970" s="18"/>
      <c r="BN970" s="18"/>
      <c r="BO970" s="18"/>
      <c r="BP970" s="18"/>
      <c r="BQ970" s="18"/>
      <c r="BR970" s="18"/>
      <c r="BS970" s="18"/>
      <c r="BT970" s="18"/>
      <c r="BU970" s="18"/>
      <c r="BV970" s="18"/>
      <c r="BW970" s="18"/>
      <c r="BX970" s="19"/>
    </row>
    <row r="971" spans="2:76" ht="20.100000000000001" customHeight="1">
      <c r="B971" s="9"/>
      <c r="C971" s="9"/>
      <c r="D971" s="23"/>
      <c r="E971" s="24"/>
      <c r="F971" s="24"/>
      <c r="G971" s="24"/>
      <c r="H971" s="24"/>
      <c r="I971" s="24"/>
      <c r="J971" s="25"/>
      <c r="K971" s="25"/>
      <c r="L971" s="25"/>
      <c r="M971" s="25"/>
      <c r="N971" s="25"/>
      <c r="O971" s="25"/>
      <c r="P971" s="25"/>
      <c r="Q971" s="23"/>
      <c r="R971" s="31"/>
      <c r="S971" s="31"/>
      <c r="T971" s="31" t="s">
        <v>80</v>
      </c>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2"/>
      <c r="AZ971" s="32"/>
      <c r="BA971" s="32"/>
      <c r="BB971" s="32"/>
      <c r="BC971" s="32"/>
      <c r="BD971" s="32"/>
      <c r="BE971" s="32"/>
      <c r="BF971" s="32"/>
      <c r="BG971" s="32"/>
      <c r="BH971" s="32"/>
      <c r="BI971" s="32"/>
      <c r="BJ971" s="32"/>
      <c r="BK971" s="32"/>
      <c r="BL971" s="33"/>
      <c r="BM971" s="33"/>
      <c r="BN971" s="33"/>
      <c r="BO971" s="33"/>
      <c r="BP971" s="33"/>
      <c r="BQ971" s="33"/>
      <c r="BR971" s="33"/>
      <c r="BS971" s="33"/>
      <c r="BT971" s="33"/>
      <c r="BU971" s="33"/>
      <c r="BV971" s="33"/>
      <c r="BW971" s="33"/>
      <c r="BX971" s="26"/>
    </row>
    <row r="972" spans="2:76" ht="20.100000000000001" customHeight="1">
      <c r="B972" s="9"/>
      <c r="C972" s="9"/>
      <c r="D972" s="15"/>
      <c r="E972" s="16" t="s">
        <v>55</v>
      </c>
      <c r="F972" s="16"/>
      <c r="G972" s="16"/>
      <c r="H972" s="16"/>
      <c r="I972" s="16"/>
      <c r="J972" s="17"/>
      <c r="K972" s="17"/>
      <c r="L972" s="17"/>
      <c r="M972" s="17"/>
      <c r="N972" s="17"/>
      <c r="O972" s="17"/>
      <c r="P972" s="17"/>
      <c r="Q972" s="15"/>
      <c r="R972" s="250" t="s">
        <v>231</v>
      </c>
      <c r="S972" s="250"/>
      <c r="T972" s="250"/>
      <c r="U972" s="250"/>
      <c r="V972" s="250"/>
      <c r="W972" s="250"/>
      <c r="X972" s="250"/>
      <c r="Y972" s="250"/>
      <c r="Z972" s="250"/>
      <c r="AA972" s="250"/>
      <c r="AB972" s="250"/>
      <c r="AC972" s="250"/>
      <c r="AD972" s="250"/>
      <c r="AE972" s="250"/>
      <c r="AF972" s="250"/>
      <c r="AG972" s="250"/>
      <c r="AH972" s="250"/>
      <c r="AI972" s="250"/>
      <c r="AJ972" s="250"/>
      <c r="AK972" s="250"/>
      <c r="AL972" s="250"/>
      <c r="AM972" s="250"/>
      <c r="AN972" s="250"/>
      <c r="AO972" s="34"/>
      <c r="AP972" s="34"/>
      <c r="AQ972" s="34"/>
      <c r="AR972" s="34"/>
      <c r="AS972" s="34"/>
      <c r="AT972" s="34"/>
      <c r="AU972" s="34"/>
      <c r="AV972" s="34"/>
      <c r="AW972" s="34"/>
      <c r="AX972" s="34"/>
      <c r="AY972" s="35"/>
      <c r="AZ972" s="35"/>
      <c r="BA972" s="35"/>
      <c r="BB972" s="35"/>
      <c r="BC972" s="35"/>
      <c r="BD972" s="35"/>
      <c r="BE972" s="35"/>
      <c r="BF972" s="35"/>
      <c r="BG972" s="35"/>
      <c r="BH972" s="35"/>
      <c r="BI972" s="35"/>
      <c r="BJ972" s="35"/>
      <c r="BK972" s="35"/>
      <c r="BL972" s="2"/>
      <c r="BM972" s="2"/>
      <c r="BN972" s="2"/>
      <c r="BO972" s="2"/>
      <c r="BP972" s="2"/>
      <c r="BQ972" s="2"/>
      <c r="BR972" s="2"/>
      <c r="BS972" s="2"/>
      <c r="BT972" s="2"/>
      <c r="BU972" s="2"/>
      <c r="BV972" s="2"/>
      <c r="BW972" s="2"/>
      <c r="BX972" s="3"/>
    </row>
    <row r="973" spans="2:76" ht="20.100000000000001" customHeight="1">
      <c r="B973" s="9"/>
      <c r="C973" s="9"/>
      <c r="D973" s="15"/>
      <c r="E973" s="16"/>
      <c r="F973" s="16"/>
      <c r="G973" s="16"/>
      <c r="H973" s="16"/>
      <c r="I973" s="16"/>
      <c r="J973" s="17"/>
      <c r="K973" s="17"/>
      <c r="L973" s="17"/>
      <c r="M973" s="17"/>
      <c r="N973" s="17"/>
      <c r="O973" s="17"/>
      <c r="P973" s="17"/>
      <c r="Q973" s="15"/>
      <c r="R973" s="251" t="s">
        <v>232</v>
      </c>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c r="AT973" s="251"/>
      <c r="AU973" s="251"/>
      <c r="AV973" s="251"/>
      <c r="AW973" s="251"/>
      <c r="AX973" s="251"/>
      <c r="AY973" s="252"/>
      <c r="AZ973" s="252"/>
      <c r="BA973" s="252"/>
      <c r="BB973" s="252"/>
      <c r="BC973" s="252"/>
      <c r="BD973" s="252"/>
      <c r="BE973" s="252"/>
      <c r="BF973" s="252"/>
      <c r="BG973" s="252"/>
      <c r="BH973" s="252"/>
      <c r="BI973" s="252"/>
      <c r="BJ973" s="252"/>
      <c r="BK973" s="252"/>
      <c r="BL973" s="18"/>
      <c r="BM973" s="18"/>
      <c r="BN973" s="18"/>
      <c r="BO973" s="18"/>
      <c r="BP973" s="18"/>
      <c r="BQ973" s="18"/>
      <c r="BR973" s="18"/>
      <c r="BS973" s="18"/>
      <c r="BT973" s="18"/>
      <c r="BU973" s="18"/>
      <c r="BV973" s="18"/>
      <c r="BW973" s="18"/>
      <c r="BX973" s="19"/>
    </row>
    <row r="974" spans="2:76" ht="20.100000000000001" customHeight="1">
      <c r="B974" s="9"/>
      <c r="C974" s="9"/>
      <c r="D974" s="15"/>
      <c r="E974" s="16"/>
      <c r="F974" s="16"/>
      <c r="G974" s="16"/>
      <c r="H974" s="16"/>
      <c r="I974" s="16"/>
      <c r="J974" s="17"/>
      <c r="K974" s="17"/>
      <c r="L974" s="17"/>
      <c r="M974" s="17"/>
      <c r="N974" s="17"/>
      <c r="O974" s="17"/>
      <c r="P974" s="17"/>
      <c r="Q974" s="228"/>
      <c r="R974" s="29" t="s">
        <v>233</v>
      </c>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51"/>
      <c r="AV974" s="251"/>
      <c r="AW974" s="251"/>
      <c r="AX974" s="251"/>
      <c r="AY974" s="252"/>
      <c r="AZ974" s="252"/>
      <c r="BA974" s="252"/>
      <c r="BB974" s="252"/>
      <c r="BC974" s="252"/>
      <c r="BD974" s="252"/>
      <c r="BE974" s="252"/>
      <c r="BF974" s="252"/>
      <c r="BG974" s="252"/>
      <c r="BH974" s="252"/>
      <c r="BI974" s="252"/>
      <c r="BJ974" s="252"/>
      <c r="BK974" s="252"/>
      <c r="BL974" s="247"/>
      <c r="BM974" s="18"/>
      <c r="BN974" s="18"/>
      <c r="BO974" s="18"/>
      <c r="BP974" s="18"/>
      <c r="BQ974" s="18"/>
      <c r="BR974" s="18"/>
      <c r="BS974" s="18"/>
      <c r="BT974" s="18"/>
      <c r="BU974" s="18"/>
      <c r="BV974" s="18"/>
      <c r="BW974" s="18"/>
      <c r="BX974" s="19"/>
    </row>
    <row r="975" spans="2:76" ht="20.100000000000001" customHeight="1">
      <c r="B975" s="9"/>
      <c r="C975" s="9"/>
      <c r="D975" s="23"/>
      <c r="E975" s="24"/>
      <c r="F975" s="24"/>
      <c r="G975" s="24"/>
      <c r="H975" s="24"/>
      <c r="I975" s="24"/>
      <c r="J975" s="25"/>
      <c r="K975" s="25"/>
      <c r="L975" s="25"/>
      <c r="M975" s="25"/>
      <c r="N975" s="25"/>
      <c r="O975" s="25"/>
      <c r="P975" s="25"/>
      <c r="Q975" s="253"/>
      <c r="R975" s="32" t="s">
        <v>234</v>
      </c>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3"/>
      <c r="BM975" s="33"/>
      <c r="BN975" s="33"/>
      <c r="BO975" s="33"/>
      <c r="BP975" s="33"/>
      <c r="BQ975" s="33"/>
      <c r="BR975" s="33"/>
      <c r="BS975" s="33"/>
      <c r="BT975" s="33"/>
      <c r="BU975" s="33"/>
      <c r="BV975" s="33"/>
      <c r="BW975" s="33"/>
      <c r="BX975" s="26"/>
    </row>
    <row r="976" spans="2:76" ht="12.75" customHeight="1">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row>
    <row r="977" spans="4:126" s="8" customFormat="1" ht="15.75" customHeight="1">
      <c r="D977" s="488">
        <f>入力フォーム!$C$13</f>
        <v>45931</v>
      </c>
      <c r="E977" s="488"/>
      <c r="F977" s="488"/>
      <c r="G977" s="488"/>
      <c r="H977" s="488"/>
      <c r="I977" s="488"/>
      <c r="J977" s="488"/>
      <c r="K977" s="488"/>
      <c r="L977" s="488"/>
      <c r="M977" s="488"/>
      <c r="N977" s="488"/>
      <c r="O977" s="488"/>
      <c r="P977" s="488"/>
      <c r="Q977" s="488"/>
      <c r="R977" s="47"/>
      <c r="S977" s="47"/>
      <c r="T977" s="47"/>
      <c r="U977" s="47"/>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row>
    <row r="978" spans="4:126" s="8" customFormat="1" ht="10.5" customHeight="1">
      <c r="D978" s="45"/>
      <c r="E978" s="45"/>
      <c r="F978" s="45"/>
      <c r="G978" s="45"/>
      <c r="H978" s="45"/>
      <c r="I978" s="45"/>
      <c r="J978" s="45"/>
      <c r="K978" s="45"/>
      <c r="L978" s="45"/>
      <c r="M978" s="45"/>
      <c r="N978" s="45"/>
      <c r="O978" s="45"/>
      <c r="P978" s="45"/>
      <c r="Q978" s="45"/>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row>
    <row r="979" spans="4:126" s="8" customFormat="1" ht="18" customHeight="1">
      <c r="AM979" s="8" t="s">
        <v>56</v>
      </c>
      <c r="AQ979" s="489" t="s">
        <v>306</v>
      </c>
      <c r="AR979" s="489"/>
      <c r="AS979" s="489"/>
      <c r="AT979" s="489"/>
      <c r="AU979" s="489"/>
      <c r="AV979" s="489"/>
      <c r="AW979" s="489"/>
      <c r="AX979" s="489"/>
      <c r="AY979" s="489"/>
      <c r="AZ979" s="489"/>
      <c r="BA979" s="489"/>
      <c r="BB979" s="489"/>
      <c r="BC979" s="489"/>
      <c r="BD979" s="489"/>
      <c r="BE979" s="489"/>
      <c r="BF979" s="489"/>
      <c r="BG979" s="489"/>
      <c r="BH979" s="489"/>
      <c r="BI979" s="489"/>
      <c r="BJ979" s="489"/>
      <c r="BK979" s="489"/>
      <c r="BL979" s="489"/>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row>
    <row r="980" spans="4:126" s="8" customFormat="1" ht="18" customHeight="1">
      <c r="AQ980" s="489" t="s">
        <v>66</v>
      </c>
      <c r="AR980" s="489"/>
      <c r="AS980" s="489"/>
      <c r="AT980" s="489"/>
      <c r="AU980" s="489"/>
      <c r="AV980" s="489"/>
      <c r="AW980" s="489"/>
      <c r="AX980" s="489"/>
      <c r="AY980" s="489"/>
      <c r="AZ980" s="489"/>
      <c r="BA980" s="489"/>
      <c r="BB980" s="489"/>
      <c r="BC980" s="489"/>
      <c r="BD980" s="489"/>
      <c r="BE980" s="489"/>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row>
    <row r="981" spans="4:126" s="8" customFormat="1" ht="18" customHeight="1">
      <c r="AQ981" s="479" t="s">
        <v>326</v>
      </c>
      <c r="AR981" s="479"/>
      <c r="AS981" s="479"/>
      <c r="AT981" s="479"/>
      <c r="AU981" s="479"/>
      <c r="AV981" s="479"/>
      <c r="AW981" s="479"/>
      <c r="AX981" s="479"/>
      <c r="AY981" s="479"/>
      <c r="AZ981" s="479"/>
      <c r="BA981" s="479"/>
      <c r="BB981" s="479"/>
      <c r="BC981" s="479"/>
      <c r="BD981" s="479"/>
      <c r="BE981" s="479"/>
      <c r="BF981" s="479"/>
      <c r="BG981" s="43"/>
      <c r="BH981" s="480" t="s">
        <v>302</v>
      </c>
      <c r="BI981" s="480"/>
      <c r="BJ981" s="480"/>
      <c r="BK981" s="480"/>
      <c r="BL981" s="480"/>
      <c r="BM981" s="480"/>
      <c r="BN981" s="480"/>
      <c r="BO981" s="480"/>
      <c r="BS981" s="8" t="s">
        <v>57</v>
      </c>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row>
    <row r="982" spans="4:126" s="8" customFormat="1" ht="10.5" customHeight="1">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row>
    <row r="983" spans="4:126" s="8" customFormat="1" ht="18" customHeight="1">
      <c r="AM983" s="8" t="s">
        <v>58</v>
      </c>
      <c r="AQ983" s="8" t="s">
        <v>59</v>
      </c>
      <c r="AU983" s="481" t="str">
        <f>"〒"&amp;VLOOKUP(A931,入力フォーム!$A$26:$AA$75,4,FALSE)</f>
        <v>〒</v>
      </c>
      <c r="AV983" s="481"/>
      <c r="AW983" s="481"/>
      <c r="AX983" s="481"/>
      <c r="AY983" s="481"/>
      <c r="AZ983" s="481"/>
      <c r="BA983" s="481"/>
      <c r="BB983" s="481"/>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row>
    <row r="984" spans="4:126" s="8" customFormat="1" ht="20.100000000000001" customHeight="1">
      <c r="AU984" s="144"/>
      <c r="AV984" s="482">
        <f>VLOOKUP(A931,入力フォーム!$A$26:$AA$75,5,FALSE)</f>
        <v>0</v>
      </c>
      <c r="AW984" s="482"/>
      <c r="AX984" s="482"/>
      <c r="AY984" s="482"/>
      <c r="AZ984" s="482"/>
      <c r="BA984" s="482"/>
      <c r="BB984" s="482"/>
      <c r="BC984" s="482"/>
      <c r="BD984" s="482"/>
      <c r="BE984" s="482"/>
      <c r="BF984" s="482"/>
      <c r="BG984" s="482"/>
      <c r="BH984" s="482"/>
      <c r="BI984" s="482"/>
      <c r="BJ984" s="482"/>
      <c r="BK984" s="482"/>
      <c r="BL984" s="482"/>
      <c r="BM984" s="482"/>
      <c r="BN984" s="482"/>
      <c r="BO984" s="482"/>
      <c r="BP984" s="482"/>
      <c r="BQ984" s="482"/>
      <c r="BR984" s="482"/>
      <c r="BS984" s="482"/>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row>
    <row r="985" spans="4:126" s="8" customFormat="1" ht="20.100000000000001" customHeight="1">
      <c r="AU985" s="44"/>
      <c r="AV985" s="483">
        <f>VLOOKUP(A931,入力フォーム!$A$26:$AA$75,6,FALSE)</f>
        <v>0</v>
      </c>
      <c r="AW985" s="483"/>
      <c r="AX985" s="483"/>
      <c r="AY985" s="483"/>
      <c r="AZ985" s="483"/>
      <c r="BA985" s="483"/>
      <c r="BB985" s="483"/>
      <c r="BC985" s="483"/>
      <c r="BD985" s="483"/>
      <c r="BE985" s="483"/>
      <c r="BF985" s="483"/>
      <c r="BG985" s="483"/>
      <c r="BH985" s="483"/>
      <c r="BI985" s="483"/>
      <c r="BJ985" s="483"/>
      <c r="BK985" s="483"/>
      <c r="BL985" s="483"/>
      <c r="BM985" s="483"/>
      <c r="BN985" s="483"/>
      <c r="BO985" s="483"/>
      <c r="BP985" s="483"/>
      <c r="BQ985" s="483"/>
      <c r="BR985" s="483"/>
      <c r="BS985" s="48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row>
    <row r="986" spans="4:126" s="8" customFormat="1" ht="12" customHeight="1">
      <c r="AQ986" s="46" t="s">
        <v>191</v>
      </c>
      <c r="AR986" s="46"/>
      <c r="AS986" s="46"/>
      <c r="AT986" s="46"/>
      <c r="AU986" s="46"/>
      <c r="AV986" s="484">
        <f>VLOOKUP(A931,入力フォーム!$A$26:$AA$75,3,FALSE)</f>
        <v>0</v>
      </c>
      <c r="AW986" s="484" ph="1"/>
      <c r="AX986" s="484" ph="1"/>
      <c r="AY986" s="484" ph="1"/>
      <c r="AZ986" s="484" ph="1"/>
      <c r="BA986" s="484" ph="1"/>
      <c r="BB986" s="484" ph="1"/>
      <c r="BC986" s="484" ph="1"/>
      <c r="BD986" s="484" ph="1"/>
      <c r="BE986" s="484" ph="1"/>
      <c r="BF986" s="484" ph="1"/>
      <c r="BG986" s="484" ph="1"/>
      <c r="BH986" s="484" ph="1"/>
      <c r="BI986" s="484" ph="1"/>
      <c r="BJ986" s="484" ph="1"/>
      <c r="BK986" s="484" ph="1"/>
      <c r="BL986" s="484" ph="1"/>
      <c r="BM986" s="484" ph="1"/>
      <c r="BN986" s="484" ph="1"/>
      <c r="BO986" s="48"/>
      <c r="BP986" s="48"/>
      <c r="BQ986" s="48"/>
      <c r="BR986" s="48"/>
      <c r="BS986" s="48"/>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row>
    <row r="987" spans="4:126" s="8" customFormat="1" ht="20.100000000000001" customHeight="1">
      <c r="AQ987" s="8" t="s">
        <v>60</v>
      </c>
      <c r="AV987" s="493">
        <f>VLOOKUP(A931,入力フォーム!$A$26:$AA$75,2,FALSE)</f>
        <v>0</v>
      </c>
      <c r="AW987" s="493"/>
      <c r="AX987" s="493"/>
      <c r="AY987" s="493"/>
      <c r="AZ987" s="493"/>
      <c r="BA987" s="493"/>
      <c r="BB987" s="493"/>
      <c r="BC987" s="493"/>
      <c r="BD987" s="493"/>
      <c r="BE987" s="493"/>
      <c r="BF987" s="493"/>
      <c r="BG987" s="493"/>
      <c r="BH987" s="493"/>
      <c r="BI987" s="493"/>
      <c r="BJ987" s="493"/>
      <c r="BK987" s="493"/>
      <c r="BL987" s="493"/>
      <c r="BM987" s="493"/>
      <c r="BN987" s="493"/>
      <c r="BO987" s="48"/>
      <c r="BP987" s="48"/>
      <c r="BQ987" s="48"/>
      <c r="BR987" s="48"/>
      <c r="BS987" s="286" t="s">
        <v>57</v>
      </c>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row>
    <row r="988" spans="4:126" s="8" customFormat="1" ht="20.100000000000001" customHeight="1">
      <c r="AQ988" s="8" t="s">
        <v>61</v>
      </c>
      <c r="AV988" s="48"/>
      <c r="AW988" s="494">
        <f>VLOOKUP(A931,入力フォーム!$A$26:$AA$75,8,FALSE)</f>
        <v>0</v>
      </c>
      <c r="AX988" s="494"/>
      <c r="AY988" s="494"/>
      <c r="AZ988" s="494"/>
      <c r="BA988" s="494"/>
      <c r="BB988" s="494"/>
      <c r="BC988" s="494"/>
      <c r="BD988" s="494"/>
      <c r="BE988" s="494"/>
      <c r="BF988" s="494"/>
      <c r="BG988" s="494"/>
      <c r="BH988" s="494"/>
      <c r="BI988" s="494"/>
      <c r="BJ988" s="494"/>
      <c r="BK988" s="494"/>
      <c r="BL988" s="494"/>
      <c r="BM988" s="494"/>
      <c r="BN988" s="494"/>
      <c r="BO988" s="494"/>
      <c r="BP988" s="494"/>
      <c r="BQ988" s="494"/>
      <c r="BR988" s="494"/>
      <c r="BS988" s="48"/>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row>
    <row r="989" spans="4:126" s="8" customFormat="1" ht="20.100000000000001" customHeight="1">
      <c r="AQ989" s="8" t="s">
        <v>83</v>
      </c>
      <c r="AV989" s="48"/>
      <c r="AW989" s="48"/>
      <c r="AX989" s="48"/>
      <c r="AY989" s="48"/>
      <c r="AZ989" s="48"/>
      <c r="BA989" s="48"/>
      <c r="BB989" s="48"/>
      <c r="BC989" s="48"/>
      <c r="BD989" s="495">
        <f>VLOOKUP(A931,入力フォーム!$A$26:$AA$75,9,FALSE)</f>
        <v>0</v>
      </c>
      <c r="BE989" s="495"/>
      <c r="BF989" s="495"/>
      <c r="BG989" s="495"/>
      <c r="BH989" s="495"/>
      <c r="BI989" s="495"/>
      <c r="BJ989" s="495"/>
      <c r="BK989" s="495"/>
      <c r="BL989" s="495"/>
      <c r="BM989" s="495"/>
      <c r="BN989" s="495"/>
      <c r="BO989" s="495"/>
      <c r="BP989" s="495"/>
      <c r="BQ989" s="495"/>
      <c r="BR989" s="495"/>
      <c r="BS989" s="495"/>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row>
    <row r="990" spans="4:126" s="8" customFormat="1" ht="12" customHeight="1">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row>
    <row r="991" spans="4:126" s="8" customFormat="1" ht="22.5" customHeight="1">
      <c r="D991" s="496" t="s">
        <v>85</v>
      </c>
      <c r="E991" s="496"/>
      <c r="F991" s="496"/>
      <c r="G991" s="496"/>
      <c r="H991" s="496"/>
      <c r="I991" s="496"/>
      <c r="J991" s="496"/>
      <c r="K991" s="496"/>
      <c r="L991" s="497" t="str">
        <f>入力フォーム!$C$22</f>
        <v>07-999</v>
      </c>
      <c r="M991" s="497"/>
      <c r="N991" s="497"/>
      <c r="O991" s="497"/>
      <c r="P991" s="497"/>
      <c r="Q991" s="497"/>
      <c r="R991" s="48"/>
      <c r="S991" s="48"/>
      <c r="T991" s="8" t="s">
        <v>242</v>
      </c>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row>
    <row r="992" spans="4:126" s="8" customFormat="1" ht="15.75" customHeight="1">
      <c r="D992" s="45"/>
      <c r="F992" s="45"/>
      <c r="G992" s="45"/>
      <c r="H992" s="45"/>
      <c r="I992" s="45"/>
      <c r="J992" s="45"/>
      <c r="K992" s="45"/>
      <c r="L992" s="45"/>
      <c r="M992" s="45"/>
      <c r="N992" s="45"/>
      <c r="O992" s="45"/>
      <c r="P992" s="45"/>
      <c r="Q992" s="45"/>
      <c r="BX992" s="51"/>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row>
    <row r="993" spans="1:126" s="7" customFormat="1" ht="18.75">
      <c r="A993" s="7">
        <f>IF(MOD(ROW()-1,62)=0,QUOTIENT(ROW()-1,62)+1,"")</f>
        <v>17</v>
      </c>
      <c r="B993" s="473" t="s">
        <v>39</v>
      </c>
      <c r="C993" s="473"/>
      <c r="D993" s="473"/>
      <c r="E993" s="473"/>
      <c r="F993" s="473"/>
      <c r="G993" s="473"/>
      <c r="H993" s="473"/>
      <c r="I993" s="473"/>
      <c r="J993" s="473"/>
      <c r="K993" s="473"/>
      <c r="L993" s="473"/>
      <c r="M993" s="473"/>
      <c r="N993" s="473"/>
      <c r="O993" s="473"/>
      <c r="P993" s="473"/>
      <c r="Q993" s="473"/>
      <c r="R993" s="473"/>
      <c r="S993" s="473"/>
      <c r="T993" s="473"/>
      <c r="U993" s="473"/>
      <c r="V993" s="473"/>
      <c r="W993" s="473"/>
      <c r="X993" s="473"/>
      <c r="Y993" s="473"/>
      <c r="Z993" s="473"/>
      <c r="AA993" s="473"/>
      <c r="AB993" s="473"/>
      <c r="AC993" s="473"/>
      <c r="AD993" s="473"/>
      <c r="AE993" s="473"/>
      <c r="AF993" s="473"/>
      <c r="AG993" s="473"/>
      <c r="AH993" s="473"/>
      <c r="AI993" s="473"/>
      <c r="AJ993" s="473"/>
      <c r="AK993" s="473"/>
      <c r="AL993" s="473"/>
      <c r="AM993" s="473"/>
      <c r="AN993" s="473"/>
      <c r="AO993" s="473"/>
      <c r="AP993" s="473"/>
      <c r="AQ993" s="473"/>
      <c r="AR993" s="473"/>
      <c r="AS993" s="473"/>
      <c r="AT993" s="473"/>
      <c r="AU993" s="473"/>
      <c r="AV993" s="473"/>
      <c r="AW993" s="473"/>
      <c r="AX993" s="473"/>
      <c r="AY993" s="473"/>
      <c r="AZ993" s="473"/>
      <c r="BA993" s="473"/>
      <c r="BB993" s="473"/>
      <c r="BC993" s="473"/>
      <c r="BD993" s="473"/>
      <c r="BE993" s="473"/>
      <c r="BF993" s="473"/>
      <c r="BG993" s="473"/>
      <c r="BH993" s="473"/>
      <c r="BI993" s="473"/>
      <c r="BJ993" s="473"/>
      <c r="BK993" s="473"/>
      <c r="BL993" s="473"/>
      <c r="BM993" s="473"/>
      <c r="BN993" s="473"/>
      <c r="BO993" s="473"/>
      <c r="BP993" s="473"/>
      <c r="BQ993" s="473"/>
      <c r="BR993" s="473"/>
      <c r="BS993" s="473"/>
      <c r="BT993" s="473"/>
      <c r="BU993" s="473"/>
      <c r="BV993" s="473"/>
      <c r="BW993" s="473"/>
      <c r="BX993" s="473"/>
      <c r="BY993" s="52"/>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row>
    <row r="994" spans="1:126" s="7" customFormat="1" ht="19.5" customHeight="1">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Q994" s="8"/>
      <c r="AR994" s="8"/>
      <c r="AS994" s="8"/>
      <c r="AT994" s="8"/>
      <c r="AU994" s="8"/>
      <c r="AV994" s="8"/>
      <c r="AW994" s="8"/>
      <c r="AX994" s="8"/>
      <c r="AY994" s="8"/>
      <c r="AZ994" s="8"/>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row>
    <row r="995" spans="1:126" s="7" customFormat="1" ht="16.5" customHeight="1">
      <c r="B995" s="8" t="s">
        <v>229</v>
      </c>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D995" s="474">
        <f>VLOOKUP(A993,入力フォーム!$A$26:$AA$75,2,FALSE)</f>
        <v>0</v>
      </c>
      <c r="AE995" s="474"/>
      <c r="AF995" s="474"/>
      <c r="AG995" s="474"/>
      <c r="AH995" s="474"/>
      <c r="AI995" s="474"/>
      <c r="AJ995" s="474"/>
      <c r="AK995" s="474"/>
      <c r="AL995" s="474"/>
      <c r="AM995" s="474"/>
      <c r="AN995" s="474"/>
      <c r="AO995" s="474"/>
      <c r="AP995" s="474"/>
      <c r="AQ995" s="8" t="s">
        <v>230</v>
      </c>
      <c r="AR995" s="8"/>
      <c r="AS995" s="8"/>
      <c r="AT995" s="8"/>
      <c r="AU995" s="8"/>
      <c r="AV995" s="8"/>
      <c r="AW995" s="8"/>
      <c r="AX995" s="8"/>
      <c r="AY995" s="8"/>
      <c r="AZ995" s="8"/>
      <c r="BZ995" s="41"/>
      <c r="CA995" s="41"/>
      <c r="CB995" s="41"/>
      <c r="CC995" s="41"/>
      <c r="CD995" s="41"/>
      <c r="CE995" s="41"/>
      <c r="CF995" s="41"/>
      <c r="CG995" s="41"/>
      <c r="CH995" s="41"/>
      <c r="CI995" s="41"/>
      <c r="CJ995" s="41"/>
      <c r="CK995" s="41"/>
      <c r="CL995" s="41"/>
      <c r="CM995" s="41"/>
      <c r="CN995" s="41"/>
      <c r="CO995" s="41"/>
      <c r="CP995" s="41"/>
      <c r="CQ995" s="41"/>
      <c r="CR995" s="41"/>
      <c r="CS995" s="41"/>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row>
    <row r="996" spans="1:126" ht="14.25" customHeight="1">
      <c r="B996" s="9"/>
      <c r="C996" s="9"/>
      <c r="D996" s="9"/>
    </row>
    <row r="997" spans="1:126" ht="15.75" customHeight="1">
      <c r="D997" s="475" t="s">
        <v>23</v>
      </c>
      <c r="E997" s="475"/>
      <c r="F997" s="475"/>
      <c r="G997" s="475"/>
      <c r="H997" s="475"/>
      <c r="I997" s="475"/>
      <c r="J997" s="475"/>
      <c r="K997" s="475"/>
      <c r="L997" s="475"/>
      <c r="M997" s="475"/>
      <c r="N997" s="475"/>
      <c r="O997" s="475"/>
      <c r="P997" s="475"/>
      <c r="Q997" s="475"/>
      <c r="R997" s="475"/>
      <c r="S997" s="475"/>
      <c r="T997" s="475"/>
      <c r="U997" s="475"/>
      <c r="V997" s="475"/>
      <c r="W997" s="475"/>
      <c r="X997" s="475"/>
      <c r="Y997" s="475"/>
      <c r="Z997" s="475"/>
      <c r="AA997" s="475"/>
      <c r="AB997" s="475"/>
      <c r="AC997" s="475"/>
      <c r="AD997" s="475"/>
      <c r="AE997" s="475"/>
      <c r="AF997" s="475"/>
      <c r="AG997" s="475"/>
      <c r="AH997" s="475"/>
      <c r="AI997" s="475"/>
      <c r="AJ997" s="475"/>
      <c r="AK997" s="475"/>
      <c r="AL997" s="475"/>
      <c r="AM997" s="475"/>
      <c r="AN997" s="475"/>
      <c r="AO997" s="475"/>
      <c r="AP997" s="475"/>
      <c r="AQ997" s="475"/>
      <c r="AR997" s="475"/>
      <c r="AS997" s="475"/>
      <c r="AT997" s="475"/>
      <c r="AU997" s="475"/>
      <c r="AV997" s="475"/>
      <c r="AW997" s="475"/>
      <c r="AX997" s="475"/>
      <c r="AY997" s="475"/>
      <c r="AZ997" s="475"/>
      <c r="BA997" s="475"/>
      <c r="BB997" s="475"/>
      <c r="BC997" s="475"/>
      <c r="BD997" s="475"/>
      <c r="BE997" s="475"/>
      <c r="BF997" s="475"/>
      <c r="BG997" s="475"/>
      <c r="BH997" s="475"/>
      <c r="BI997" s="475"/>
      <c r="BJ997" s="475"/>
      <c r="BK997" s="475"/>
      <c r="BL997" s="475"/>
      <c r="BM997" s="475"/>
      <c r="BN997" s="475"/>
      <c r="BO997" s="475"/>
      <c r="BP997" s="475"/>
      <c r="BQ997" s="475"/>
      <c r="BR997" s="475"/>
      <c r="BS997" s="475"/>
      <c r="BT997" s="475"/>
      <c r="BU997" s="475"/>
      <c r="BV997" s="475"/>
      <c r="BW997" s="475"/>
      <c r="BX997" s="475"/>
    </row>
    <row r="998" spans="1:126" ht="14.25" customHeight="1">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row>
    <row r="999" spans="1:126" ht="20.100000000000001" customHeight="1">
      <c r="B999" s="9"/>
      <c r="C999" s="9"/>
      <c r="D999" s="10"/>
      <c r="E999" s="11" t="s">
        <v>40</v>
      </c>
      <c r="F999" s="11"/>
      <c r="G999" s="11"/>
      <c r="H999" s="11"/>
      <c r="I999" s="11"/>
      <c r="J999" s="12"/>
      <c r="K999" s="12"/>
      <c r="L999" s="12"/>
      <c r="M999" s="12"/>
      <c r="N999" s="12"/>
      <c r="O999" s="12"/>
      <c r="P999" s="12"/>
      <c r="Q999" s="10"/>
      <c r="R999" s="476" t="str">
        <f>VLOOKUP(A993,入力フォーム!$A$26:$AA$75,11,FALSE)</f>
        <v/>
      </c>
      <c r="S999" s="476"/>
      <c r="T999" s="476"/>
      <c r="U999" s="476"/>
      <c r="V999" s="476"/>
      <c r="W999" s="476"/>
      <c r="X999" s="476"/>
      <c r="Y999" s="476"/>
      <c r="Z999" s="476"/>
      <c r="AA999" s="476"/>
      <c r="AB999" s="476"/>
      <c r="AC999" s="476"/>
      <c r="AD999" s="476"/>
      <c r="AE999" s="476"/>
      <c r="AF999" s="476"/>
      <c r="AG999" s="476"/>
      <c r="AH999" s="477" t="s">
        <v>235</v>
      </c>
      <c r="AI999" s="478"/>
      <c r="AJ999" s="478"/>
      <c r="AK999" s="478"/>
      <c r="AL999" s="478"/>
      <c r="AM999" s="476" t="str">
        <f>VLOOKUP(A993,入力フォーム!$A$26:$AA$75,13,FALSE)</f>
        <v/>
      </c>
      <c r="AN999" s="476"/>
      <c r="AO999" s="476"/>
      <c r="AP999" s="476"/>
      <c r="AQ999" s="476"/>
      <c r="AR999" s="476"/>
      <c r="AS999" s="476"/>
      <c r="AT999" s="476"/>
      <c r="AU999" s="476"/>
      <c r="AV999" s="476"/>
      <c r="AW999" s="476"/>
      <c r="AX999" s="476"/>
      <c r="AY999" s="476"/>
      <c r="AZ999" s="476"/>
      <c r="BA999" s="476"/>
      <c r="BB999" s="476"/>
      <c r="BC999" s="2"/>
      <c r="BD999" s="2"/>
      <c r="BE999" s="2"/>
      <c r="BF999" s="2"/>
      <c r="BG999" s="2"/>
      <c r="BH999" s="2"/>
      <c r="BI999" s="2"/>
      <c r="BJ999" s="2"/>
      <c r="BK999" s="2"/>
      <c r="BL999" s="2"/>
      <c r="BM999" s="2"/>
      <c r="BN999" s="2"/>
      <c r="BO999" s="2"/>
      <c r="BP999" s="2"/>
      <c r="BQ999" s="2"/>
      <c r="BR999" s="2"/>
      <c r="BS999" s="2"/>
      <c r="BT999" s="2"/>
      <c r="BU999" s="2"/>
      <c r="BV999" s="2"/>
      <c r="BW999" s="2"/>
      <c r="BX999" s="3"/>
    </row>
    <row r="1000" spans="1:126" ht="20.100000000000001" customHeight="1">
      <c r="B1000" s="9"/>
      <c r="C1000" s="9"/>
      <c r="D1000" s="10"/>
      <c r="E1000" s="11" t="s">
        <v>41</v>
      </c>
      <c r="F1000" s="11"/>
      <c r="G1000" s="11"/>
      <c r="H1000" s="11"/>
      <c r="I1000" s="11"/>
      <c r="J1000" s="12"/>
      <c r="K1000" s="12"/>
      <c r="L1000" s="12"/>
      <c r="M1000" s="12"/>
      <c r="N1000" s="12"/>
      <c r="O1000" s="12"/>
      <c r="P1000" s="229"/>
      <c r="Q1000" s="230"/>
      <c r="R1000" s="463" t="str">
        <f>入力フォーム!$C$10</f>
        <v>品川キャンパス</v>
      </c>
      <c r="S1000" s="463"/>
      <c r="T1000" s="463"/>
      <c r="U1000" s="463"/>
      <c r="V1000" s="463"/>
      <c r="W1000" s="463"/>
      <c r="X1000" s="463"/>
      <c r="Y1000" s="463"/>
      <c r="Z1000" s="231"/>
      <c r="AA1000" s="464" t="str">
        <f>入力フォーム!$D$10</f>
        <v>文学部事務室</v>
      </c>
      <c r="AB1000" s="464"/>
      <c r="AC1000" s="464"/>
      <c r="AD1000" s="464"/>
      <c r="AE1000" s="464"/>
      <c r="AF1000" s="464"/>
      <c r="AG1000" s="464"/>
      <c r="AH1000" s="464"/>
      <c r="AI1000" s="464"/>
      <c r="AJ1000" s="464"/>
      <c r="AK1000" s="464"/>
      <c r="AL1000" s="464"/>
      <c r="AM1000" s="464"/>
      <c r="AN1000" s="464"/>
      <c r="AO1000" s="464"/>
      <c r="AP1000" s="464"/>
      <c r="AQ1000" s="464"/>
      <c r="AR1000" s="464"/>
      <c r="AS1000" s="464"/>
      <c r="AT1000" s="464"/>
      <c r="AU1000" s="464"/>
      <c r="AV1000" s="464"/>
      <c r="AW1000" s="464"/>
      <c r="AX1000" s="464"/>
      <c r="AY1000" s="464"/>
      <c r="AZ1000" s="464"/>
      <c r="BA1000" s="464"/>
      <c r="BB1000" s="464"/>
      <c r="BC1000" s="464"/>
      <c r="BD1000" s="464"/>
      <c r="BE1000" s="464"/>
      <c r="BF1000" s="464"/>
      <c r="BG1000" s="464"/>
      <c r="BH1000" s="464"/>
      <c r="BI1000" s="464"/>
      <c r="BJ1000" s="464"/>
      <c r="BK1000" s="464"/>
      <c r="BL1000" s="464"/>
      <c r="BM1000" s="464"/>
      <c r="BN1000" s="464"/>
      <c r="BO1000" s="464"/>
      <c r="BP1000" s="464"/>
      <c r="BQ1000" s="464"/>
      <c r="BR1000" s="231"/>
      <c r="BS1000" s="231"/>
      <c r="BT1000" s="231"/>
      <c r="BU1000" s="231"/>
      <c r="BV1000" s="231"/>
      <c r="BW1000" s="231"/>
      <c r="BX1000" s="232"/>
    </row>
    <row r="1001" spans="1:126" ht="18.600000000000001" customHeight="1">
      <c r="B1001" s="9"/>
      <c r="C1001" s="9"/>
      <c r="D1001" s="15"/>
      <c r="E1001" s="16" t="s">
        <v>236</v>
      </c>
      <c r="F1001" s="16"/>
      <c r="G1001" s="16"/>
      <c r="H1001" s="16"/>
      <c r="I1001" s="16"/>
      <c r="J1001" s="17"/>
      <c r="K1001" s="17"/>
      <c r="L1001" s="17"/>
      <c r="M1001" s="17"/>
      <c r="N1001" s="17"/>
      <c r="O1001" s="17"/>
      <c r="P1001" s="17"/>
      <c r="Q1001" s="15"/>
      <c r="R1001" s="465" t="str">
        <f>入力フォーム!$C$4</f>
        <v>文学部事務室</v>
      </c>
      <c r="S1001" s="465"/>
      <c r="T1001" s="465"/>
      <c r="U1001" s="465"/>
      <c r="V1001" s="465"/>
      <c r="W1001" s="465"/>
      <c r="X1001" s="465"/>
      <c r="Y1001" s="465"/>
      <c r="Z1001" s="465"/>
      <c r="AA1001" s="465"/>
      <c r="AB1001" s="465"/>
      <c r="AC1001" s="465"/>
      <c r="AD1001" s="465"/>
      <c r="AE1001" s="465"/>
      <c r="AF1001" s="465"/>
      <c r="AG1001" s="465"/>
      <c r="AH1001" s="465"/>
      <c r="AI1001" s="465"/>
      <c r="AJ1001" s="465"/>
      <c r="AK1001" s="465"/>
      <c r="AL1001" s="465"/>
      <c r="AM1001" s="465"/>
      <c r="AN1001" s="465"/>
      <c r="AO1001" s="465"/>
      <c r="AP1001" s="465"/>
      <c r="AQ1001" s="465"/>
      <c r="AR1001" s="465"/>
      <c r="AS1001" s="465"/>
      <c r="AT1001" s="465"/>
      <c r="AU1001" s="465"/>
      <c r="AV1001" s="465"/>
      <c r="AW1001" s="465"/>
      <c r="AX1001" s="465"/>
      <c r="AY1001" s="465"/>
      <c r="AZ1001" s="465"/>
      <c r="BA1001" s="465"/>
      <c r="BB1001" s="465"/>
      <c r="BC1001" s="465"/>
      <c r="BD1001" s="465"/>
      <c r="BE1001" s="465"/>
      <c r="BF1001" s="465"/>
      <c r="BG1001" s="465"/>
      <c r="BH1001" s="465"/>
      <c r="BI1001" s="465"/>
      <c r="BJ1001" s="465"/>
      <c r="BK1001" s="465"/>
      <c r="BL1001" s="465"/>
      <c r="BM1001" s="465"/>
      <c r="BN1001" s="465"/>
      <c r="BO1001" s="465"/>
      <c r="BP1001" s="465"/>
      <c r="BQ1001" s="465"/>
      <c r="BR1001" s="465"/>
      <c r="BS1001" s="233"/>
      <c r="BT1001" s="233"/>
      <c r="BU1001" s="233"/>
      <c r="BV1001" s="233"/>
      <c r="BW1001" s="233"/>
      <c r="BX1001" s="19"/>
    </row>
    <row r="1002" spans="1:126" ht="38.25" customHeight="1">
      <c r="B1002" s="9"/>
      <c r="C1002" s="9"/>
      <c r="D1002" s="10"/>
      <c r="E1002" s="466" t="s">
        <v>42</v>
      </c>
      <c r="F1002" s="466"/>
      <c r="G1002" s="466"/>
      <c r="H1002" s="466"/>
      <c r="I1002" s="466"/>
      <c r="J1002" s="466"/>
      <c r="K1002" s="466"/>
      <c r="L1002" s="466"/>
      <c r="M1002" s="466"/>
      <c r="N1002" s="466"/>
      <c r="O1002" s="466"/>
      <c r="P1002" s="467"/>
      <c r="Q1002" s="10"/>
      <c r="R1002" s="468" t="str">
        <f>入力フォーム!$C$8</f>
        <v>OC学生スタッフ</v>
      </c>
      <c r="S1002" s="468"/>
      <c r="T1002" s="468"/>
      <c r="U1002" s="468"/>
      <c r="V1002" s="468"/>
      <c r="W1002" s="468"/>
      <c r="X1002" s="468"/>
      <c r="Y1002" s="468"/>
      <c r="Z1002" s="468"/>
      <c r="AA1002" s="468"/>
      <c r="AB1002" s="468"/>
      <c r="AC1002" s="468"/>
      <c r="AD1002" s="468"/>
      <c r="AE1002" s="468"/>
      <c r="AF1002" s="468"/>
      <c r="AG1002" s="468"/>
      <c r="AH1002" s="468"/>
      <c r="AI1002" s="468"/>
      <c r="AJ1002" s="468"/>
      <c r="AK1002" s="468"/>
      <c r="AL1002" s="468"/>
      <c r="AM1002" s="468"/>
      <c r="AN1002" s="468"/>
      <c r="AO1002" s="468"/>
      <c r="AP1002" s="468"/>
      <c r="AQ1002" s="468"/>
      <c r="AR1002" s="468"/>
      <c r="AS1002" s="468"/>
      <c r="AT1002" s="468"/>
      <c r="AU1002" s="468"/>
      <c r="AV1002" s="468"/>
      <c r="AW1002" s="468"/>
      <c r="AX1002" s="468"/>
      <c r="AY1002" s="468"/>
      <c r="AZ1002" s="468"/>
      <c r="BA1002" s="468"/>
      <c r="BB1002" s="468"/>
      <c r="BC1002" s="468"/>
      <c r="BD1002" s="468"/>
      <c r="BE1002" s="468"/>
      <c r="BF1002" s="468"/>
      <c r="BG1002" s="468"/>
      <c r="BH1002" s="468"/>
      <c r="BI1002" s="468"/>
      <c r="BJ1002" s="468"/>
      <c r="BK1002" s="468"/>
      <c r="BL1002" s="468"/>
      <c r="BM1002" s="468"/>
      <c r="BN1002" s="468"/>
      <c r="BO1002" s="468"/>
      <c r="BP1002" s="468"/>
      <c r="BQ1002" s="468"/>
      <c r="BR1002" s="468"/>
      <c r="BS1002" s="234"/>
      <c r="BT1002" s="234"/>
      <c r="BU1002" s="234"/>
      <c r="BV1002" s="234"/>
      <c r="BW1002" s="234"/>
      <c r="BX1002" s="14"/>
    </row>
    <row r="1003" spans="1:126" ht="20.100000000000001" customHeight="1">
      <c r="B1003" s="9"/>
      <c r="C1003" s="9"/>
      <c r="D1003" s="15"/>
      <c r="E1003" s="16" t="s">
        <v>43</v>
      </c>
      <c r="F1003" s="16"/>
      <c r="G1003" s="16"/>
      <c r="H1003" s="16"/>
      <c r="I1003" s="16"/>
      <c r="J1003" s="17"/>
      <c r="K1003" s="17"/>
      <c r="L1003" s="17"/>
      <c r="M1003" s="17"/>
      <c r="N1003" s="17"/>
      <c r="O1003" s="17"/>
      <c r="P1003" s="17"/>
      <c r="Q1003" s="15"/>
      <c r="R1003" s="17" t="s">
        <v>44</v>
      </c>
      <c r="S1003" s="17"/>
      <c r="T1003" s="17"/>
      <c r="U1003" s="17"/>
      <c r="V1003" s="17"/>
      <c r="W1003" s="469" t="str">
        <f>VLOOKUP(A993,入力フォーム!$A$26:$AA$75,22,FALSE)</f>
        <v/>
      </c>
      <c r="X1003" s="469"/>
      <c r="Y1003" s="469"/>
      <c r="Z1003" s="469"/>
      <c r="AA1003" s="469"/>
      <c r="AB1003" s="469"/>
      <c r="AC1003" s="469"/>
      <c r="AD1003" s="469"/>
      <c r="AE1003" s="469"/>
      <c r="AF1003" s="469"/>
      <c r="AG1003" s="469"/>
      <c r="AH1003" s="469"/>
      <c r="AI1003" s="469"/>
      <c r="AJ1003" s="469"/>
      <c r="AK1003" s="469"/>
      <c r="AL1003" s="469"/>
      <c r="AM1003" s="469"/>
      <c r="AN1003" s="469"/>
      <c r="AO1003" s="469"/>
      <c r="AP1003" s="17"/>
      <c r="AQ1003" s="17"/>
      <c r="AR1003" s="470" t="s">
        <v>237</v>
      </c>
      <c r="AS1003" s="470"/>
      <c r="AT1003" s="470"/>
      <c r="AU1003" s="470"/>
      <c r="AV1003" s="470"/>
      <c r="AW1003" s="470"/>
      <c r="AX1003" s="471">
        <f>入力フォーム!$E$16</f>
        <v>0</v>
      </c>
      <c r="AY1003" s="471"/>
      <c r="AZ1003" s="471"/>
      <c r="BA1003" s="472" t="s">
        <v>65</v>
      </c>
      <c r="BB1003" s="472"/>
      <c r="BC1003" s="472"/>
      <c r="BD1003" s="472"/>
      <c r="BE1003" s="472"/>
      <c r="BF1003" s="18"/>
      <c r="BG1003" s="18"/>
      <c r="BH1003" s="18"/>
      <c r="BI1003" s="18"/>
      <c r="BJ1003" s="18"/>
      <c r="BK1003" s="18"/>
      <c r="BL1003" s="18"/>
      <c r="BM1003" s="18"/>
      <c r="BN1003" s="18"/>
      <c r="BO1003" s="18"/>
      <c r="BP1003" s="18"/>
      <c r="BQ1003" s="18"/>
      <c r="BR1003" s="18"/>
      <c r="BS1003" s="18"/>
      <c r="BT1003" s="18"/>
      <c r="BU1003" s="18"/>
      <c r="BV1003" s="18"/>
      <c r="BW1003" s="18"/>
      <c r="BX1003" s="19"/>
    </row>
    <row r="1004" spans="1:126" ht="20.100000000000001" customHeight="1">
      <c r="A1004" s="245"/>
      <c r="B1004" s="235"/>
      <c r="C1004" s="235"/>
      <c r="D1004" s="236"/>
      <c r="E1004" s="237"/>
      <c r="F1004" s="237"/>
      <c r="G1004" s="237"/>
      <c r="H1004" s="237"/>
      <c r="I1004" s="237"/>
      <c r="J1004" s="238"/>
      <c r="K1004" s="238"/>
      <c r="L1004" s="238"/>
      <c r="M1004" s="238"/>
      <c r="N1004" s="238"/>
      <c r="O1004" s="238"/>
      <c r="P1004" s="238"/>
      <c r="Q1004" s="239"/>
      <c r="R1004" s="240"/>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2"/>
      <c r="AS1004" s="242"/>
      <c r="AT1004" s="243"/>
      <c r="AU1004" s="241"/>
      <c r="AV1004" s="241"/>
      <c r="AW1004" s="241"/>
      <c r="AX1004" s="241"/>
      <c r="AY1004" s="242"/>
      <c r="AZ1004" s="242"/>
      <c r="BA1004" s="242"/>
      <c r="BB1004" s="242"/>
      <c r="BC1004" s="242"/>
      <c r="BD1004" s="242"/>
      <c r="BE1004" s="242"/>
      <c r="BF1004" s="242"/>
      <c r="BG1004" s="242"/>
      <c r="BH1004" s="242"/>
      <c r="BI1004" s="242"/>
      <c r="BJ1004" s="242"/>
      <c r="BK1004" s="242"/>
      <c r="BL1004" s="242"/>
      <c r="BM1004" s="242"/>
      <c r="BN1004" s="242"/>
      <c r="BO1004" s="242"/>
      <c r="BP1004" s="242"/>
      <c r="BQ1004" s="242"/>
      <c r="BR1004" s="242"/>
      <c r="BS1004" s="242"/>
      <c r="BT1004" s="242"/>
      <c r="BU1004" s="242"/>
      <c r="BV1004" s="242"/>
      <c r="BW1004" s="242"/>
      <c r="BX1004" s="244"/>
    </row>
    <row r="1005" spans="1:126" ht="20.100000000000001" customHeight="1">
      <c r="B1005" s="9"/>
      <c r="C1005" s="9"/>
      <c r="D1005" s="20"/>
      <c r="E1005" s="21" t="s">
        <v>45</v>
      </c>
      <c r="F1005" s="21"/>
      <c r="G1005" s="21"/>
      <c r="H1005" s="21"/>
      <c r="I1005" s="21"/>
      <c r="J1005" s="22"/>
      <c r="K1005" s="22"/>
      <c r="L1005" s="22"/>
      <c r="M1005" s="22"/>
      <c r="N1005" s="22"/>
      <c r="O1005" s="22"/>
      <c r="P1005" s="22"/>
      <c r="Q1005" s="15"/>
      <c r="R1005" s="490" t="str">
        <f>VLOOKUP(A993,入力フォーム!$A$26:$AA$75,14,FALSE)</f>
        <v/>
      </c>
      <c r="S1005" s="490"/>
      <c r="T1005" s="490"/>
      <c r="U1005" s="490"/>
      <c r="V1005" s="490"/>
      <c r="W1005" s="490"/>
      <c r="X1005" s="490"/>
      <c r="Y1005" s="490"/>
      <c r="Z1005" s="490"/>
      <c r="AA1005" s="490"/>
      <c r="AB1005" s="491" t="s">
        <v>235</v>
      </c>
      <c r="AC1005" s="491"/>
      <c r="AD1005" s="491"/>
      <c r="AE1005" s="491"/>
      <c r="AF1005" s="491"/>
      <c r="AG1005" s="492" t="str">
        <f>VLOOKUP(A993,入力フォーム!$A$26:$AA$75,16,FALSE)</f>
        <v/>
      </c>
      <c r="AH1005" s="492"/>
      <c r="AI1005" s="492"/>
      <c r="AJ1005" s="492"/>
      <c r="AK1005" s="492"/>
      <c r="AL1005" s="492"/>
      <c r="AM1005" s="492"/>
      <c r="AN1005" s="492"/>
      <c r="AO1005" s="492"/>
      <c r="AP1005" s="492"/>
      <c r="AQ1005" s="27"/>
      <c r="AR1005" s="36"/>
      <c r="AS1005" s="36"/>
      <c r="AT1005" s="36"/>
      <c r="AU1005" s="36"/>
      <c r="AV1005" s="36"/>
      <c r="AW1005" s="36"/>
      <c r="AX1005" s="36"/>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9"/>
    </row>
    <row r="1006" spans="1:126" s="8" customFormat="1" ht="10.5" customHeight="1">
      <c r="D1006" s="15"/>
      <c r="E1006" s="16"/>
      <c r="F1006" s="16"/>
      <c r="G1006" s="16"/>
      <c r="H1006" s="16"/>
      <c r="I1006" s="16"/>
      <c r="J1006" s="16"/>
      <c r="K1006" s="16"/>
      <c r="L1006" s="16"/>
      <c r="M1006" s="16"/>
      <c r="N1006" s="16"/>
      <c r="O1006" s="16"/>
      <c r="P1006" s="17"/>
      <c r="Q1006" s="15"/>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9"/>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row>
    <row r="1007" spans="1:126" ht="20.100000000000001" customHeight="1">
      <c r="B1007" s="9"/>
      <c r="C1007" s="9"/>
      <c r="D1007" s="15"/>
      <c r="E1007" s="16"/>
      <c r="F1007" s="16"/>
      <c r="G1007" s="16"/>
      <c r="H1007" s="16"/>
      <c r="I1007" s="16"/>
      <c r="J1007" s="17"/>
      <c r="K1007" s="17"/>
      <c r="L1007" s="17"/>
      <c r="M1007" s="17"/>
      <c r="N1007" s="17"/>
      <c r="O1007" s="17"/>
      <c r="P1007" s="17"/>
      <c r="Q1007" s="15"/>
      <c r="R1007" s="17"/>
      <c r="S1007" s="17" t="s">
        <v>46</v>
      </c>
      <c r="T1007" s="17"/>
      <c r="U1007" s="17"/>
      <c r="V1007" s="17"/>
      <c r="W1007" s="17"/>
      <c r="X1007" s="17"/>
      <c r="Y1007" s="17"/>
      <c r="Z1007" s="17"/>
      <c r="AA1007" s="17"/>
      <c r="AB1007" s="17"/>
      <c r="AC1007" s="17"/>
      <c r="AD1007" s="17"/>
      <c r="AE1007" s="17"/>
      <c r="AF1007" s="17"/>
      <c r="AG1007" s="17"/>
      <c r="AH1007" s="17"/>
      <c r="AI1007" s="17"/>
      <c r="AJ1007" s="17"/>
      <c r="BI1007" s="247"/>
      <c r="BJ1007" s="247"/>
      <c r="BK1007" s="247"/>
      <c r="BL1007" s="18"/>
      <c r="BM1007" s="18"/>
      <c r="BN1007" s="18"/>
      <c r="BO1007" s="18"/>
      <c r="BP1007" s="18"/>
      <c r="BQ1007" s="18"/>
      <c r="BR1007" s="18"/>
      <c r="BS1007" s="18"/>
      <c r="BT1007" s="18"/>
      <c r="BU1007" s="18"/>
      <c r="BV1007" s="18"/>
      <c r="BW1007" s="18"/>
      <c r="BX1007" s="19"/>
    </row>
    <row r="1008" spans="1:126" ht="20.100000000000001" customHeight="1">
      <c r="B1008" s="9"/>
      <c r="C1008" s="9"/>
      <c r="D1008" s="15"/>
      <c r="E1008" s="16"/>
      <c r="F1008" s="16"/>
      <c r="G1008" s="16"/>
      <c r="H1008" s="16"/>
      <c r="I1008" s="16"/>
      <c r="J1008" s="17"/>
      <c r="K1008" s="17"/>
      <c r="L1008" s="17"/>
      <c r="M1008" s="17"/>
      <c r="N1008" s="17"/>
      <c r="O1008" s="17"/>
      <c r="P1008" s="17"/>
      <c r="Q1008" s="15"/>
      <c r="R1008" s="492" t="str">
        <f>VLOOKUP(A993,入力フォーム!$A$26:$AA$75,17,FALSE)</f>
        <v/>
      </c>
      <c r="S1008" s="492"/>
      <c r="T1008" s="492"/>
      <c r="U1008" s="492"/>
      <c r="V1008" s="492"/>
      <c r="W1008" s="492"/>
      <c r="X1008" s="492"/>
      <c r="Y1008" s="492"/>
      <c r="Z1008" s="492"/>
      <c r="AA1008" s="492"/>
      <c r="AB1008" s="491" t="s">
        <v>235</v>
      </c>
      <c r="AC1008" s="491"/>
      <c r="AD1008" s="491"/>
      <c r="AE1008" s="491"/>
      <c r="AF1008" s="491"/>
      <c r="AG1008" s="492" t="str">
        <f>VLOOKUP(A993,入力フォーム!$A$26:$AA$75,19,FALSE)</f>
        <v/>
      </c>
      <c r="AH1008" s="492"/>
      <c r="AI1008" s="492"/>
      <c r="AJ1008" s="492"/>
      <c r="AK1008" s="492"/>
      <c r="AL1008" s="492"/>
      <c r="AM1008" s="492"/>
      <c r="AN1008" s="492"/>
      <c r="AO1008" s="492"/>
      <c r="AP1008" s="492"/>
      <c r="AQ1008" s="27"/>
      <c r="AR1008" s="28" t="s">
        <v>47</v>
      </c>
      <c r="AS1008" s="28"/>
      <c r="AT1008" s="28"/>
      <c r="AU1008" s="28"/>
      <c r="AV1008" s="485" t="str">
        <f>VLOOKUP(A993,入力フォーム!$A$26:$AA$75,20,FALSE)</f>
        <v/>
      </c>
      <c r="AW1008" s="485"/>
      <c r="AX1008" s="28" t="s">
        <v>48</v>
      </c>
      <c r="AY1008" s="28"/>
      <c r="AZ1008" s="28"/>
      <c r="BA1008" s="28"/>
      <c r="BB1008" s="28"/>
      <c r="BC1008" s="28"/>
      <c r="BD1008" s="28"/>
      <c r="BE1008" s="28"/>
      <c r="BF1008" s="28"/>
      <c r="BG1008" s="18"/>
      <c r="BH1008" s="18"/>
      <c r="BI1008" s="18"/>
      <c r="BJ1008" s="18"/>
      <c r="BK1008" s="18"/>
      <c r="BL1008" s="18"/>
      <c r="BM1008" s="18"/>
      <c r="BN1008" s="18"/>
      <c r="BO1008" s="18"/>
      <c r="BP1008" s="18"/>
      <c r="BQ1008" s="18"/>
      <c r="BR1008" s="18"/>
      <c r="BS1008" s="18"/>
      <c r="BT1008" s="18"/>
      <c r="BU1008" s="18"/>
      <c r="BV1008" s="18"/>
      <c r="BW1008" s="18"/>
      <c r="BX1008" s="19"/>
    </row>
    <row r="1009" spans="2:76" ht="20.100000000000001" customHeight="1">
      <c r="B1009" s="9"/>
      <c r="C1009" s="9"/>
      <c r="D1009" s="15"/>
      <c r="E1009" s="16"/>
      <c r="F1009" s="16"/>
      <c r="G1009" s="16"/>
      <c r="H1009" s="16"/>
      <c r="I1009" s="16"/>
      <c r="J1009" s="17"/>
      <c r="K1009" s="17"/>
      <c r="L1009" s="17"/>
      <c r="M1009" s="17"/>
      <c r="N1009" s="17"/>
      <c r="O1009" s="17"/>
      <c r="P1009" s="17"/>
      <c r="Q1009" s="15"/>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9"/>
    </row>
    <row r="1010" spans="2:76" ht="20.100000000000001" customHeight="1">
      <c r="B1010" s="9"/>
      <c r="C1010" s="9"/>
      <c r="D1010" s="15"/>
      <c r="E1010" s="16"/>
      <c r="F1010" s="16"/>
      <c r="G1010" s="16"/>
      <c r="H1010" s="16"/>
      <c r="I1010" s="16"/>
      <c r="J1010" s="17"/>
      <c r="K1010" s="17"/>
      <c r="L1010" s="17"/>
      <c r="M1010" s="17"/>
      <c r="N1010" s="17"/>
      <c r="O1010" s="17"/>
      <c r="P1010" s="17"/>
      <c r="Q1010" s="15"/>
      <c r="R1010" s="248" t="s">
        <v>238</v>
      </c>
      <c r="S1010" s="29"/>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30"/>
      <c r="AZ1010" s="30"/>
      <c r="BA1010" s="30"/>
      <c r="BB1010" s="30"/>
      <c r="BC1010" s="30"/>
      <c r="BD1010" s="30"/>
      <c r="BE1010" s="30"/>
      <c r="BF1010" s="30"/>
      <c r="BG1010" s="30"/>
      <c r="BH1010" s="30"/>
      <c r="BI1010" s="30"/>
      <c r="BJ1010" s="30"/>
      <c r="BK1010" s="30"/>
      <c r="BL1010" s="18"/>
      <c r="BM1010" s="18"/>
      <c r="BN1010" s="18"/>
      <c r="BO1010" s="18"/>
      <c r="BP1010" s="18"/>
      <c r="BQ1010" s="18"/>
      <c r="BR1010" s="18"/>
      <c r="BS1010" s="18"/>
      <c r="BT1010" s="18"/>
      <c r="BU1010" s="18"/>
      <c r="BV1010" s="18"/>
      <c r="BW1010" s="18"/>
      <c r="BX1010" s="19"/>
    </row>
    <row r="1011" spans="2:76" ht="20.100000000000001" customHeight="1">
      <c r="B1011" s="9"/>
      <c r="C1011" s="9"/>
      <c r="D1011" s="23"/>
      <c r="E1011" s="24"/>
      <c r="F1011" s="24"/>
      <c r="G1011" s="24"/>
      <c r="H1011" s="24"/>
      <c r="I1011" s="24"/>
      <c r="J1011" s="25"/>
      <c r="K1011" s="25"/>
      <c r="L1011" s="25"/>
      <c r="M1011" s="25"/>
      <c r="N1011" s="25"/>
      <c r="O1011" s="25"/>
      <c r="P1011" s="25"/>
      <c r="Q1011" s="15"/>
      <c r="R1011" s="249" t="s">
        <v>239</v>
      </c>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30"/>
      <c r="AZ1011" s="30"/>
      <c r="BA1011" s="30"/>
      <c r="BB1011" s="30"/>
      <c r="BC1011" s="30"/>
      <c r="BD1011" s="30"/>
      <c r="BE1011" s="30"/>
      <c r="BF1011" s="30"/>
      <c r="BG1011" s="30"/>
      <c r="BH1011" s="30"/>
      <c r="BI1011" s="30"/>
      <c r="BJ1011" s="30"/>
      <c r="BK1011" s="30"/>
      <c r="BL1011" s="18"/>
      <c r="BM1011" s="18"/>
      <c r="BN1011" s="18"/>
      <c r="BO1011" s="18"/>
      <c r="BP1011" s="18"/>
      <c r="BQ1011" s="18"/>
      <c r="BR1011" s="18"/>
      <c r="BS1011" s="18"/>
      <c r="BT1011" s="18"/>
      <c r="BU1011" s="18"/>
      <c r="BV1011" s="18"/>
      <c r="BW1011" s="18"/>
      <c r="BX1011" s="19"/>
    </row>
    <row r="1012" spans="2:76" ht="20.100000000000001" customHeight="1">
      <c r="B1012" s="9"/>
      <c r="C1012" s="9"/>
      <c r="D1012" s="15"/>
      <c r="E1012" s="16" t="s">
        <v>49</v>
      </c>
      <c r="F1012" s="16"/>
      <c r="G1012" s="16"/>
      <c r="H1012" s="16"/>
      <c r="I1012" s="16"/>
      <c r="J1012" s="17"/>
      <c r="K1012" s="17"/>
      <c r="L1012" s="17"/>
      <c r="M1012" s="17"/>
      <c r="N1012" s="17"/>
      <c r="O1012" s="17"/>
      <c r="P1012" s="17"/>
      <c r="Q1012" s="20"/>
      <c r="R1012" s="21" t="s">
        <v>67</v>
      </c>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c r="AQ1012" s="22"/>
      <c r="AR1012" s="22"/>
      <c r="AS1012" s="22"/>
      <c r="AT1012" s="22"/>
      <c r="AU1012" s="22"/>
      <c r="AV1012" s="22"/>
      <c r="AW1012" s="22"/>
      <c r="AX1012" s="2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3"/>
    </row>
    <row r="1013" spans="2:76" ht="20.100000000000001" customHeight="1">
      <c r="B1013" s="9"/>
      <c r="C1013" s="9"/>
      <c r="D1013" s="15"/>
      <c r="E1013" s="16"/>
      <c r="F1013" s="16"/>
      <c r="G1013" s="16"/>
      <c r="H1013" s="16"/>
      <c r="I1013" s="16"/>
      <c r="J1013" s="17"/>
      <c r="K1013" s="17"/>
      <c r="L1013" s="17"/>
      <c r="M1013" s="17"/>
      <c r="N1013" s="17"/>
      <c r="O1013" s="17"/>
      <c r="P1013" s="17"/>
      <c r="Q1013" s="23"/>
      <c r="R1013" s="31" t="s">
        <v>126</v>
      </c>
      <c r="S1013" s="31"/>
      <c r="T1013" s="31"/>
      <c r="U1013" s="31"/>
      <c r="V1013" s="31"/>
      <c r="W1013" s="31"/>
      <c r="X1013" s="31"/>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c r="AY1013" s="32"/>
      <c r="AZ1013" s="32"/>
      <c r="BA1013" s="32"/>
      <c r="BB1013" s="32"/>
      <c r="BC1013" s="32"/>
      <c r="BD1013" s="32"/>
      <c r="BE1013" s="32"/>
      <c r="BF1013" s="32"/>
      <c r="BG1013" s="32"/>
      <c r="BH1013" s="32"/>
      <c r="BI1013" s="32"/>
      <c r="BJ1013" s="32"/>
      <c r="BK1013" s="33"/>
      <c r="BL1013" s="33"/>
      <c r="BM1013" s="33"/>
      <c r="BN1013" s="33"/>
      <c r="BO1013" s="33"/>
      <c r="BP1013" s="33"/>
      <c r="BQ1013" s="33"/>
      <c r="BR1013" s="33"/>
      <c r="BS1013" s="33"/>
      <c r="BT1013" s="33"/>
      <c r="BU1013" s="33"/>
      <c r="BV1013" s="33"/>
      <c r="BW1013" s="33"/>
      <c r="BX1013" s="26"/>
    </row>
    <row r="1014" spans="2:76" ht="20.100000000000001" customHeight="1">
      <c r="B1014" s="9"/>
      <c r="C1014" s="9"/>
      <c r="D1014" s="10"/>
      <c r="E1014" s="11" t="s">
        <v>81</v>
      </c>
      <c r="F1014" s="11"/>
      <c r="G1014" s="11"/>
      <c r="H1014" s="11"/>
      <c r="I1014" s="11"/>
      <c r="J1014" s="12"/>
      <c r="K1014" s="12"/>
      <c r="L1014" s="12"/>
      <c r="M1014" s="12"/>
      <c r="N1014" s="12"/>
      <c r="O1014" s="12"/>
      <c r="P1014" s="12"/>
      <c r="Q1014" s="15"/>
      <c r="R1014" s="16" t="s">
        <v>115</v>
      </c>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9"/>
    </row>
    <row r="1015" spans="2:76" ht="20.100000000000001" customHeight="1">
      <c r="B1015" s="9"/>
      <c r="C1015" s="9"/>
      <c r="D1015" s="15"/>
      <c r="E1015" s="16" t="s">
        <v>82</v>
      </c>
      <c r="F1015" s="16"/>
      <c r="G1015" s="16"/>
      <c r="H1015" s="16"/>
      <c r="I1015" s="16"/>
      <c r="J1015" s="17"/>
      <c r="K1015" s="17"/>
      <c r="L1015" s="17"/>
      <c r="M1015" s="17"/>
      <c r="N1015" s="17"/>
      <c r="O1015" s="17"/>
      <c r="P1015" s="17"/>
      <c r="Q1015" s="20"/>
      <c r="R1015" s="486" t="s">
        <v>113</v>
      </c>
      <c r="S1015" s="486"/>
      <c r="T1015" s="486"/>
      <c r="U1015" s="486"/>
      <c r="V1015" s="39" t="s">
        <v>240</v>
      </c>
      <c r="W1015" s="487" t="str">
        <f>VLOOKUP(A993,入力フォーム!$A$26:$AA$75,10,FALSE)</f>
        <v/>
      </c>
      <c r="X1015" s="487"/>
      <c r="Y1015" s="487"/>
      <c r="Z1015" s="487"/>
      <c r="AA1015" s="487"/>
      <c r="AB1015" s="487"/>
      <c r="AC1015" s="487"/>
      <c r="AD1015" s="39" t="s">
        <v>21</v>
      </c>
      <c r="AE1015" s="40"/>
      <c r="AF1015" s="22"/>
      <c r="AG1015" s="22"/>
      <c r="AH1015" s="22"/>
      <c r="AI1015" s="22"/>
      <c r="AJ1015" s="22"/>
      <c r="AK1015" s="22"/>
      <c r="AL1015" s="22"/>
      <c r="AM1015" s="22"/>
      <c r="AN1015" s="22"/>
      <c r="AO1015" s="22"/>
      <c r="AP1015" s="22"/>
      <c r="AQ1015" s="22"/>
      <c r="AR1015" s="22"/>
      <c r="AS1015" s="22"/>
      <c r="AT1015" s="22"/>
      <c r="AU1015" s="22"/>
      <c r="AV1015" s="22"/>
      <c r="AW1015" s="22"/>
      <c r="AX1015" s="2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3"/>
    </row>
    <row r="1016" spans="2:76" ht="20.100000000000001" customHeight="1">
      <c r="B1016" s="9"/>
      <c r="C1016" s="9"/>
      <c r="D1016" s="15"/>
      <c r="E1016" s="16"/>
      <c r="F1016" s="16"/>
      <c r="G1016" s="16"/>
      <c r="H1016" s="16"/>
      <c r="I1016" s="16"/>
      <c r="J1016" s="17"/>
      <c r="K1016" s="17"/>
      <c r="L1016" s="17"/>
      <c r="M1016" s="17"/>
      <c r="N1016" s="17"/>
      <c r="O1016" s="17"/>
      <c r="P1016" s="17"/>
      <c r="Q1016" s="15"/>
      <c r="R1016" s="16" t="s">
        <v>104</v>
      </c>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9"/>
    </row>
    <row r="1017" spans="2:76" ht="20.100000000000001" customHeight="1">
      <c r="B1017" s="9"/>
      <c r="C1017" s="9"/>
      <c r="D1017" s="15"/>
      <c r="E1017" s="16"/>
      <c r="F1017" s="16"/>
      <c r="G1017" s="16"/>
      <c r="H1017" s="16"/>
      <c r="I1017" s="16"/>
      <c r="J1017" s="17"/>
      <c r="K1017" s="17"/>
      <c r="L1017" s="17"/>
      <c r="M1017" s="17"/>
      <c r="N1017" s="17"/>
      <c r="O1017" s="17"/>
      <c r="P1017" s="17"/>
      <c r="Q1017" s="15"/>
      <c r="R1017" s="16" t="s">
        <v>68</v>
      </c>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9"/>
    </row>
    <row r="1018" spans="2:76" ht="20.100000000000001" customHeight="1">
      <c r="B1018" s="9"/>
      <c r="C1018" s="9"/>
      <c r="D1018" s="15"/>
      <c r="E1018" s="16"/>
      <c r="F1018" s="16"/>
      <c r="G1018" s="16"/>
      <c r="H1018" s="16"/>
      <c r="I1018" s="16"/>
      <c r="J1018" s="17"/>
      <c r="K1018" s="17"/>
      <c r="L1018" s="17"/>
      <c r="M1018" s="17"/>
      <c r="N1018" s="17"/>
      <c r="O1018" s="17"/>
      <c r="P1018" s="17"/>
      <c r="Q1018" s="15"/>
      <c r="R1018" s="16" t="s">
        <v>114</v>
      </c>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9"/>
    </row>
    <row r="1019" spans="2:76" ht="20.100000000000001" customHeight="1">
      <c r="B1019" s="9"/>
      <c r="C1019" s="9"/>
      <c r="D1019" s="15"/>
      <c r="E1019" s="16"/>
      <c r="F1019" s="16"/>
      <c r="G1019" s="16"/>
      <c r="H1019" s="16"/>
      <c r="I1019" s="16"/>
      <c r="J1019" s="17"/>
      <c r="K1019" s="17"/>
      <c r="L1019" s="17"/>
      <c r="M1019" s="17"/>
      <c r="N1019" s="17"/>
      <c r="O1019" s="17"/>
      <c r="P1019" s="17"/>
      <c r="Q1019" s="23"/>
      <c r="R1019" s="25"/>
      <c r="S1019" s="25"/>
      <c r="T1019" s="25"/>
      <c r="U1019" s="25"/>
      <c r="V1019" s="25"/>
      <c r="W1019" s="25"/>
      <c r="X1019" s="25"/>
      <c r="Y1019" s="24" t="s">
        <v>241</v>
      </c>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33"/>
      <c r="AZ1019" s="33"/>
      <c r="BA1019" s="33"/>
      <c r="BB1019" s="33"/>
      <c r="BC1019" s="33"/>
      <c r="BD1019" s="33"/>
      <c r="BE1019" s="33"/>
      <c r="BF1019" s="33"/>
      <c r="BG1019" s="33"/>
      <c r="BH1019" s="33"/>
      <c r="BI1019" s="33"/>
      <c r="BJ1019" s="33"/>
      <c r="BK1019" s="33"/>
      <c r="BL1019" s="33"/>
      <c r="BM1019" s="33"/>
      <c r="BN1019" s="33"/>
      <c r="BO1019" s="33"/>
      <c r="BP1019" s="33"/>
      <c r="BQ1019" s="33"/>
      <c r="BR1019" s="33"/>
      <c r="BS1019" s="33"/>
      <c r="BT1019" s="33"/>
      <c r="BU1019" s="33"/>
      <c r="BV1019" s="33"/>
      <c r="BW1019" s="33"/>
      <c r="BX1019" s="26"/>
    </row>
    <row r="1020" spans="2:76" ht="20.100000000000001" customHeight="1">
      <c r="B1020" s="9"/>
      <c r="C1020" s="9"/>
      <c r="D1020" s="10"/>
      <c r="E1020" s="11" t="s">
        <v>50</v>
      </c>
      <c r="F1020" s="11"/>
      <c r="G1020" s="11"/>
      <c r="H1020" s="11"/>
      <c r="I1020" s="11"/>
      <c r="J1020" s="12"/>
      <c r="K1020" s="12"/>
      <c r="L1020" s="12"/>
      <c r="M1020" s="12"/>
      <c r="N1020" s="12"/>
      <c r="O1020" s="12"/>
      <c r="P1020" s="12"/>
      <c r="Q1020" s="15"/>
      <c r="R1020" s="16" t="s">
        <v>69</v>
      </c>
      <c r="S1020" s="17"/>
      <c r="T1020" s="17"/>
      <c r="U1020" s="17"/>
      <c r="V1020" s="17"/>
      <c r="W1020" s="17"/>
      <c r="X1020" s="17"/>
      <c r="Y1020" s="17"/>
      <c r="Z1020" s="17"/>
      <c r="AA1020" s="17"/>
      <c r="AB1020" s="17"/>
      <c r="AC1020" s="16" t="s">
        <v>70</v>
      </c>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9"/>
    </row>
    <row r="1021" spans="2:76" ht="20.100000000000001" customHeight="1">
      <c r="B1021" s="9"/>
      <c r="C1021" s="9"/>
      <c r="D1021" s="10"/>
      <c r="E1021" s="11" t="s">
        <v>51</v>
      </c>
      <c r="F1021" s="11"/>
      <c r="G1021" s="11"/>
      <c r="H1021" s="11"/>
      <c r="I1021" s="11"/>
      <c r="J1021" s="12"/>
      <c r="K1021" s="12"/>
      <c r="L1021" s="12"/>
      <c r="M1021" s="12"/>
      <c r="N1021" s="12"/>
      <c r="O1021" s="12"/>
      <c r="P1021" s="12"/>
      <c r="Q1021" s="10"/>
      <c r="R1021" s="11" t="s">
        <v>86</v>
      </c>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4"/>
    </row>
    <row r="1022" spans="2:76" ht="20.100000000000001" customHeight="1">
      <c r="B1022" s="9"/>
      <c r="C1022" s="9"/>
      <c r="D1022" s="20"/>
      <c r="E1022" s="21" t="s">
        <v>52</v>
      </c>
      <c r="F1022" s="21"/>
      <c r="G1022" s="21"/>
      <c r="H1022" s="21"/>
      <c r="I1022" s="21"/>
      <c r="J1022" s="22"/>
      <c r="K1022" s="22"/>
      <c r="L1022" s="22"/>
      <c r="M1022" s="22"/>
      <c r="N1022" s="22"/>
      <c r="O1022" s="22"/>
      <c r="P1022" s="22"/>
      <c r="Q1022" s="15"/>
      <c r="R1022" s="16" t="s">
        <v>71</v>
      </c>
      <c r="S1022" s="29"/>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30"/>
      <c r="AZ1022" s="30"/>
      <c r="BA1022" s="30"/>
      <c r="BB1022" s="30"/>
      <c r="BC1022" s="30"/>
      <c r="BD1022" s="30"/>
      <c r="BE1022" s="30"/>
      <c r="BF1022" s="30"/>
      <c r="BG1022" s="30"/>
      <c r="BH1022" s="30"/>
      <c r="BI1022" s="30"/>
      <c r="BJ1022" s="30"/>
      <c r="BK1022" s="30"/>
      <c r="BL1022" s="18"/>
      <c r="BM1022" s="18"/>
      <c r="BN1022" s="18"/>
      <c r="BO1022" s="18"/>
      <c r="BP1022" s="18"/>
      <c r="BQ1022" s="18"/>
      <c r="BR1022" s="18"/>
      <c r="BS1022" s="18"/>
      <c r="BT1022" s="18"/>
      <c r="BU1022" s="18"/>
      <c r="BV1022" s="18"/>
      <c r="BW1022" s="18"/>
      <c r="BX1022" s="19"/>
    </row>
    <row r="1023" spans="2:76" ht="20.100000000000001" customHeight="1">
      <c r="B1023" s="9"/>
      <c r="C1023" s="9"/>
      <c r="D1023" s="15"/>
      <c r="E1023" s="16"/>
      <c r="F1023" s="16"/>
      <c r="G1023" s="16"/>
      <c r="H1023" s="16"/>
      <c r="I1023" s="16"/>
      <c r="J1023" s="17"/>
      <c r="K1023" s="17"/>
      <c r="L1023" s="17"/>
      <c r="M1023" s="17"/>
      <c r="N1023" s="17"/>
      <c r="O1023" s="17"/>
      <c r="P1023" s="17"/>
      <c r="Q1023" s="15"/>
      <c r="R1023" s="28" t="s">
        <v>72</v>
      </c>
      <c r="S1023" s="29"/>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30"/>
      <c r="AZ1023" s="30"/>
      <c r="BA1023" s="30"/>
      <c r="BB1023" s="30"/>
      <c r="BC1023" s="30"/>
      <c r="BD1023" s="30"/>
      <c r="BE1023" s="30"/>
      <c r="BF1023" s="30"/>
      <c r="BG1023" s="30"/>
      <c r="BH1023" s="30"/>
      <c r="BI1023" s="30"/>
      <c r="BJ1023" s="30"/>
      <c r="BK1023" s="30"/>
      <c r="BL1023" s="18"/>
      <c r="BM1023" s="18"/>
      <c r="BN1023" s="18"/>
      <c r="BO1023" s="18"/>
      <c r="BP1023" s="18"/>
      <c r="BQ1023" s="18"/>
      <c r="BR1023" s="18"/>
      <c r="BS1023" s="18"/>
      <c r="BT1023" s="18"/>
      <c r="BU1023" s="18"/>
      <c r="BV1023" s="18"/>
      <c r="BW1023" s="18"/>
      <c r="BX1023" s="19"/>
    </row>
    <row r="1024" spans="2:76" ht="20.100000000000001" customHeight="1">
      <c r="B1024" s="9"/>
      <c r="C1024" s="9"/>
      <c r="D1024" s="15"/>
      <c r="E1024" s="16"/>
      <c r="F1024" s="16"/>
      <c r="G1024" s="16"/>
      <c r="H1024" s="16"/>
      <c r="I1024" s="16"/>
      <c r="J1024" s="17"/>
      <c r="K1024" s="17"/>
      <c r="L1024" s="17"/>
      <c r="M1024" s="17"/>
      <c r="N1024" s="17"/>
      <c r="O1024" s="17"/>
      <c r="P1024" s="17"/>
      <c r="Q1024" s="15"/>
      <c r="R1024" s="29"/>
      <c r="S1024" s="29"/>
      <c r="T1024" s="29" t="s">
        <v>73</v>
      </c>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30"/>
      <c r="AZ1024" s="30"/>
      <c r="BA1024" s="30"/>
      <c r="BB1024" s="30"/>
      <c r="BC1024" s="30"/>
      <c r="BD1024" s="30"/>
      <c r="BE1024" s="30"/>
      <c r="BF1024" s="30"/>
      <c r="BG1024" s="30"/>
      <c r="BH1024" s="30"/>
      <c r="BI1024" s="30"/>
      <c r="BJ1024" s="30"/>
      <c r="BK1024" s="30"/>
      <c r="BL1024" s="18"/>
      <c r="BM1024" s="18"/>
      <c r="BN1024" s="18"/>
      <c r="BO1024" s="18"/>
      <c r="BP1024" s="18"/>
      <c r="BQ1024" s="18"/>
      <c r="BR1024" s="18"/>
      <c r="BS1024" s="18"/>
      <c r="BT1024" s="18"/>
      <c r="BU1024" s="18"/>
      <c r="BV1024" s="18"/>
      <c r="BW1024" s="18"/>
      <c r="BX1024" s="19"/>
    </row>
    <row r="1025" spans="2:126" ht="20.100000000000001" customHeight="1">
      <c r="B1025" s="9"/>
      <c r="C1025" s="9"/>
      <c r="D1025" s="15"/>
      <c r="E1025" s="16"/>
      <c r="F1025" s="16"/>
      <c r="G1025" s="16"/>
      <c r="H1025" s="16"/>
      <c r="I1025" s="16"/>
      <c r="J1025" s="17"/>
      <c r="K1025" s="17"/>
      <c r="L1025" s="17"/>
      <c r="M1025" s="17"/>
      <c r="N1025" s="17"/>
      <c r="O1025" s="17"/>
      <c r="P1025" s="17"/>
      <c r="Q1025" s="15"/>
      <c r="R1025" s="29"/>
      <c r="S1025" s="29"/>
      <c r="T1025" s="29" t="s">
        <v>74</v>
      </c>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30"/>
      <c r="AZ1025" s="30"/>
      <c r="BA1025" s="30"/>
      <c r="BB1025" s="30"/>
      <c r="BC1025" s="30"/>
      <c r="BD1025" s="30"/>
      <c r="BE1025" s="30"/>
      <c r="BF1025" s="30"/>
      <c r="BG1025" s="30"/>
      <c r="BH1025" s="30"/>
      <c r="BI1025" s="30"/>
      <c r="BJ1025" s="30"/>
      <c r="BK1025" s="30"/>
      <c r="BL1025" s="18"/>
      <c r="BM1025" s="18"/>
      <c r="BN1025" s="18"/>
      <c r="BO1025" s="18"/>
      <c r="BP1025" s="18"/>
      <c r="BQ1025" s="18"/>
      <c r="BR1025" s="18"/>
      <c r="BS1025" s="18"/>
      <c r="BT1025" s="18"/>
      <c r="BU1025" s="18"/>
      <c r="BV1025" s="18"/>
      <c r="BW1025" s="18"/>
      <c r="BX1025" s="19"/>
    </row>
    <row r="1026" spans="2:126" ht="20.100000000000001" customHeight="1">
      <c r="B1026" s="9"/>
      <c r="C1026" s="9"/>
      <c r="D1026" s="15"/>
      <c r="E1026" s="16"/>
      <c r="F1026" s="16"/>
      <c r="G1026" s="16"/>
      <c r="H1026" s="16"/>
      <c r="I1026" s="16"/>
      <c r="J1026" s="17"/>
      <c r="K1026" s="17"/>
      <c r="L1026" s="17"/>
      <c r="M1026" s="17"/>
      <c r="N1026" s="17"/>
      <c r="O1026" s="17"/>
      <c r="P1026" s="17"/>
      <c r="Q1026" s="15"/>
      <c r="R1026" s="29"/>
      <c r="S1026" s="29"/>
      <c r="T1026" s="29" t="s">
        <v>75</v>
      </c>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30"/>
      <c r="AZ1026" s="30"/>
      <c r="BA1026" s="30"/>
      <c r="BB1026" s="30"/>
      <c r="BC1026" s="30"/>
      <c r="BD1026" s="30"/>
      <c r="BE1026" s="30"/>
      <c r="BF1026" s="30"/>
      <c r="BG1026" s="30"/>
      <c r="BH1026" s="30"/>
      <c r="BI1026" s="30"/>
      <c r="BJ1026" s="30"/>
      <c r="BK1026" s="30"/>
      <c r="BL1026" s="18"/>
      <c r="BM1026" s="18"/>
      <c r="BN1026" s="18"/>
      <c r="BO1026" s="18"/>
      <c r="BP1026" s="18"/>
      <c r="BQ1026" s="18"/>
      <c r="BR1026" s="18"/>
      <c r="BS1026" s="18"/>
      <c r="BT1026" s="18"/>
      <c r="BU1026" s="18"/>
      <c r="BV1026" s="18"/>
      <c r="BW1026" s="18"/>
      <c r="BX1026" s="19"/>
    </row>
    <row r="1027" spans="2:126" ht="20.100000000000001" customHeight="1">
      <c r="B1027" s="9"/>
      <c r="C1027" s="9"/>
      <c r="D1027" s="15"/>
      <c r="E1027" s="16"/>
      <c r="F1027" s="16"/>
      <c r="G1027" s="16"/>
      <c r="H1027" s="16"/>
      <c r="I1027" s="16"/>
      <c r="J1027" s="17"/>
      <c r="K1027" s="17"/>
      <c r="L1027" s="17"/>
      <c r="M1027" s="17"/>
      <c r="N1027" s="17"/>
      <c r="O1027" s="17"/>
      <c r="P1027" s="17"/>
      <c r="Q1027" s="15"/>
      <c r="R1027" s="29"/>
      <c r="S1027" s="29"/>
      <c r="T1027" s="29" t="s">
        <v>84</v>
      </c>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30"/>
      <c r="AZ1027" s="30"/>
      <c r="BA1027" s="30"/>
      <c r="BB1027" s="30"/>
      <c r="BC1027" s="30"/>
      <c r="BD1027" s="30"/>
      <c r="BE1027" s="30"/>
      <c r="BF1027" s="30"/>
      <c r="BG1027" s="30"/>
      <c r="BH1027" s="30"/>
      <c r="BI1027" s="30"/>
      <c r="BJ1027" s="30"/>
      <c r="BK1027" s="30"/>
      <c r="BL1027" s="18"/>
      <c r="BM1027" s="18"/>
      <c r="BN1027" s="18"/>
      <c r="BO1027" s="18"/>
      <c r="BP1027" s="18"/>
      <c r="BQ1027" s="18"/>
      <c r="BR1027" s="18"/>
      <c r="BS1027" s="18"/>
      <c r="BT1027" s="18"/>
      <c r="BU1027" s="18"/>
      <c r="BV1027" s="18"/>
      <c r="BW1027" s="18"/>
      <c r="BX1027" s="19"/>
    </row>
    <row r="1028" spans="2:126" ht="20.100000000000001" customHeight="1">
      <c r="B1028" s="9"/>
      <c r="C1028" s="9"/>
      <c r="D1028" s="23"/>
      <c r="E1028" s="24"/>
      <c r="F1028" s="24"/>
      <c r="G1028" s="24"/>
      <c r="H1028" s="24"/>
      <c r="I1028" s="24"/>
      <c r="J1028" s="25"/>
      <c r="K1028" s="25"/>
      <c r="L1028" s="25"/>
      <c r="M1028" s="25"/>
      <c r="N1028" s="25"/>
      <c r="O1028" s="25"/>
      <c r="P1028" s="25"/>
      <c r="Q1028" s="15"/>
      <c r="R1028" s="29"/>
      <c r="S1028" s="29"/>
      <c r="T1028" s="29" t="s">
        <v>76</v>
      </c>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30"/>
      <c r="AZ1028" s="30"/>
      <c r="BA1028" s="30"/>
      <c r="BB1028" s="30"/>
      <c r="BC1028" s="30"/>
      <c r="BD1028" s="30"/>
      <c r="BE1028" s="30"/>
      <c r="BF1028" s="30"/>
      <c r="BG1028" s="30"/>
      <c r="BH1028" s="30"/>
      <c r="BI1028" s="30"/>
      <c r="BJ1028" s="30"/>
      <c r="BK1028" s="30"/>
      <c r="BL1028" s="18"/>
      <c r="BM1028" s="18"/>
      <c r="BN1028" s="18"/>
      <c r="BO1028" s="18"/>
      <c r="BP1028" s="18"/>
      <c r="BQ1028" s="18"/>
      <c r="BR1028" s="18"/>
      <c r="BS1028" s="18"/>
      <c r="BT1028" s="18"/>
      <c r="BU1028" s="18"/>
      <c r="BV1028" s="18"/>
      <c r="BW1028" s="18"/>
      <c r="BX1028" s="19"/>
    </row>
    <row r="1029" spans="2:126" ht="20.100000000000001" customHeight="1">
      <c r="B1029" s="9"/>
      <c r="C1029" s="9"/>
      <c r="D1029" s="15"/>
      <c r="E1029" s="16" t="s">
        <v>53</v>
      </c>
      <c r="F1029" s="16"/>
      <c r="G1029" s="16"/>
      <c r="H1029" s="16"/>
      <c r="I1029" s="16"/>
      <c r="J1029" s="17"/>
      <c r="K1029" s="17"/>
      <c r="L1029" s="17"/>
      <c r="M1029" s="17"/>
      <c r="N1029" s="17"/>
      <c r="O1029" s="17"/>
      <c r="P1029" s="17"/>
      <c r="Q1029" s="10"/>
      <c r="R1029" s="11" t="s">
        <v>325</v>
      </c>
      <c r="S1029" s="37"/>
      <c r="T1029" s="37"/>
      <c r="U1029" s="37"/>
      <c r="V1029" s="37"/>
      <c r="W1029" s="37"/>
      <c r="X1029" s="37"/>
      <c r="Y1029" s="37"/>
      <c r="Z1029" s="37"/>
      <c r="AA1029" s="37"/>
      <c r="AB1029" s="37"/>
      <c r="AC1029" s="37"/>
      <c r="AD1029" s="37"/>
      <c r="AE1029" s="37"/>
      <c r="AF1029" s="37"/>
      <c r="AG1029" s="37"/>
      <c r="AH1029" s="37"/>
      <c r="AI1029" s="37"/>
      <c r="AJ1029" s="37"/>
      <c r="AK1029" s="37"/>
      <c r="AL1029" s="37"/>
      <c r="AM1029" s="37"/>
      <c r="AN1029" s="37"/>
      <c r="AO1029" s="37"/>
      <c r="AP1029" s="37"/>
      <c r="AQ1029" s="37"/>
      <c r="AR1029" s="37"/>
      <c r="AS1029" s="37"/>
      <c r="AT1029" s="37"/>
      <c r="AU1029" s="37"/>
      <c r="AV1029" s="37"/>
      <c r="AW1029" s="37"/>
      <c r="AX1029" s="37"/>
      <c r="AY1029" s="38"/>
      <c r="AZ1029" s="38"/>
      <c r="BA1029" s="38"/>
      <c r="BB1029" s="38"/>
      <c r="BC1029" s="38"/>
      <c r="BD1029" s="38"/>
      <c r="BE1029" s="38"/>
      <c r="BF1029" s="38"/>
      <c r="BG1029" s="38"/>
      <c r="BH1029" s="38"/>
      <c r="BI1029" s="38"/>
      <c r="BJ1029" s="38"/>
      <c r="BK1029" s="38"/>
      <c r="BL1029" s="13"/>
      <c r="BM1029" s="13"/>
      <c r="BN1029" s="13"/>
      <c r="BO1029" s="13"/>
      <c r="BP1029" s="13"/>
      <c r="BQ1029" s="13"/>
      <c r="BR1029" s="13"/>
      <c r="BS1029" s="13"/>
      <c r="BT1029" s="13"/>
      <c r="BU1029" s="13"/>
      <c r="BV1029" s="13"/>
      <c r="BW1029" s="13"/>
      <c r="BX1029" s="14"/>
    </row>
    <row r="1030" spans="2:126" ht="20.100000000000001" customHeight="1">
      <c r="B1030" s="9"/>
      <c r="C1030" s="9"/>
      <c r="D1030" s="20"/>
      <c r="E1030" s="21" t="s">
        <v>54</v>
      </c>
      <c r="F1030" s="21"/>
      <c r="G1030" s="21"/>
      <c r="H1030" s="21"/>
      <c r="I1030" s="21"/>
      <c r="J1030" s="22"/>
      <c r="K1030" s="22"/>
      <c r="L1030" s="22"/>
      <c r="M1030" s="22"/>
      <c r="N1030" s="22"/>
      <c r="O1030" s="22"/>
      <c r="P1030" s="22"/>
      <c r="Q1030" s="15"/>
      <c r="R1030" s="28" t="s">
        <v>77</v>
      </c>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30"/>
      <c r="AZ1030" s="30"/>
      <c r="BA1030" s="30"/>
      <c r="BB1030" s="30"/>
      <c r="BC1030" s="30"/>
      <c r="BD1030" s="30"/>
      <c r="BE1030" s="30"/>
      <c r="BF1030" s="30"/>
      <c r="BG1030" s="30"/>
      <c r="BH1030" s="30"/>
      <c r="BI1030" s="30"/>
      <c r="BJ1030" s="30"/>
      <c r="BK1030" s="30"/>
      <c r="BL1030" s="18"/>
      <c r="BM1030" s="18"/>
      <c r="BN1030" s="18"/>
      <c r="BO1030" s="18"/>
      <c r="BP1030" s="18"/>
      <c r="BQ1030" s="18"/>
      <c r="BR1030" s="18"/>
      <c r="BS1030" s="18"/>
      <c r="BT1030" s="18"/>
      <c r="BU1030" s="18"/>
      <c r="BV1030" s="18"/>
      <c r="BW1030" s="18"/>
      <c r="BX1030" s="19"/>
    </row>
    <row r="1031" spans="2:126" ht="20.100000000000001" customHeight="1">
      <c r="B1031" s="9"/>
      <c r="C1031" s="9"/>
      <c r="D1031" s="15"/>
      <c r="E1031" s="16"/>
      <c r="F1031" s="16"/>
      <c r="G1031" s="16"/>
      <c r="H1031" s="16"/>
      <c r="I1031" s="16"/>
      <c r="J1031" s="17"/>
      <c r="K1031" s="17"/>
      <c r="L1031" s="17"/>
      <c r="M1031" s="17"/>
      <c r="N1031" s="17"/>
      <c r="O1031" s="17"/>
      <c r="P1031" s="17"/>
      <c r="Q1031" s="15"/>
      <c r="R1031" s="29"/>
      <c r="S1031" s="29"/>
      <c r="T1031" s="29" t="s">
        <v>78</v>
      </c>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30"/>
      <c r="AZ1031" s="30"/>
      <c r="BA1031" s="30"/>
      <c r="BB1031" s="30"/>
      <c r="BC1031" s="30"/>
      <c r="BD1031" s="30"/>
      <c r="BE1031" s="30"/>
      <c r="BF1031" s="30"/>
      <c r="BG1031" s="30"/>
      <c r="BH1031" s="30"/>
      <c r="BI1031" s="30"/>
      <c r="BJ1031" s="30"/>
      <c r="BK1031" s="30"/>
      <c r="BL1031" s="18"/>
      <c r="BM1031" s="18"/>
      <c r="BN1031" s="18"/>
      <c r="BO1031" s="18"/>
      <c r="BP1031" s="18"/>
      <c r="BQ1031" s="18"/>
      <c r="BR1031" s="18"/>
      <c r="BS1031" s="18"/>
      <c r="BT1031" s="18"/>
      <c r="BU1031" s="18"/>
      <c r="BV1031" s="18"/>
      <c r="BW1031" s="18"/>
      <c r="BX1031" s="19"/>
    </row>
    <row r="1032" spans="2:126" ht="20.100000000000001" customHeight="1">
      <c r="B1032" s="9"/>
      <c r="C1032" s="9"/>
      <c r="D1032" s="15"/>
      <c r="E1032" s="16"/>
      <c r="F1032" s="16"/>
      <c r="G1032" s="16"/>
      <c r="H1032" s="16"/>
      <c r="I1032" s="16"/>
      <c r="J1032" s="17"/>
      <c r="K1032" s="17"/>
      <c r="L1032" s="17"/>
      <c r="M1032" s="17"/>
      <c r="N1032" s="17"/>
      <c r="O1032" s="17"/>
      <c r="P1032" s="17"/>
      <c r="Q1032" s="15"/>
      <c r="R1032" s="29"/>
      <c r="S1032" s="29"/>
      <c r="T1032" s="29" t="s">
        <v>79</v>
      </c>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30"/>
      <c r="AZ1032" s="30"/>
      <c r="BA1032" s="30"/>
      <c r="BB1032" s="30"/>
      <c r="BC1032" s="30"/>
      <c r="BD1032" s="30"/>
      <c r="BE1032" s="30"/>
      <c r="BF1032" s="30"/>
      <c r="BG1032" s="30"/>
      <c r="BH1032" s="30"/>
      <c r="BI1032" s="30"/>
      <c r="BJ1032" s="30"/>
      <c r="BK1032" s="30"/>
      <c r="BL1032" s="18"/>
      <c r="BM1032" s="18"/>
      <c r="BN1032" s="18"/>
      <c r="BO1032" s="18"/>
      <c r="BP1032" s="18"/>
      <c r="BQ1032" s="18"/>
      <c r="BR1032" s="18"/>
      <c r="BS1032" s="18"/>
      <c r="BT1032" s="18"/>
      <c r="BU1032" s="18"/>
      <c r="BV1032" s="18"/>
      <c r="BW1032" s="18"/>
      <c r="BX1032" s="19"/>
    </row>
    <row r="1033" spans="2:126" ht="20.100000000000001" customHeight="1">
      <c r="B1033" s="9"/>
      <c r="C1033" s="9"/>
      <c r="D1033" s="23"/>
      <c r="E1033" s="24"/>
      <c r="F1033" s="24"/>
      <c r="G1033" s="24"/>
      <c r="H1033" s="24"/>
      <c r="I1033" s="24"/>
      <c r="J1033" s="25"/>
      <c r="K1033" s="25"/>
      <c r="L1033" s="25"/>
      <c r="M1033" s="25"/>
      <c r="N1033" s="25"/>
      <c r="O1033" s="25"/>
      <c r="P1033" s="25"/>
      <c r="Q1033" s="23"/>
      <c r="R1033" s="31"/>
      <c r="S1033" s="31"/>
      <c r="T1033" s="31" t="s">
        <v>80</v>
      </c>
      <c r="U1033" s="31"/>
      <c r="V1033" s="31"/>
      <c r="W1033" s="31"/>
      <c r="X1033" s="31"/>
      <c r="Y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c r="AX1033" s="31"/>
      <c r="AY1033" s="32"/>
      <c r="AZ1033" s="32"/>
      <c r="BA1033" s="32"/>
      <c r="BB1033" s="32"/>
      <c r="BC1033" s="32"/>
      <c r="BD1033" s="32"/>
      <c r="BE1033" s="32"/>
      <c r="BF1033" s="32"/>
      <c r="BG1033" s="32"/>
      <c r="BH1033" s="32"/>
      <c r="BI1033" s="32"/>
      <c r="BJ1033" s="32"/>
      <c r="BK1033" s="32"/>
      <c r="BL1033" s="33"/>
      <c r="BM1033" s="33"/>
      <c r="BN1033" s="33"/>
      <c r="BO1033" s="33"/>
      <c r="BP1033" s="33"/>
      <c r="BQ1033" s="33"/>
      <c r="BR1033" s="33"/>
      <c r="BS1033" s="33"/>
      <c r="BT1033" s="33"/>
      <c r="BU1033" s="33"/>
      <c r="BV1033" s="33"/>
      <c r="BW1033" s="33"/>
      <c r="BX1033" s="26"/>
    </row>
    <row r="1034" spans="2:126" ht="20.100000000000001" customHeight="1">
      <c r="B1034" s="9"/>
      <c r="C1034" s="9"/>
      <c r="D1034" s="15"/>
      <c r="E1034" s="16" t="s">
        <v>55</v>
      </c>
      <c r="F1034" s="16"/>
      <c r="G1034" s="16"/>
      <c r="H1034" s="16"/>
      <c r="I1034" s="16"/>
      <c r="J1034" s="17"/>
      <c r="K1034" s="17"/>
      <c r="L1034" s="17"/>
      <c r="M1034" s="17"/>
      <c r="N1034" s="17"/>
      <c r="O1034" s="17"/>
      <c r="P1034" s="17"/>
      <c r="Q1034" s="15"/>
      <c r="R1034" s="250" t="s">
        <v>231</v>
      </c>
      <c r="S1034" s="250"/>
      <c r="T1034" s="250"/>
      <c r="U1034" s="250"/>
      <c r="V1034" s="250"/>
      <c r="W1034" s="250"/>
      <c r="X1034" s="250"/>
      <c r="Y1034" s="250"/>
      <c r="Z1034" s="250"/>
      <c r="AA1034" s="250"/>
      <c r="AB1034" s="250"/>
      <c r="AC1034" s="250"/>
      <c r="AD1034" s="250"/>
      <c r="AE1034" s="250"/>
      <c r="AF1034" s="250"/>
      <c r="AG1034" s="250"/>
      <c r="AH1034" s="250"/>
      <c r="AI1034" s="250"/>
      <c r="AJ1034" s="250"/>
      <c r="AK1034" s="250"/>
      <c r="AL1034" s="250"/>
      <c r="AM1034" s="250"/>
      <c r="AN1034" s="250"/>
      <c r="AO1034" s="34"/>
      <c r="AP1034" s="34"/>
      <c r="AQ1034" s="34"/>
      <c r="AR1034" s="34"/>
      <c r="AS1034" s="34"/>
      <c r="AT1034" s="34"/>
      <c r="AU1034" s="34"/>
      <c r="AV1034" s="34"/>
      <c r="AW1034" s="34"/>
      <c r="AX1034" s="34"/>
      <c r="AY1034" s="35"/>
      <c r="AZ1034" s="35"/>
      <c r="BA1034" s="35"/>
      <c r="BB1034" s="35"/>
      <c r="BC1034" s="35"/>
      <c r="BD1034" s="35"/>
      <c r="BE1034" s="35"/>
      <c r="BF1034" s="35"/>
      <c r="BG1034" s="35"/>
      <c r="BH1034" s="35"/>
      <c r="BI1034" s="35"/>
      <c r="BJ1034" s="35"/>
      <c r="BK1034" s="35"/>
      <c r="BL1034" s="2"/>
      <c r="BM1034" s="2"/>
      <c r="BN1034" s="2"/>
      <c r="BO1034" s="2"/>
      <c r="BP1034" s="2"/>
      <c r="BQ1034" s="2"/>
      <c r="BR1034" s="2"/>
      <c r="BS1034" s="2"/>
      <c r="BT1034" s="2"/>
      <c r="BU1034" s="2"/>
      <c r="BV1034" s="2"/>
      <c r="BW1034" s="2"/>
      <c r="BX1034" s="3"/>
    </row>
    <row r="1035" spans="2:126" ht="20.100000000000001" customHeight="1">
      <c r="B1035" s="9"/>
      <c r="C1035" s="9"/>
      <c r="D1035" s="15"/>
      <c r="E1035" s="16"/>
      <c r="F1035" s="16"/>
      <c r="G1035" s="16"/>
      <c r="H1035" s="16"/>
      <c r="I1035" s="16"/>
      <c r="J1035" s="17"/>
      <c r="K1035" s="17"/>
      <c r="L1035" s="17"/>
      <c r="M1035" s="17"/>
      <c r="N1035" s="17"/>
      <c r="O1035" s="17"/>
      <c r="P1035" s="17"/>
      <c r="Q1035" s="15"/>
      <c r="R1035" s="251" t="s">
        <v>232</v>
      </c>
      <c r="S1035" s="251"/>
      <c r="T1035" s="251"/>
      <c r="U1035" s="251"/>
      <c r="V1035" s="251"/>
      <c r="W1035" s="251"/>
      <c r="X1035" s="251"/>
      <c r="Y1035" s="251"/>
      <c r="Z1035" s="251"/>
      <c r="AA1035" s="251"/>
      <c r="AB1035" s="251"/>
      <c r="AC1035" s="251"/>
      <c r="AD1035" s="251"/>
      <c r="AE1035" s="251"/>
      <c r="AF1035" s="251"/>
      <c r="AG1035" s="251"/>
      <c r="AH1035" s="251"/>
      <c r="AI1035" s="251"/>
      <c r="AJ1035" s="251"/>
      <c r="AK1035" s="251"/>
      <c r="AL1035" s="251"/>
      <c r="AM1035" s="251"/>
      <c r="AN1035" s="251"/>
      <c r="AO1035" s="251"/>
      <c r="AP1035" s="251"/>
      <c r="AQ1035" s="251"/>
      <c r="AR1035" s="251"/>
      <c r="AS1035" s="251"/>
      <c r="AT1035" s="251"/>
      <c r="AU1035" s="251"/>
      <c r="AV1035" s="251"/>
      <c r="AW1035" s="251"/>
      <c r="AX1035" s="251"/>
      <c r="AY1035" s="252"/>
      <c r="AZ1035" s="252"/>
      <c r="BA1035" s="252"/>
      <c r="BB1035" s="252"/>
      <c r="BC1035" s="252"/>
      <c r="BD1035" s="252"/>
      <c r="BE1035" s="252"/>
      <c r="BF1035" s="252"/>
      <c r="BG1035" s="252"/>
      <c r="BH1035" s="252"/>
      <c r="BI1035" s="252"/>
      <c r="BJ1035" s="252"/>
      <c r="BK1035" s="252"/>
      <c r="BL1035" s="18"/>
      <c r="BM1035" s="18"/>
      <c r="BN1035" s="18"/>
      <c r="BO1035" s="18"/>
      <c r="BP1035" s="18"/>
      <c r="BQ1035" s="18"/>
      <c r="BR1035" s="18"/>
      <c r="BS1035" s="18"/>
      <c r="BT1035" s="18"/>
      <c r="BU1035" s="18"/>
      <c r="BV1035" s="18"/>
      <c r="BW1035" s="18"/>
      <c r="BX1035" s="19"/>
    </row>
    <row r="1036" spans="2:126" ht="20.100000000000001" customHeight="1">
      <c r="B1036" s="9"/>
      <c r="C1036" s="9"/>
      <c r="D1036" s="15"/>
      <c r="E1036" s="16"/>
      <c r="F1036" s="16"/>
      <c r="G1036" s="16"/>
      <c r="H1036" s="16"/>
      <c r="I1036" s="16"/>
      <c r="J1036" s="17"/>
      <c r="K1036" s="17"/>
      <c r="L1036" s="17"/>
      <c r="M1036" s="17"/>
      <c r="N1036" s="17"/>
      <c r="O1036" s="17"/>
      <c r="P1036" s="17"/>
      <c r="Q1036" s="228"/>
      <c r="R1036" s="29" t="s">
        <v>233</v>
      </c>
      <c r="S1036" s="29"/>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51"/>
      <c r="AV1036" s="251"/>
      <c r="AW1036" s="251"/>
      <c r="AX1036" s="251"/>
      <c r="AY1036" s="252"/>
      <c r="AZ1036" s="252"/>
      <c r="BA1036" s="252"/>
      <c r="BB1036" s="252"/>
      <c r="BC1036" s="252"/>
      <c r="BD1036" s="252"/>
      <c r="BE1036" s="252"/>
      <c r="BF1036" s="252"/>
      <c r="BG1036" s="252"/>
      <c r="BH1036" s="252"/>
      <c r="BI1036" s="252"/>
      <c r="BJ1036" s="252"/>
      <c r="BK1036" s="252"/>
      <c r="BL1036" s="247"/>
      <c r="BM1036" s="18"/>
      <c r="BN1036" s="18"/>
      <c r="BO1036" s="18"/>
      <c r="BP1036" s="18"/>
      <c r="BQ1036" s="18"/>
      <c r="BR1036" s="18"/>
      <c r="BS1036" s="18"/>
      <c r="BT1036" s="18"/>
      <c r="BU1036" s="18"/>
      <c r="BV1036" s="18"/>
      <c r="BW1036" s="18"/>
      <c r="BX1036" s="19"/>
    </row>
    <row r="1037" spans="2:126" ht="20.100000000000001" customHeight="1">
      <c r="B1037" s="9"/>
      <c r="C1037" s="9"/>
      <c r="D1037" s="23"/>
      <c r="E1037" s="24"/>
      <c r="F1037" s="24"/>
      <c r="G1037" s="24"/>
      <c r="H1037" s="24"/>
      <c r="I1037" s="24"/>
      <c r="J1037" s="25"/>
      <c r="K1037" s="25"/>
      <c r="L1037" s="25"/>
      <c r="M1037" s="25"/>
      <c r="N1037" s="25"/>
      <c r="O1037" s="25"/>
      <c r="P1037" s="25"/>
      <c r="Q1037" s="253"/>
      <c r="R1037" s="32" t="s">
        <v>234</v>
      </c>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3"/>
      <c r="BM1037" s="33"/>
      <c r="BN1037" s="33"/>
      <c r="BO1037" s="33"/>
      <c r="BP1037" s="33"/>
      <c r="BQ1037" s="33"/>
      <c r="BR1037" s="33"/>
      <c r="BS1037" s="33"/>
      <c r="BT1037" s="33"/>
      <c r="BU1037" s="33"/>
      <c r="BV1037" s="33"/>
      <c r="BW1037" s="33"/>
      <c r="BX1037" s="26"/>
    </row>
    <row r="1038" spans="2:126" ht="12.75" customHeight="1">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c r="AY1038" s="9"/>
      <c r="AZ1038" s="9"/>
    </row>
    <row r="1039" spans="2:126" s="8" customFormat="1" ht="15.75" customHeight="1">
      <c r="D1039" s="488">
        <f>入力フォーム!$C$13</f>
        <v>45931</v>
      </c>
      <c r="E1039" s="488"/>
      <c r="F1039" s="488"/>
      <c r="G1039" s="488"/>
      <c r="H1039" s="488"/>
      <c r="I1039" s="488"/>
      <c r="J1039" s="488"/>
      <c r="K1039" s="488"/>
      <c r="L1039" s="488"/>
      <c r="M1039" s="488"/>
      <c r="N1039" s="488"/>
      <c r="O1039" s="488"/>
      <c r="P1039" s="488"/>
      <c r="Q1039" s="488"/>
      <c r="R1039" s="47"/>
      <c r="S1039" s="47"/>
      <c r="T1039" s="47"/>
      <c r="U1039" s="47"/>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row>
    <row r="1040" spans="2:126" s="8" customFormat="1" ht="10.5" customHeight="1">
      <c r="D1040" s="45"/>
      <c r="E1040" s="45"/>
      <c r="F1040" s="45"/>
      <c r="G1040" s="45"/>
      <c r="H1040" s="45"/>
      <c r="I1040" s="45"/>
      <c r="J1040" s="45"/>
      <c r="K1040" s="45"/>
      <c r="L1040" s="45"/>
      <c r="M1040" s="45"/>
      <c r="N1040" s="45"/>
      <c r="O1040" s="45"/>
      <c r="P1040" s="45"/>
      <c r="Q1040" s="45"/>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row>
    <row r="1041" spans="1:126" s="8" customFormat="1" ht="18" customHeight="1">
      <c r="AM1041" s="8" t="s">
        <v>56</v>
      </c>
      <c r="AQ1041" s="489" t="s">
        <v>306</v>
      </c>
      <c r="AR1041" s="489"/>
      <c r="AS1041" s="489"/>
      <c r="AT1041" s="489"/>
      <c r="AU1041" s="489"/>
      <c r="AV1041" s="489"/>
      <c r="AW1041" s="489"/>
      <c r="AX1041" s="489"/>
      <c r="AY1041" s="489"/>
      <c r="AZ1041" s="489"/>
      <c r="BA1041" s="489"/>
      <c r="BB1041" s="489"/>
      <c r="BC1041" s="489"/>
      <c r="BD1041" s="489"/>
      <c r="BE1041" s="489"/>
      <c r="BF1041" s="489"/>
      <c r="BG1041" s="489"/>
      <c r="BH1041" s="489"/>
      <c r="BI1041" s="489"/>
      <c r="BJ1041" s="489"/>
      <c r="BK1041" s="489"/>
      <c r="BL1041" s="489"/>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row>
    <row r="1042" spans="1:126" s="8" customFormat="1" ht="18" customHeight="1">
      <c r="AQ1042" s="489" t="s">
        <v>66</v>
      </c>
      <c r="AR1042" s="489"/>
      <c r="AS1042" s="489"/>
      <c r="AT1042" s="489"/>
      <c r="AU1042" s="489"/>
      <c r="AV1042" s="489"/>
      <c r="AW1042" s="489"/>
      <c r="AX1042" s="489"/>
      <c r="AY1042" s="489"/>
      <c r="AZ1042" s="489"/>
      <c r="BA1042" s="489"/>
      <c r="BB1042" s="489"/>
      <c r="BC1042" s="489"/>
      <c r="BD1042" s="489"/>
      <c r="BE1042" s="489"/>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row>
    <row r="1043" spans="1:126" s="8" customFormat="1" ht="18" customHeight="1">
      <c r="AQ1043" s="479" t="s">
        <v>326</v>
      </c>
      <c r="AR1043" s="479"/>
      <c r="AS1043" s="479"/>
      <c r="AT1043" s="479"/>
      <c r="AU1043" s="479"/>
      <c r="AV1043" s="479"/>
      <c r="AW1043" s="479"/>
      <c r="AX1043" s="479"/>
      <c r="AY1043" s="479"/>
      <c r="AZ1043" s="479"/>
      <c r="BA1043" s="479"/>
      <c r="BB1043" s="479"/>
      <c r="BC1043" s="479"/>
      <c r="BD1043" s="479"/>
      <c r="BE1043" s="479"/>
      <c r="BF1043" s="479"/>
      <c r="BG1043" s="43"/>
      <c r="BH1043" s="480" t="s">
        <v>302</v>
      </c>
      <c r="BI1043" s="480"/>
      <c r="BJ1043" s="480"/>
      <c r="BK1043" s="480"/>
      <c r="BL1043" s="480"/>
      <c r="BM1043" s="480"/>
      <c r="BN1043" s="480"/>
      <c r="BO1043" s="480"/>
      <c r="BS1043" s="8" t="s">
        <v>57</v>
      </c>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row>
    <row r="1044" spans="1:126" s="8" customFormat="1" ht="10.5" customHeight="1">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row>
    <row r="1045" spans="1:126" s="8" customFormat="1" ht="18" customHeight="1">
      <c r="AM1045" s="8" t="s">
        <v>58</v>
      </c>
      <c r="AQ1045" s="8" t="s">
        <v>59</v>
      </c>
      <c r="AU1045" s="481" t="str">
        <f>"〒"&amp;VLOOKUP(A993,入力フォーム!$A$26:$AA$75,4,FALSE)</f>
        <v>〒</v>
      </c>
      <c r="AV1045" s="481"/>
      <c r="AW1045" s="481"/>
      <c r="AX1045" s="481"/>
      <c r="AY1045" s="481"/>
      <c r="AZ1045" s="481"/>
      <c r="BA1045" s="481"/>
      <c r="BB1045" s="481"/>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row>
    <row r="1046" spans="1:126" s="8" customFormat="1" ht="20.100000000000001" customHeight="1">
      <c r="AU1046" s="144"/>
      <c r="AV1046" s="482">
        <f>VLOOKUP(A993,入力フォーム!$A$26:$AA$75,5,FALSE)</f>
        <v>0</v>
      </c>
      <c r="AW1046" s="482"/>
      <c r="AX1046" s="482"/>
      <c r="AY1046" s="482"/>
      <c r="AZ1046" s="482"/>
      <c r="BA1046" s="482"/>
      <c r="BB1046" s="482"/>
      <c r="BC1046" s="482"/>
      <c r="BD1046" s="482"/>
      <c r="BE1046" s="482"/>
      <c r="BF1046" s="482"/>
      <c r="BG1046" s="482"/>
      <c r="BH1046" s="482"/>
      <c r="BI1046" s="482"/>
      <c r="BJ1046" s="482"/>
      <c r="BK1046" s="482"/>
      <c r="BL1046" s="482"/>
      <c r="BM1046" s="482"/>
      <c r="BN1046" s="482"/>
      <c r="BO1046" s="482"/>
      <c r="BP1046" s="482"/>
      <c r="BQ1046" s="482"/>
      <c r="BR1046" s="482"/>
      <c r="BS1046" s="482"/>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row>
    <row r="1047" spans="1:126" s="8" customFormat="1" ht="20.100000000000001" customHeight="1">
      <c r="AU1047" s="44"/>
      <c r="AV1047" s="483">
        <f>VLOOKUP(A993,入力フォーム!$A$26:$AA$75,6,FALSE)</f>
        <v>0</v>
      </c>
      <c r="AW1047" s="483"/>
      <c r="AX1047" s="483"/>
      <c r="AY1047" s="483"/>
      <c r="AZ1047" s="483"/>
      <c r="BA1047" s="483"/>
      <c r="BB1047" s="483"/>
      <c r="BC1047" s="483"/>
      <c r="BD1047" s="483"/>
      <c r="BE1047" s="483"/>
      <c r="BF1047" s="483"/>
      <c r="BG1047" s="483"/>
      <c r="BH1047" s="483"/>
      <c r="BI1047" s="483"/>
      <c r="BJ1047" s="483"/>
      <c r="BK1047" s="483"/>
      <c r="BL1047" s="483"/>
      <c r="BM1047" s="483"/>
      <c r="BN1047" s="483"/>
      <c r="BO1047" s="483"/>
      <c r="BP1047" s="483"/>
      <c r="BQ1047" s="483"/>
      <c r="BR1047" s="483"/>
      <c r="BS1047" s="48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row>
    <row r="1048" spans="1:126" s="8" customFormat="1" ht="12" customHeight="1">
      <c r="AQ1048" s="46" t="s">
        <v>191</v>
      </c>
      <c r="AR1048" s="46"/>
      <c r="AS1048" s="46"/>
      <c r="AT1048" s="46"/>
      <c r="AU1048" s="46"/>
      <c r="AV1048" s="484">
        <f>VLOOKUP(A993,入力フォーム!$A$26:$AA$75,3,FALSE)</f>
        <v>0</v>
      </c>
      <c r="AW1048" s="484" ph="1"/>
      <c r="AX1048" s="484" ph="1"/>
      <c r="AY1048" s="484" ph="1"/>
      <c r="AZ1048" s="484" ph="1"/>
      <c r="BA1048" s="484" ph="1"/>
      <c r="BB1048" s="484" ph="1"/>
      <c r="BC1048" s="484" ph="1"/>
      <c r="BD1048" s="484" ph="1"/>
      <c r="BE1048" s="484" ph="1"/>
      <c r="BF1048" s="484" ph="1"/>
      <c r="BG1048" s="484" ph="1"/>
      <c r="BH1048" s="484" ph="1"/>
      <c r="BI1048" s="484" ph="1"/>
      <c r="BJ1048" s="484" ph="1"/>
      <c r="BK1048" s="484" ph="1"/>
      <c r="BL1048" s="484" ph="1"/>
      <c r="BM1048" s="484" ph="1"/>
      <c r="BN1048" s="484" ph="1"/>
      <c r="BO1048" s="48"/>
      <c r="BP1048" s="48"/>
      <c r="BQ1048" s="48"/>
      <c r="BR1048" s="48"/>
      <c r="BS1048" s="48"/>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row>
    <row r="1049" spans="1:126" s="8" customFormat="1" ht="20.100000000000001" customHeight="1">
      <c r="AQ1049" s="8" t="s">
        <v>60</v>
      </c>
      <c r="AV1049" s="493">
        <f>VLOOKUP(A993,入力フォーム!$A$26:$AA$75,2,FALSE)</f>
        <v>0</v>
      </c>
      <c r="AW1049" s="493"/>
      <c r="AX1049" s="493"/>
      <c r="AY1049" s="493"/>
      <c r="AZ1049" s="493"/>
      <c r="BA1049" s="493"/>
      <c r="BB1049" s="493"/>
      <c r="BC1049" s="493"/>
      <c r="BD1049" s="493"/>
      <c r="BE1049" s="493"/>
      <c r="BF1049" s="493"/>
      <c r="BG1049" s="493"/>
      <c r="BH1049" s="493"/>
      <c r="BI1049" s="493"/>
      <c r="BJ1049" s="493"/>
      <c r="BK1049" s="493"/>
      <c r="BL1049" s="493"/>
      <c r="BM1049" s="493"/>
      <c r="BN1049" s="493"/>
      <c r="BO1049" s="48"/>
      <c r="BP1049" s="48"/>
      <c r="BQ1049" s="48"/>
      <c r="BR1049" s="48"/>
      <c r="BS1049" s="286" t="s">
        <v>57</v>
      </c>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row>
    <row r="1050" spans="1:126" s="8" customFormat="1" ht="20.100000000000001" customHeight="1">
      <c r="AQ1050" s="8" t="s">
        <v>61</v>
      </c>
      <c r="AV1050" s="48"/>
      <c r="AW1050" s="494">
        <f>VLOOKUP(A993,入力フォーム!$A$26:$AA$75,8,FALSE)</f>
        <v>0</v>
      </c>
      <c r="AX1050" s="494"/>
      <c r="AY1050" s="494"/>
      <c r="AZ1050" s="494"/>
      <c r="BA1050" s="494"/>
      <c r="BB1050" s="494"/>
      <c r="BC1050" s="494"/>
      <c r="BD1050" s="494"/>
      <c r="BE1050" s="494"/>
      <c r="BF1050" s="494"/>
      <c r="BG1050" s="494"/>
      <c r="BH1050" s="494"/>
      <c r="BI1050" s="494"/>
      <c r="BJ1050" s="494"/>
      <c r="BK1050" s="494"/>
      <c r="BL1050" s="494"/>
      <c r="BM1050" s="494"/>
      <c r="BN1050" s="494"/>
      <c r="BO1050" s="494"/>
      <c r="BP1050" s="494"/>
      <c r="BQ1050" s="494"/>
      <c r="BR1050" s="494"/>
      <c r="BS1050" s="48"/>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row>
    <row r="1051" spans="1:126" s="8" customFormat="1" ht="20.100000000000001" customHeight="1">
      <c r="AQ1051" s="8" t="s">
        <v>83</v>
      </c>
      <c r="AV1051" s="48"/>
      <c r="AW1051" s="48"/>
      <c r="AX1051" s="48"/>
      <c r="AY1051" s="48"/>
      <c r="AZ1051" s="48"/>
      <c r="BA1051" s="48"/>
      <c r="BB1051" s="48"/>
      <c r="BC1051" s="48"/>
      <c r="BD1051" s="495">
        <f>VLOOKUP(A993,入力フォーム!$A$26:$AA$75,9,FALSE)</f>
        <v>0</v>
      </c>
      <c r="BE1051" s="495"/>
      <c r="BF1051" s="495"/>
      <c r="BG1051" s="495"/>
      <c r="BH1051" s="495"/>
      <c r="BI1051" s="495"/>
      <c r="BJ1051" s="495"/>
      <c r="BK1051" s="495"/>
      <c r="BL1051" s="495"/>
      <c r="BM1051" s="495"/>
      <c r="BN1051" s="495"/>
      <c r="BO1051" s="495"/>
      <c r="BP1051" s="495"/>
      <c r="BQ1051" s="495"/>
      <c r="BR1051" s="495"/>
      <c r="BS1051" s="495"/>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row>
    <row r="1052" spans="1:126" s="8" customFormat="1" ht="12" customHeight="1">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row>
    <row r="1053" spans="1:126" s="8" customFormat="1" ht="22.5" customHeight="1">
      <c r="D1053" s="496" t="s">
        <v>85</v>
      </c>
      <c r="E1053" s="496"/>
      <c r="F1053" s="496"/>
      <c r="G1053" s="496"/>
      <c r="H1053" s="496"/>
      <c r="I1053" s="496"/>
      <c r="J1053" s="496"/>
      <c r="K1053" s="496"/>
      <c r="L1053" s="497" t="str">
        <f>入力フォーム!$C$22</f>
        <v>07-999</v>
      </c>
      <c r="M1053" s="497"/>
      <c r="N1053" s="497"/>
      <c r="O1053" s="497"/>
      <c r="P1053" s="497"/>
      <c r="Q1053" s="497"/>
      <c r="R1053" s="48"/>
      <c r="S1053" s="48"/>
      <c r="T1053" s="8" t="s">
        <v>242</v>
      </c>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row>
    <row r="1054" spans="1:126" s="8" customFormat="1" ht="15.75" customHeight="1">
      <c r="D1054" s="45"/>
      <c r="F1054" s="45"/>
      <c r="G1054" s="45"/>
      <c r="H1054" s="45"/>
      <c r="I1054" s="45"/>
      <c r="J1054" s="45"/>
      <c r="K1054" s="45"/>
      <c r="L1054" s="45"/>
      <c r="M1054" s="45"/>
      <c r="N1054" s="45"/>
      <c r="O1054" s="45"/>
      <c r="P1054" s="45"/>
      <c r="Q1054" s="45"/>
      <c r="BX1054" s="51"/>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row>
    <row r="1055" spans="1:126" s="7" customFormat="1" ht="18.75">
      <c r="A1055" s="7">
        <f>IF(MOD(ROW()-1,62)=0,QUOTIENT(ROW()-1,62)+1,"")</f>
        <v>18</v>
      </c>
      <c r="B1055" s="473" t="s">
        <v>39</v>
      </c>
      <c r="C1055" s="473"/>
      <c r="D1055" s="473"/>
      <c r="E1055" s="473"/>
      <c r="F1055" s="473"/>
      <c r="G1055" s="473"/>
      <c r="H1055" s="473"/>
      <c r="I1055" s="473"/>
      <c r="J1055" s="473"/>
      <c r="K1055" s="473"/>
      <c r="L1055" s="473"/>
      <c r="M1055" s="473"/>
      <c r="N1055" s="473"/>
      <c r="O1055" s="473"/>
      <c r="P1055" s="473"/>
      <c r="Q1055" s="473"/>
      <c r="R1055" s="473"/>
      <c r="S1055" s="473"/>
      <c r="T1055" s="473"/>
      <c r="U1055" s="473"/>
      <c r="V1055" s="473"/>
      <c r="W1055" s="473"/>
      <c r="X1055" s="473"/>
      <c r="Y1055" s="473"/>
      <c r="Z1055" s="473"/>
      <c r="AA1055" s="473"/>
      <c r="AB1055" s="473"/>
      <c r="AC1055" s="473"/>
      <c r="AD1055" s="473"/>
      <c r="AE1055" s="473"/>
      <c r="AF1055" s="473"/>
      <c r="AG1055" s="473"/>
      <c r="AH1055" s="473"/>
      <c r="AI1055" s="473"/>
      <c r="AJ1055" s="473"/>
      <c r="AK1055" s="473"/>
      <c r="AL1055" s="473"/>
      <c r="AM1055" s="473"/>
      <c r="AN1055" s="473"/>
      <c r="AO1055" s="473"/>
      <c r="AP1055" s="473"/>
      <c r="AQ1055" s="473"/>
      <c r="AR1055" s="473"/>
      <c r="AS1055" s="473"/>
      <c r="AT1055" s="473"/>
      <c r="AU1055" s="473"/>
      <c r="AV1055" s="473"/>
      <c r="AW1055" s="473"/>
      <c r="AX1055" s="473"/>
      <c r="AY1055" s="473"/>
      <c r="AZ1055" s="473"/>
      <c r="BA1055" s="473"/>
      <c r="BB1055" s="473"/>
      <c r="BC1055" s="473"/>
      <c r="BD1055" s="473"/>
      <c r="BE1055" s="473"/>
      <c r="BF1055" s="473"/>
      <c r="BG1055" s="473"/>
      <c r="BH1055" s="473"/>
      <c r="BI1055" s="473"/>
      <c r="BJ1055" s="473"/>
      <c r="BK1055" s="473"/>
      <c r="BL1055" s="473"/>
      <c r="BM1055" s="473"/>
      <c r="BN1055" s="473"/>
      <c r="BO1055" s="473"/>
      <c r="BP1055" s="473"/>
      <c r="BQ1055" s="473"/>
      <c r="BR1055" s="473"/>
      <c r="BS1055" s="473"/>
      <c r="BT1055" s="473"/>
      <c r="BU1055" s="473"/>
      <c r="BV1055" s="473"/>
      <c r="BW1055" s="473"/>
      <c r="BX1055" s="473"/>
      <c r="BY1055" s="52"/>
      <c r="BZ1055" s="41"/>
      <c r="CA1055" s="41"/>
      <c r="CB1055" s="41"/>
      <c r="CC1055" s="41"/>
      <c r="CD1055" s="41"/>
      <c r="CE1055" s="41"/>
      <c r="CF1055" s="41"/>
      <c r="CG1055" s="41"/>
      <c r="CH1055" s="41"/>
      <c r="CI1055" s="41"/>
      <c r="CJ1055" s="41"/>
      <c r="CK1055" s="41"/>
      <c r="CL1055" s="41"/>
      <c r="CM1055" s="41"/>
      <c r="CN1055" s="41"/>
      <c r="CO1055" s="41"/>
      <c r="CP1055" s="41"/>
      <c r="CQ1055" s="41"/>
      <c r="CR1055" s="41"/>
      <c r="CS1055" s="41"/>
      <c r="CT1055" s="41"/>
      <c r="CU1055" s="41"/>
      <c r="CV1055" s="41"/>
      <c r="CW1055" s="41"/>
      <c r="CX1055" s="41"/>
      <c r="CY1055" s="41"/>
      <c r="CZ1055" s="41"/>
      <c r="DA1055" s="41"/>
      <c r="DB1055" s="41"/>
      <c r="DC1055" s="41"/>
      <c r="DD1055" s="41"/>
      <c r="DE1055" s="41"/>
      <c r="DF1055" s="41"/>
      <c r="DG1055" s="41"/>
      <c r="DH1055" s="41"/>
      <c r="DI1055" s="41"/>
      <c r="DJ1055" s="41"/>
      <c r="DK1055" s="41"/>
      <c r="DL1055" s="41"/>
      <c r="DM1055" s="41"/>
      <c r="DN1055" s="41"/>
      <c r="DO1055" s="41"/>
      <c r="DP1055" s="41"/>
      <c r="DQ1055" s="41"/>
      <c r="DR1055" s="41"/>
      <c r="DS1055" s="41"/>
      <c r="DT1055" s="41"/>
      <c r="DU1055" s="41"/>
      <c r="DV1055" s="41"/>
    </row>
    <row r="1056" spans="1:126" s="7" customFormat="1" ht="19.5" customHeight="1">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Q1056" s="8"/>
      <c r="AR1056" s="8"/>
      <c r="AS1056" s="8"/>
      <c r="AT1056" s="8"/>
      <c r="AU1056" s="8"/>
      <c r="AV1056" s="8"/>
      <c r="AW1056" s="8"/>
      <c r="AX1056" s="8"/>
      <c r="AY1056" s="8"/>
      <c r="AZ1056" s="8"/>
      <c r="BZ1056" s="41"/>
      <c r="CA1056" s="41"/>
      <c r="CB1056" s="41"/>
      <c r="CC1056" s="41"/>
      <c r="CD1056" s="41"/>
      <c r="CE1056" s="41"/>
      <c r="CF1056" s="41"/>
      <c r="CG1056" s="41"/>
      <c r="CH1056" s="41"/>
      <c r="CI1056" s="41"/>
      <c r="CJ1056" s="41"/>
      <c r="CK1056" s="41"/>
      <c r="CL1056" s="41"/>
      <c r="CM1056" s="41"/>
      <c r="CN1056" s="41"/>
      <c r="CO1056" s="41"/>
      <c r="CP1056" s="41"/>
      <c r="CQ1056" s="41"/>
      <c r="CR1056" s="41"/>
      <c r="CS1056" s="41"/>
      <c r="CT1056" s="41"/>
      <c r="CU1056" s="41"/>
      <c r="CV1056" s="41"/>
      <c r="CW1056" s="41"/>
      <c r="CX1056" s="41"/>
      <c r="CY1056" s="41"/>
      <c r="CZ1056" s="41"/>
      <c r="DA1056" s="41"/>
      <c r="DB1056" s="41"/>
      <c r="DC1056" s="41"/>
      <c r="DD1056" s="41"/>
      <c r="DE1056" s="41"/>
      <c r="DF1056" s="41"/>
      <c r="DG1056" s="41"/>
      <c r="DH1056" s="41"/>
      <c r="DI1056" s="41"/>
      <c r="DJ1056" s="41"/>
      <c r="DK1056" s="41"/>
      <c r="DL1056" s="41"/>
      <c r="DM1056" s="41"/>
      <c r="DN1056" s="41"/>
      <c r="DO1056" s="41"/>
      <c r="DP1056" s="41"/>
      <c r="DQ1056" s="41"/>
      <c r="DR1056" s="41"/>
      <c r="DS1056" s="41"/>
      <c r="DT1056" s="41"/>
      <c r="DU1056" s="41"/>
      <c r="DV1056" s="41"/>
    </row>
    <row r="1057" spans="1:126" s="7" customFormat="1" ht="16.5" customHeight="1">
      <c r="B1057" s="8" t="s">
        <v>229</v>
      </c>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D1057" s="474">
        <f>VLOOKUP(A1055,入力フォーム!$A$26:$AA$75,2,FALSE)</f>
        <v>0</v>
      </c>
      <c r="AE1057" s="474"/>
      <c r="AF1057" s="474"/>
      <c r="AG1057" s="474"/>
      <c r="AH1057" s="474"/>
      <c r="AI1057" s="474"/>
      <c r="AJ1057" s="474"/>
      <c r="AK1057" s="474"/>
      <c r="AL1057" s="474"/>
      <c r="AM1057" s="474"/>
      <c r="AN1057" s="474"/>
      <c r="AO1057" s="474"/>
      <c r="AP1057" s="474"/>
      <c r="AQ1057" s="8" t="s">
        <v>230</v>
      </c>
      <c r="AR1057" s="8"/>
      <c r="AS1057" s="8"/>
      <c r="AT1057" s="8"/>
      <c r="AU1057" s="8"/>
      <c r="AV1057" s="8"/>
      <c r="AW1057" s="8"/>
      <c r="AX1057" s="8"/>
      <c r="AY1057" s="8"/>
      <c r="AZ1057" s="8"/>
      <c r="BZ1057" s="41"/>
      <c r="CA1057" s="41"/>
      <c r="CB1057" s="41"/>
      <c r="CC1057" s="41"/>
      <c r="CD1057" s="41"/>
      <c r="CE1057" s="41"/>
      <c r="CF1057" s="41"/>
      <c r="CG1057" s="41"/>
      <c r="CH1057" s="41"/>
      <c r="CI1057" s="41"/>
      <c r="CJ1057" s="41"/>
      <c r="CK1057" s="41"/>
      <c r="CL1057" s="41"/>
      <c r="CM1057" s="41"/>
      <c r="CN1057" s="41"/>
      <c r="CO1057" s="41"/>
      <c r="CP1057" s="41"/>
      <c r="CQ1057" s="41"/>
      <c r="CR1057" s="41"/>
      <c r="CS1057" s="41"/>
      <c r="CT1057" s="41"/>
      <c r="CU1057" s="41"/>
      <c r="CV1057" s="41"/>
      <c r="CW1057" s="41"/>
      <c r="CX1057" s="41"/>
      <c r="CY1057" s="41"/>
      <c r="CZ1057" s="41"/>
      <c r="DA1057" s="41"/>
      <c r="DB1057" s="41"/>
      <c r="DC1057" s="41"/>
      <c r="DD1057" s="41"/>
      <c r="DE1057" s="41"/>
      <c r="DF1057" s="41"/>
      <c r="DG1057" s="41"/>
      <c r="DH1057" s="41"/>
      <c r="DI1057" s="41"/>
      <c r="DJ1057" s="41"/>
      <c r="DK1057" s="41"/>
      <c r="DL1057" s="41"/>
      <c r="DM1057" s="41"/>
      <c r="DN1057" s="41"/>
      <c r="DO1057" s="41"/>
      <c r="DP1057" s="41"/>
      <c r="DQ1057" s="41"/>
      <c r="DR1057" s="41"/>
      <c r="DS1057" s="41"/>
      <c r="DT1057" s="41"/>
      <c r="DU1057" s="41"/>
      <c r="DV1057" s="41"/>
    </row>
    <row r="1058" spans="1:126" ht="14.25" customHeight="1">
      <c r="B1058" s="9"/>
      <c r="C1058" s="9"/>
      <c r="D1058" s="9"/>
    </row>
    <row r="1059" spans="1:126" ht="15.75" customHeight="1">
      <c r="D1059" s="475" t="s">
        <v>23</v>
      </c>
      <c r="E1059" s="475"/>
      <c r="F1059" s="475"/>
      <c r="G1059" s="475"/>
      <c r="H1059" s="475"/>
      <c r="I1059" s="475"/>
      <c r="J1059" s="475"/>
      <c r="K1059" s="475"/>
      <c r="L1059" s="475"/>
      <c r="M1059" s="475"/>
      <c r="N1059" s="475"/>
      <c r="O1059" s="475"/>
      <c r="P1059" s="475"/>
      <c r="Q1059" s="475"/>
      <c r="R1059" s="475"/>
      <c r="S1059" s="475"/>
      <c r="T1059" s="475"/>
      <c r="U1059" s="475"/>
      <c r="V1059" s="475"/>
      <c r="W1059" s="475"/>
      <c r="X1059" s="475"/>
      <c r="Y1059" s="475"/>
      <c r="Z1059" s="475"/>
      <c r="AA1059" s="475"/>
      <c r="AB1059" s="475"/>
      <c r="AC1059" s="475"/>
      <c r="AD1059" s="475"/>
      <c r="AE1059" s="475"/>
      <c r="AF1059" s="475"/>
      <c r="AG1059" s="475"/>
      <c r="AH1059" s="475"/>
      <c r="AI1059" s="475"/>
      <c r="AJ1059" s="475"/>
      <c r="AK1059" s="475"/>
      <c r="AL1059" s="475"/>
      <c r="AM1059" s="475"/>
      <c r="AN1059" s="475"/>
      <c r="AO1059" s="475"/>
      <c r="AP1059" s="475"/>
      <c r="AQ1059" s="475"/>
      <c r="AR1059" s="475"/>
      <c r="AS1059" s="475"/>
      <c r="AT1059" s="475"/>
      <c r="AU1059" s="475"/>
      <c r="AV1059" s="475"/>
      <c r="AW1059" s="475"/>
      <c r="AX1059" s="475"/>
      <c r="AY1059" s="475"/>
      <c r="AZ1059" s="475"/>
      <c r="BA1059" s="475"/>
      <c r="BB1059" s="475"/>
      <c r="BC1059" s="475"/>
      <c r="BD1059" s="475"/>
      <c r="BE1059" s="475"/>
      <c r="BF1059" s="475"/>
      <c r="BG1059" s="475"/>
      <c r="BH1059" s="475"/>
      <c r="BI1059" s="475"/>
      <c r="BJ1059" s="475"/>
      <c r="BK1059" s="475"/>
      <c r="BL1059" s="475"/>
      <c r="BM1059" s="475"/>
      <c r="BN1059" s="475"/>
      <c r="BO1059" s="475"/>
      <c r="BP1059" s="475"/>
      <c r="BQ1059" s="475"/>
      <c r="BR1059" s="475"/>
      <c r="BS1059" s="475"/>
      <c r="BT1059" s="475"/>
      <c r="BU1059" s="475"/>
      <c r="BV1059" s="475"/>
      <c r="BW1059" s="475"/>
      <c r="BX1059" s="475"/>
    </row>
    <row r="1060" spans="1:126" ht="14.25" customHeight="1">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c r="AY1060" s="9"/>
      <c r="AZ1060" s="9"/>
    </row>
    <row r="1061" spans="1:126" ht="20.100000000000001" customHeight="1">
      <c r="B1061" s="9"/>
      <c r="C1061" s="9"/>
      <c r="D1061" s="10"/>
      <c r="E1061" s="11" t="s">
        <v>40</v>
      </c>
      <c r="F1061" s="11"/>
      <c r="G1061" s="11"/>
      <c r="H1061" s="11"/>
      <c r="I1061" s="11"/>
      <c r="J1061" s="12"/>
      <c r="K1061" s="12"/>
      <c r="L1061" s="12"/>
      <c r="M1061" s="12"/>
      <c r="N1061" s="12"/>
      <c r="O1061" s="12"/>
      <c r="P1061" s="12"/>
      <c r="Q1061" s="10"/>
      <c r="R1061" s="476" t="str">
        <f>VLOOKUP(A1055,入力フォーム!$A$26:$AA$75,11,FALSE)</f>
        <v/>
      </c>
      <c r="S1061" s="476"/>
      <c r="T1061" s="476"/>
      <c r="U1061" s="476"/>
      <c r="V1061" s="476"/>
      <c r="W1061" s="476"/>
      <c r="X1061" s="476"/>
      <c r="Y1061" s="476"/>
      <c r="Z1061" s="476"/>
      <c r="AA1061" s="476"/>
      <c r="AB1061" s="476"/>
      <c r="AC1061" s="476"/>
      <c r="AD1061" s="476"/>
      <c r="AE1061" s="476"/>
      <c r="AF1061" s="476"/>
      <c r="AG1061" s="476"/>
      <c r="AH1061" s="477" t="s">
        <v>235</v>
      </c>
      <c r="AI1061" s="478"/>
      <c r="AJ1061" s="478"/>
      <c r="AK1061" s="478"/>
      <c r="AL1061" s="478"/>
      <c r="AM1061" s="476" t="str">
        <f>VLOOKUP(A1055,入力フォーム!$A$26:$AA$75,13,FALSE)</f>
        <v/>
      </c>
      <c r="AN1061" s="476"/>
      <c r="AO1061" s="476"/>
      <c r="AP1061" s="476"/>
      <c r="AQ1061" s="476"/>
      <c r="AR1061" s="476"/>
      <c r="AS1061" s="476"/>
      <c r="AT1061" s="476"/>
      <c r="AU1061" s="476"/>
      <c r="AV1061" s="476"/>
      <c r="AW1061" s="476"/>
      <c r="AX1061" s="476"/>
      <c r="AY1061" s="476"/>
      <c r="AZ1061" s="476"/>
      <c r="BA1061" s="476"/>
      <c r="BB1061" s="476"/>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3"/>
    </row>
    <row r="1062" spans="1:126" ht="20.100000000000001" customHeight="1">
      <c r="B1062" s="9"/>
      <c r="C1062" s="9"/>
      <c r="D1062" s="10"/>
      <c r="E1062" s="11" t="s">
        <v>41</v>
      </c>
      <c r="F1062" s="11"/>
      <c r="G1062" s="11"/>
      <c r="H1062" s="11"/>
      <c r="I1062" s="11"/>
      <c r="J1062" s="12"/>
      <c r="K1062" s="12"/>
      <c r="L1062" s="12"/>
      <c r="M1062" s="12"/>
      <c r="N1062" s="12"/>
      <c r="O1062" s="12"/>
      <c r="P1062" s="229"/>
      <c r="Q1062" s="230"/>
      <c r="R1062" s="463" t="str">
        <f>入力フォーム!$C$10</f>
        <v>品川キャンパス</v>
      </c>
      <c r="S1062" s="463"/>
      <c r="T1062" s="463"/>
      <c r="U1062" s="463"/>
      <c r="V1062" s="463"/>
      <c r="W1062" s="463"/>
      <c r="X1062" s="463"/>
      <c r="Y1062" s="463"/>
      <c r="Z1062" s="231"/>
      <c r="AA1062" s="464" t="str">
        <f>入力フォーム!$D$10</f>
        <v>文学部事務室</v>
      </c>
      <c r="AB1062" s="464"/>
      <c r="AC1062" s="464"/>
      <c r="AD1062" s="464"/>
      <c r="AE1062" s="464"/>
      <c r="AF1062" s="464"/>
      <c r="AG1062" s="464"/>
      <c r="AH1062" s="464"/>
      <c r="AI1062" s="464"/>
      <c r="AJ1062" s="464"/>
      <c r="AK1062" s="464"/>
      <c r="AL1062" s="464"/>
      <c r="AM1062" s="464"/>
      <c r="AN1062" s="464"/>
      <c r="AO1062" s="464"/>
      <c r="AP1062" s="464"/>
      <c r="AQ1062" s="464"/>
      <c r="AR1062" s="464"/>
      <c r="AS1062" s="464"/>
      <c r="AT1062" s="464"/>
      <c r="AU1062" s="464"/>
      <c r="AV1062" s="464"/>
      <c r="AW1062" s="464"/>
      <c r="AX1062" s="464"/>
      <c r="AY1062" s="464"/>
      <c r="AZ1062" s="464"/>
      <c r="BA1062" s="464"/>
      <c r="BB1062" s="464"/>
      <c r="BC1062" s="464"/>
      <c r="BD1062" s="464"/>
      <c r="BE1062" s="464"/>
      <c r="BF1062" s="464"/>
      <c r="BG1062" s="464"/>
      <c r="BH1062" s="464"/>
      <c r="BI1062" s="464"/>
      <c r="BJ1062" s="464"/>
      <c r="BK1062" s="464"/>
      <c r="BL1062" s="464"/>
      <c r="BM1062" s="464"/>
      <c r="BN1062" s="464"/>
      <c r="BO1062" s="464"/>
      <c r="BP1062" s="464"/>
      <c r="BQ1062" s="464"/>
      <c r="BR1062" s="231"/>
      <c r="BS1062" s="231"/>
      <c r="BT1062" s="231"/>
      <c r="BU1062" s="231"/>
      <c r="BV1062" s="231"/>
      <c r="BW1062" s="231"/>
      <c r="BX1062" s="232"/>
    </row>
    <row r="1063" spans="1:126" ht="18.600000000000001" customHeight="1">
      <c r="B1063" s="9"/>
      <c r="C1063" s="9"/>
      <c r="D1063" s="15"/>
      <c r="E1063" s="16" t="s">
        <v>236</v>
      </c>
      <c r="F1063" s="16"/>
      <c r="G1063" s="16"/>
      <c r="H1063" s="16"/>
      <c r="I1063" s="16"/>
      <c r="J1063" s="17"/>
      <c r="K1063" s="17"/>
      <c r="L1063" s="17"/>
      <c r="M1063" s="17"/>
      <c r="N1063" s="17"/>
      <c r="O1063" s="17"/>
      <c r="P1063" s="17"/>
      <c r="Q1063" s="15"/>
      <c r="R1063" s="465" t="str">
        <f>入力フォーム!$C$4</f>
        <v>文学部事務室</v>
      </c>
      <c r="S1063" s="465"/>
      <c r="T1063" s="465"/>
      <c r="U1063" s="465"/>
      <c r="V1063" s="465"/>
      <c r="W1063" s="465"/>
      <c r="X1063" s="465"/>
      <c r="Y1063" s="465"/>
      <c r="Z1063" s="465"/>
      <c r="AA1063" s="465"/>
      <c r="AB1063" s="465"/>
      <c r="AC1063" s="465"/>
      <c r="AD1063" s="465"/>
      <c r="AE1063" s="465"/>
      <c r="AF1063" s="465"/>
      <c r="AG1063" s="465"/>
      <c r="AH1063" s="465"/>
      <c r="AI1063" s="465"/>
      <c r="AJ1063" s="465"/>
      <c r="AK1063" s="465"/>
      <c r="AL1063" s="465"/>
      <c r="AM1063" s="465"/>
      <c r="AN1063" s="465"/>
      <c r="AO1063" s="465"/>
      <c r="AP1063" s="465"/>
      <c r="AQ1063" s="465"/>
      <c r="AR1063" s="465"/>
      <c r="AS1063" s="465"/>
      <c r="AT1063" s="465"/>
      <c r="AU1063" s="465"/>
      <c r="AV1063" s="465"/>
      <c r="AW1063" s="465"/>
      <c r="AX1063" s="465"/>
      <c r="AY1063" s="465"/>
      <c r="AZ1063" s="465"/>
      <c r="BA1063" s="465"/>
      <c r="BB1063" s="465"/>
      <c r="BC1063" s="465"/>
      <c r="BD1063" s="465"/>
      <c r="BE1063" s="465"/>
      <c r="BF1063" s="465"/>
      <c r="BG1063" s="465"/>
      <c r="BH1063" s="465"/>
      <c r="BI1063" s="465"/>
      <c r="BJ1063" s="465"/>
      <c r="BK1063" s="465"/>
      <c r="BL1063" s="465"/>
      <c r="BM1063" s="465"/>
      <c r="BN1063" s="465"/>
      <c r="BO1063" s="465"/>
      <c r="BP1063" s="465"/>
      <c r="BQ1063" s="465"/>
      <c r="BR1063" s="465"/>
      <c r="BS1063" s="233"/>
      <c r="BT1063" s="233"/>
      <c r="BU1063" s="233"/>
      <c r="BV1063" s="233"/>
      <c r="BW1063" s="233"/>
      <c r="BX1063" s="19"/>
    </row>
    <row r="1064" spans="1:126" ht="38.25" customHeight="1">
      <c r="B1064" s="9"/>
      <c r="C1064" s="9"/>
      <c r="D1064" s="10"/>
      <c r="E1064" s="466" t="s">
        <v>42</v>
      </c>
      <c r="F1064" s="466"/>
      <c r="G1064" s="466"/>
      <c r="H1064" s="466"/>
      <c r="I1064" s="466"/>
      <c r="J1064" s="466"/>
      <c r="K1064" s="466"/>
      <c r="L1064" s="466"/>
      <c r="M1064" s="466"/>
      <c r="N1064" s="466"/>
      <c r="O1064" s="466"/>
      <c r="P1064" s="467"/>
      <c r="Q1064" s="10"/>
      <c r="R1064" s="468" t="str">
        <f>入力フォーム!$C$8</f>
        <v>OC学生スタッフ</v>
      </c>
      <c r="S1064" s="468"/>
      <c r="T1064" s="468"/>
      <c r="U1064" s="468"/>
      <c r="V1064" s="468"/>
      <c r="W1064" s="468"/>
      <c r="X1064" s="468"/>
      <c r="Y1064" s="468"/>
      <c r="Z1064" s="468"/>
      <c r="AA1064" s="468"/>
      <c r="AB1064" s="468"/>
      <c r="AC1064" s="468"/>
      <c r="AD1064" s="468"/>
      <c r="AE1064" s="468"/>
      <c r="AF1064" s="468"/>
      <c r="AG1064" s="468"/>
      <c r="AH1064" s="468"/>
      <c r="AI1064" s="468"/>
      <c r="AJ1064" s="468"/>
      <c r="AK1064" s="468"/>
      <c r="AL1064" s="468"/>
      <c r="AM1064" s="468"/>
      <c r="AN1064" s="468"/>
      <c r="AO1064" s="468"/>
      <c r="AP1064" s="468"/>
      <c r="AQ1064" s="468"/>
      <c r="AR1064" s="468"/>
      <c r="AS1064" s="468"/>
      <c r="AT1064" s="468"/>
      <c r="AU1064" s="468"/>
      <c r="AV1064" s="468"/>
      <c r="AW1064" s="468"/>
      <c r="AX1064" s="468"/>
      <c r="AY1064" s="468"/>
      <c r="AZ1064" s="468"/>
      <c r="BA1064" s="468"/>
      <c r="BB1064" s="468"/>
      <c r="BC1064" s="468"/>
      <c r="BD1064" s="468"/>
      <c r="BE1064" s="468"/>
      <c r="BF1064" s="468"/>
      <c r="BG1064" s="468"/>
      <c r="BH1064" s="468"/>
      <c r="BI1064" s="468"/>
      <c r="BJ1064" s="468"/>
      <c r="BK1064" s="468"/>
      <c r="BL1064" s="468"/>
      <c r="BM1064" s="468"/>
      <c r="BN1064" s="468"/>
      <c r="BO1064" s="468"/>
      <c r="BP1064" s="468"/>
      <c r="BQ1064" s="468"/>
      <c r="BR1064" s="468"/>
      <c r="BS1064" s="234"/>
      <c r="BT1064" s="234"/>
      <c r="BU1064" s="234"/>
      <c r="BV1064" s="234"/>
      <c r="BW1064" s="234"/>
      <c r="BX1064" s="14"/>
    </row>
    <row r="1065" spans="1:126" ht="20.100000000000001" customHeight="1">
      <c r="B1065" s="9"/>
      <c r="C1065" s="9"/>
      <c r="D1065" s="15"/>
      <c r="E1065" s="16" t="s">
        <v>43</v>
      </c>
      <c r="F1065" s="16"/>
      <c r="G1065" s="16"/>
      <c r="H1065" s="16"/>
      <c r="I1065" s="16"/>
      <c r="J1065" s="17"/>
      <c r="K1065" s="17"/>
      <c r="L1065" s="17"/>
      <c r="M1065" s="17"/>
      <c r="N1065" s="17"/>
      <c r="O1065" s="17"/>
      <c r="P1065" s="17"/>
      <c r="Q1065" s="15"/>
      <c r="R1065" s="17" t="s">
        <v>44</v>
      </c>
      <c r="S1065" s="17"/>
      <c r="T1065" s="17"/>
      <c r="U1065" s="17"/>
      <c r="V1065" s="17"/>
      <c r="W1065" s="469" t="str">
        <f>VLOOKUP(A1055,入力フォーム!$A$26:$AA$75,22,FALSE)</f>
        <v/>
      </c>
      <c r="X1065" s="469"/>
      <c r="Y1065" s="469"/>
      <c r="Z1065" s="469"/>
      <c r="AA1065" s="469"/>
      <c r="AB1065" s="469"/>
      <c r="AC1065" s="469"/>
      <c r="AD1065" s="469"/>
      <c r="AE1065" s="469"/>
      <c r="AF1065" s="469"/>
      <c r="AG1065" s="469"/>
      <c r="AH1065" s="469"/>
      <c r="AI1065" s="469"/>
      <c r="AJ1065" s="469"/>
      <c r="AK1065" s="469"/>
      <c r="AL1065" s="469"/>
      <c r="AM1065" s="469"/>
      <c r="AN1065" s="469"/>
      <c r="AO1065" s="469"/>
      <c r="AP1065" s="17"/>
      <c r="AQ1065" s="17"/>
      <c r="AR1065" s="470" t="s">
        <v>237</v>
      </c>
      <c r="AS1065" s="470"/>
      <c r="AT1065" s="470"/>
      <c r="AU1065" s="470"/>
      <c r="AV1065" s="470"/>
      <c r="AW1065" s="470"/>
      <c r="AX1065" s="471">
        <f>入力フォーム!$E$16</f>
        <v>0</v>
      </c>
      <c r="AY1065" s="471"/>
      <c r="AZ1065" s="471"/>
      <c r="BA1065" s="472" t="s">
        <v>65</v>
      </c>
      <c r="BB1065" s="472"/>
      <c r="BC1065" s="472"/>
      <c r="BD1065" s="472"/>
      <c r="BE1065" s="472"/>
      <c r="BF1065" s="18"/>
      <c r="BG1065" s="18"/>
      <c r="BH1065" s="18"/>
      <c r="BI1065" s="18"/>
      <c r="BJ1065" s="18"/>
      <c r="BK1065" s="18"/>
      <c r="BL1065" s="18"/>
      <c r="BM1065" s="18"/>
      <c r="BN1065" s="18"/>
      <c r="BO1065" s="18"/>
      <c r="BP1065" s="18"/>
      <c r="BQ1065" s="18"/>
      <c r="BR1065" s="18"/>
      <c r="BS1065" s="18"/>
      <c r="BT1065" s="18"/>
      <c r="BU1065" s="18"/>
      <c r="BV1065" s="18"/>
      <c r="BW1065" s="18"/>
      <c r="BX1065" s="19"/>
    </row>
    <row r="1066" spans="1:126" ht="20.100000000000001" customHeight="1">
      <c r="A1066" s="245"/>
      <c r="B1066" s="235"/>
      <c r="C1066" s="235"/>
      <c r="D1066" s="236"/>
      <c r="E1066" s="237"/>
      <c r="F1066" s="237"/>
      <c r="G1066" s="237"/>
      <c r="H1066" s="237"/>
      <c r="I1066" s="237"/>
      <c r="J1066" s="238"/>
      <c r="K1066" s="238"/>
      <c r="L1066" s="238"/>
      <c r="M1066" s="238"/>
      <c r="N1066" s="238"/>
      <c r="O1066" s="238"/>
      <c r="P1066" s="238"/>
      <c r="Q1066" s="239"/>
      <c r="R1066" s="240"/>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2"/>
      <c r="AS1066" s="242"/>
      <c r="AT1066" s="243"/>
      <c r="AU1066" s="241"/>
      <c r="AV1066" s="241"/>
      <c r="AW1066" s="241"/>
      <c r="AX1066" s="241"/>
      <c r="AY1066" s="242"/>
      <c r="AZ1066" s="242"/>
      <c r="BA1066" s="242"/>
      <c r="BB1066" s="242"/>
      <c r="BC1066" s="242"/>
      <c r="BD1066" s="242"/>
      <c r="BE1066" s="242"/>
      <c r="BF1066" s="242"/>
      <c r="BG1066" s="242"/>
      <c r="BH1066" s="242"/>
      <c r="BI1066" s="242"/>
      <c r="BJ1066" s="242"/>
      <c r="BK1066" s="242"/>
      <c r="BL1066" s="242"/>
      <c r="BM1066" s="242"/>
      <c r="BN1066" s="242"/>
      <c r="BO1066" s="242"/>
      <c r="BP1066" s="242"/>
      <c r="BQ1066" s="242"/>
      <c r="BR1066" s="242"/>
      <c r="BS1066" s="242"/>
      <c r="BT1066" s="242"/>
      <c r="BU1066" s="242"/>
      <c r="BV1066" s="242"/>
      <c r="BW1066" s="242"/>
      <c r="BX1066" s="244"/>
    </row>
    <row r="1067" spans="1:126" ht="20.100000000000001" customHeight="1">
      <c r="B1067" s="9"/>
      <c r="C1067" s="9"/>
      <c r="D1067" s="20"/>
      <c r="E1067" s="21" t="s">
        <v>45</v>
      </c>
      <c r="F1067" s="21"/>
      <c r="G1067" s="21"/>
      <c r="H1067" s="21"/>
      <c r="I1067" s="21"/>
      <c r="J1067" s="22"/>
      <c r="K1067" s="22"/>
      <c r="L1067" s="22"/>
      <c r="M1067" s="22"/>
      <c r="N1067" s="22"/>
      <c r="O1067" s="22"/>
      <c r="P1067" s="22"/>
      <c r="Q1067" s="15"/>
      <c r="R1067" s="490" t="str">
        <f>VLOOKUP(A1055,入力フォーム!$A$26:$AA$75,14,FALSE)</f>
        <v/>
      </c>
      <c r="S1067" s="490"/>
      <c r="T1067" s="490"/>
      <c r="U1067" s="490"/>
      <c r="V1067" s="490"/>
      <c r="W1067" s="490"/>
      <c r="X1067" s="490"/>
      <c r="Y1067" s="490"/>
      <c r="Z1067" s="490"/>
      <c r="AA1067" s="490"/>
      <c r="AB1067" s="491" t="s">
        <v>235</v>
      </c>
      <c r="AC1067" s="491"/>
      <c r="AD1067" s="491"/>
      <c r="AE1067" s="491"/>
      <c r="AF1067" s="491"/>
      <c r="AG1067" s="492" t="str">
        <f>VLOOKUP(A1055,入力フォーム!$A$26:$AA$75,16,FALSE)</f>
        <v/>
      </c>
      <c r="AH1067" s="492"/>
      <c r="AI1067" s="492"/>
      <c r="AJ1067" s="492"/>
      <c r="AK1067" s="492"/>
      <c r="AL1067" s="492"/>
      <c r="AM1067" s="492"/>
      <c r="AN1067" s="492"/>
      <c r="AO1067" s="492"/>
      <c r="AP1067" s="492"/>
      <c r="AQ1067" s="27"/>
      <c r="AR1067" s="36"/>
      <c r="AS1067" s="36"/>
      <c r="AT1067" s="36"/>
      <c r="AU1067" s="36"/>
      <c r="AV1067" s="36"/>
      <c r="AW1067" s="36"/>
      <c r="AX1067" s="36"/>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9"/>
    </row>
    <row r="1068" spans="1:126" s="8" customFormat="1" ht="10.5" customHeight="1">
      <c r="D1068" s="15"/>
      <c r="E1068" s="16"/>
      <c r="F1068" s="16"/>
      <c r="G1068" s="16"/>
      <c r="H1068" s="16"/>
      <c r="I1068" s="16"/>
      <c r="J1068" s="16"/>
      <c r="K1068" s="16"/>
      <c r="L1068" s="16"/>
      <c r="M1068" s="16"/>
      <c r="N1068" s="16"/>
      <c r="O1068" s="16"/>
      <c r="P1068" s="17"/>
      <c r="Q1068" s="15"/>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9"/>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row>
    <row r="1069" spans="1:126" ht="20.100000000000001" customHeight="1">
      <c r="B1069" s="9"/>
      <c r="C1069" s="9"/>
      <c r="D1069" s="15"/>
      <c r="E1069" s="16"/>
      <c r="F1069" s="16"/>
      <c r="G1069" s="16"/>
      <c r="H1069" s="16"/>
      <c r="I1069" s="16"/>
      <c r="J1069" s="17"/>
      <c r="K1069" s="17"/>
      <c r="L1069" s="17"/>
      <c r="M1069" s="17"/>
      <c r="N1069" s="17"/>
      <c r="O1069" s="17"/>
      <c r="P1069" s="17"/>
      <c r="Q1069" s="15"/>
      <c r="R1069" s="17"/>
      <c r="S1069" s="17" t="s">
        <v>46</v>
      </c>
      <c r="T1069" s="17"/>
      <c r="U1069" s="17"/>
      <c r="V1069" s="17"/>
      <c r="W1069" s="17"/>
      <c r="X1069" s="17"/>
      <c r="Y1069" s="17"/>
      <c r="Z1069" s="17"/>
      <c r="AA1069" s="17"/>
      <c r="AB1069" s="17"/>
      <c r="AC1069" s="17"/>
      <c r="AD1069" s="17"/>
      <c r="AE1069" s="17"/>
      <c r="AF1069" s="17"/>
      <c r="AG1069" s="17"/>
      <c r="AH1069" s="17"/>
      <c r="AI1069" s="17"/>
      <c r="AJ1069" s="17"/>
      <c r="BI1069" s="247"/>
      <c r="BJ1069" s="247"/>
      <c r="BK1069" s="247"/>
      <c r="BL1069" s="18"/>
      <c r="BM1069" s="18"/>
      <c r="BN1069" s="18"/>
      <c r="BO1069" s="18"/>
      <c r="BP1069" s="18"/>
      <c r="BQ1069" s="18"/>
      <c r="BR1069" s="18"/>
      <c r="BS1069" s="18"/>
      <c r="BT1069" s="18"/>
      <c r="BU1069" s="18"/>
      <c r="BV1069" s="18"/>
      <c r="BW1069" s="18"/>
      <c r="BX1069" s="19"/>
    </row>
    <row r="1070" spans="1:126" ht="20.100000000000001" customHeight="1">
      <c r="B1070" s="9"/>
      <c r="C1070" s="9"/>
      <c r="D1070" s="15"/>
      <c r="E1070" s="16"/>
      <c r="F1070" s="16"/>
      <c r="G1070" s="16"/>
      <c r="H1070" s="16"/>
      <c r="I1070" s="16"/>
      <c r="J1070" s="17"/>
      <c r="K1070" s="17"/>
      <c r="L1070" s="17"/>
      <c r="M1070" s="17"/>
      <c r="N1070" s="17"/>
      <c r="O1070" s="17"/>
      <c r="P1070" s="17"/>
      <c r="Q1070" s="15"/>
      <c r="R1070" s="492" t="str">
        <f>VLOOKUP(A1055,入力フォーム!$A$26:$AA$75,17,FALSE)</f>
        <v/>
      </c>
      <c r="S1070" s="492"/>
      <c r="T1070" s="492"/>
      <c r="U1070" s="492"/>
      <c r="V1070" s="492"/>
      <c r="W1070" s="492"/>
      <c r="X1070" s="492"/>
      <c r="Y1070" s="492"/>
      <c r="Z1070" s="492"/>
      <c r="AA1070" s="492"/>
      <c r="AB1070" s="491" t="s">
        <v>235</v>
      </c>
      <c r="AC1070" s="491"/>
      <c r="AD1070" s="491"/>
      <c r="AE1070" s="491"/>
      <c r="AF1070" s="491"/>
      <c r="AG1070" s="492" t="str">
        <f>VLOOKUP(A1055,入力フォーム!$A$26:$AA$75,19,FALSE)</f>
        <v/>
      </c>
      <c r="AH1070" s="492"/>
      <c r="AI1070" s="492"/>
      <c r="AJ1070" s="492"/>
      <c r="AK1070" s="492"/>
      <c r="AL1070" s="492"/>
      <c r="AM1070" s="492"/>
      <c r="AN1070" s="492"/>
      <c r="AO1070" s="492"/>
      <c r="AP1070" s="492"/>
      <c r="AQ1070" s="27"/>
      <c r="AR1070" s="28" t="s">
        <v>47</v>
      </c>
      <c r="AS1070" s="28"/>
      <c r="AT1070" s="28"/>
      <c r="AU1070" s="28"/>
      <c r="AV1070" s="485" t="str">
        <f>VLOOKUP(A1055,入力フォーム!$A$26:$AA$75,20,FALSE)</f>
        <v/>
      </c>
      <c r="AW1070" s="485"/>
      <c r="AX1070" s="28" t="s">
        <v>48</v>
      </c>
      <c r="AY1070" s="28"/>
      <c r="AZ1070" s="28"/>
      <c r="BA1070" s="28"/>
      <c r="BB1070" s="28"/>
      <c r="BC1070" s="28"/>
      <c r="BD1070" s="28"/>
      <c r="BE1070" s="28"/>
      <c r="BF1070" s="28"/>
      <c r="BG1070" s="18"/>
      <c r="BH1070" s="18"/>
      <c r="BI1070" s="18"/>
      <c r="BJ1070" s="18"/>
      <c r="BK1070" s="18"/>
      <c r="BL1070" s="18"/>
      <c r="BM1070" s="18"/>
      <c r="BN1070" s="18"/>
      <c r="BO1070" s="18"/>
      <c r="BP1070" s="18"/>
      <c r="BQ1070" s="18"/>
      <c r="BR1070" s="18"/>
      <c r="BS1070" s="18"/>
      <c r="BT1070" s="18"/>
      <c r="BU1070" s="18"/>
      <c r="BV1070" s="18"/>
      <c r="BW1070" s="18"/>
      <c r="BX1070" s="19"/>
    </row>
    <row r="1071" spans="1:126" ht="20.100000000000001" customHeight="1">
      <c r="B1071" s="9"/>
      <c r="C1071" s="9"/>
      <c r="D1071" s="15"/>
      <c r="E1071" s="16"/>
      <c r="F1071" s="16"/>
      <c r="G1071" s="16"/>
      <c r="H1071" s="16"/>
      <c r="I1071" s="16"/>
      <c r="J1071" s="17"/>
      <c r="K1071" s="17"/>
      <c r="L1071" s="17"/>
      <c r="M1071" s="17"/>
      <c r="N1071" s="17"/>
      <c r="O1071" s="17"/>
      <c r="P1071" s="17"/>
      <c r="Q1071" s="15"/>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9"/>
    </row>
    <row r="1072" spans="1:126" ht="20.100000000000001" customHeight="1">
      <c r="B1072" s="9"/>
      <c r="C1072" s="9"/>
      <c r="D1072" s="15"/>
      <c r="E1072" s="16"/>
      <c r="F1072" s="16"/>
      <c r="G1072" s="16"/>
      <c r="H1072" s="16"/>
      <c r="I1072" s="16"/>
      <c r="J1072" s="17"/>
      <c r="K1072" s="17"/>
      <c r="L1072" s="17"/>
      <c r="M1072" s="17"/>
      <c r="N1072" s="17"/>
      <c r="O1072" s="17"/>
      <c r="P1072" s="17"/>
      <c r="Q1072" s="15"/>
      <c r="R1072" s="248" t="s">
        <v>238</v>
      </c>
      <c r="S1072" s="29"/>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30"/>
      <c r="AZ1072" s="30"/>
      <c r="BA1072" s="30"/>
      <c r="BB1072" s="30"/>
      <c r="BC1072" s="30"/>
      <c r="BD1072" s="30"/>
      <c r="BE1072" s="30"/>
      <c r="BF1072" s="30"/>
      <c r="BG1072" s="30"/>
      <c r="BH1072" s="30"/>
      <c r="BI1072" s="30"/>
      <c r="BJ1072" s="30"/>
      <c r="BK1072" s="30"/>
      <c r="BL1072" s="18"/>
      <c r="BM1072" s="18"/>
      <c r="BN1072" s="18"/>
      <c r="BO1072" s="18"/>
      <c r="BP1072" s="18"/>
      <c r="BQ1072" s="18"/>
      <c r="BR1072" s="18"/>
      <c r="BS1072" s="18"/>
      <c r="BT1072" s="18"/>
      <c r="BU1072" s="18"/>
      <c r="BV1072" s="18"/>
      <c r="BW1072" s="18"/>
      <c r="BX1072" s="19"/>
    </row>
    <row r="1073" spans="2:76" ht="20.100000000000001" customHeight="1">
      <c r="B1073" s="9"/>
      <c r="C1073" s="9"/>
      <c r="D1073" s="23"/>
      <c r="E1073" s="24"/>
      <c r="F1073" s="24"/>
      <c r="G1073" s="24"/>
      <c r="H1073" s="24"/>
      <c r="I1073" s="24"/>
      <c r="J1073" s="25"/>
      <c r="K1073" s="25"/>
      <c r="L1073" s="25"/>
      <c r="M1073" s="25"/>
      <c r="N1073" s="25"/>
      <c r="O1073" s="25"/>
      <c r="P1073" s="25"/>
      <c r="Q1073" s="15"/>
      <c r="R1073" s="249" t="s">
        <v>239</v>
      </c>
      <c r="S1073" s="29"/>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30"/>
      <c r="AZ1073" s="30"/>
      <c r="BA1073" s="30"/>
      <c r="BB1073" s="30"/>
      <c r="BC1073" s="30"/>
      <c r="BD1073" s="30"/>
      <c r="BE1073" s="30"/>
      <c r="BF1073" s="30"/>
      <c r="BG1073" s="30"/>
      <c r="BH1073" s="30"/>
      <c r="BI1073" s="30"/>
      <c r="BJ1073" s="30"/>
      <c r="BK1073" s="30"/>
      <c r="BL1073" s="18"/>
      <c r="BM1073" s="18"/>
      <c r="BN1073" s="18"/>
      <c r="BO1073" s="18"/>
      <c r="BP1073" s="18"/>
      <c r="BQ1073" s="18"/>
      <c r="BR1073" s="18"/>
      <c r="BS1073" s="18"/>
      <c r="BT1073" s="18"/>
      <c r="BU1073" s="18"/>
      <c r="BV1073" s="18"/>
      <c r="BW1073" s="18"/>
      <c r="BX1073" s="19"/>
    </row>
    <row r="1074" spans="2:76" ht="20.100000000000001" customHeight="1">
      <c r="B1074" s="9"/>
      <c r="C1074" s="9"/>
      <c r="D1074" s="15"/>
      <c r="E1074" s="16" t="s">
        <v>49</v>
      </c>
      <c r="F1074" s="16"/>
      <c r="G1074" s="16"/>
      <c r="H1074" s="16"/>
      <c r="I1074" s="16"/>
      <c r="J1074" s="17"/>
      <c r="K1074" s="17"/>
      <c r="L1074" s="17"/>
      <c r="M1074" s="17"/>
      <c r="N1074" s="17"/>
      <c r="O1074" s="17"/>
      <c r="P1074" s="17"/>
      <c r="Q1074" s="20"/>
      <c r="R1074" s="21" t="s">
        <v>67</v>
      </c>
      <c r="S1074" s="22"/>
      <c r="T1074" s="22"/>
      <c r="U1074" s="22"/>
      <c r="V1074" s="22"/>
      <c r="W1074" s="22"/>
      <c r="X1074" s="22"/>
      <c r="Y1074" s="22"/>
      <c r="Z1074" s="22"/>
      <c r="AA1074" s="22"/>
      <c r="AB1074" s="22"/>
      <c r="AC1074" s="22"/>
      <c r="AD1074" s="22"/>
      <c r="AE1074" s="22"/>
      <c r="AF1074" s="22"/>
      <c r="AG1074" s="22"/>
      <c r="AH1074" s="22"/>
      <c r="AI1074" s="22"/>
      <c r="AJ1074" s="22"/>
      <c r="AK1074" s="22"/>
      <c r="AL1074" s="22"/>
      <c r="AM1074" s="22"/>
      <c r="AN1074" s="22"/>
      <c r="AO1074" s="22"/>
      <c r="AP1074" s="22"/>
      <c r="AQ1074" s="22"/>
      <c r="AR1074" s="22"/>
      <c r="AS1074" s="22"/>
      <c r="AT1074" s="22"/>
      <c r="AU1074" s="22"/>
      <c r="AV1074" s="22"/>
      <c r="AW1074" s="22"/>
      <c r="AX1074" s="2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3"/>
    </row>
    <row r="1075" spans="2:76" ht="20.100000000000001" customHeight="1">
      <c r="B1075" s="9"/>
      <c r="C1075" s="9"/>
      <c r="D1075" s="15"/>
      <c r="E1075" s="16"/>
      <c r="F1075" s="16"/>
      <c r="G1075" s="16"/>
      <c r="H1075" s="16"/>
      <c r="I1075" s="16"/>
      <c r="J1075" s="17"/>
      <c r="K1075" s="17"/>
      <c r="L1075" s="17"/>
      <c r="M1075" s="17"/>
      <c r="N1075" s="17"/>
      <c r="O1075" s="17"/>
      <c r="P1075" s="17"/>
      <c r="Q1075" s="23"/>
      <c r="R1075" s="31" t="s">
        <v>126</v>
      </c>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2"/>
      <c r="AZ1075" s="32"/>
      <c r="BA1075" s="32"/>
      <c r="BB1075" s="32"/>
      <c r="BC1075" s="32"/>
      <c r="BD1075" s="32"/>
      <c r="BE1075" s="32"/>
      <c r="BF1075" s="32"/>
      <c r="BG1075" s="32"/>
      <c r="BH1075" s="32"/>
      <c r="BI1075" s="32"/>
      <c r="BJ1075" s="32"/>
      <c r="BK1075" s="33"/>
      <c r="BL1075" s="33"/>
      <c r="BM1075" s="33"/>
      <c r="BN1075" s="33"/>
      <c r="BO1075" s="33"/>
      <c r="BP1075" s="33"/>
      <c r="BQ1075" s="33"/>
      <c r="BR1075" s="33"/>
      <c r="BS1075" s="33"/>
      <c r="BT1075" s="33"/>
      <c r="BU1075" s="33"/>
      <c r="BV1075" s="33"/>
      <c r="BW1075" s="33"/>
      <c r="BX1075" s="26"/>
    </row>
    <row r="1076" spans="2:76" ht="20.100000000000001" customHeight="1">
      <c r="B1076" s="9"/>
      <c r="C1076" s="9"/>
      <c r="D1076" s="10"/>
      <c r="E1076" s="11" t="s">
        <v>81</v>
      </c>
      <c r="F1076" s="11"/>
      <c r="G1076" s="11"/>
      <c r="H1076" s="11"/>
      <c r="I1076" s="11"/>
      <c r="J1076" s="12"/>
      <c r="K1076" s="12"/>
      <c r="L1076" s="12"/>
      <c r="M1076" s="12"/>
      <c r="N1076" s="12"/>
      <c r="O1076" s="12"/>
      <c r="P1076" s="12"/>
      <c r="Q1076" s="15"/>
      <c r="R1076" s="16" t="s">
        <v>115</v>
      </c>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9"/>
    </row>
    <row r="1077" spans="2:76" ht="20.100000000000001" customHeight="1">
      <c r="B1077" s="9"/>
      <c r="C1077" s="9"/>
      <c r="D1077" s="15"/>
      <c r="E1077" s="16" t="s">
        <v>82</v>
      </c>
      <c r="F1077" s="16"/>
      <c r="G1077" s="16"/>
      <c r="H1077" s="16"/>
      <c r="I1077" s="16"/>
      <c r="J1077" s="17"/>
      <c r="K1077" s="17"/>
      <c r="L1077" s="17"/>
      <c r="M1077" s="17"/>
      <c r="N1077" s="17"/>
      <c r="O1077" s="17"/>
      <c r="P1077" s="17"/>
      <c r="Q1077" s="20"/>
      <c r="R1077" s="486" t="s">
        <v>113</v>
      </c>
      <c r="S1077" s="486"/>
      <c r="T1077" s="486"/>
      <c r="U1077" s="486"/>
      <c r="V1077" s="39" t="s">
        <v>240</v>
      </c>
      <c r="W1077" s="487" t="str">
        <f>VLOOKUP(A1055,入力フォーム!$A$26:$AA$75,10,FALSE)</f>
        <v/>
      </c>
      <c r="X1077" s="487"/>
      <c r="Y1077" s="487"/>
      <c r="Z1077" s="487"/>
      <c r="AA1077" s="487"/>
      <c r="AB1077" s="487"/>
      <c r="AC1077" s="487"/>
      <c r="AD1077" s="39" t="s">
        <v>21</v>
      </c>
      <c r="AE1077" s="40"/>
      <c r="AF1077" s="22"/>
      <c r="AG1077" s="22"/>
      <c r="AH1077" s="22"/>
      <c r="AI1077" s="22"/>
      <c r="AJ1077" s="22"/>
      <c r="AK1077" s="22"/>
      <c r="AL1077" s="22"/>
      <c r="AM1077" s="22"/>
      <c r="AN1077" s="22"/>
      <c r="AO1077" s="22"/>
      <c r="AP1077" s="22"/>
      <c r="AQ1077" s="22"/>
      <c r="AR1077" s="22"/>
      <c r="AS1077" s="22"/>
      <c r="AT1077" s="22"/>
      <c r="AU1077" s="22"/>
      <c r="AV1077" s="22"/>
      <c r="AW1077" s="22"/>
      <c r="AX1077" s="2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3"/>
    </row>
    <row r="1078" spans="2:76" ht="20.100000000000001" customHeight="1">
      <c r="B1078" s="9"/>
      <c r="C1078" s="9"/>
      <c r="D1078" s="15"/>
      <c r="E1078" s="16"/>
      <c r="F1078" s="16"/>
      <c r="G1078" s="16"/>
      <c r="H1078" s="16"/>
      <c r="I1078" s="16"/>
      <c r="J1078" s="17"/>
      <c r="K1078" s="17"/>
      <c r="L1078" s="17"/>
      <c r="M1078" s="17"/>
      <c r="N1078" s="17"/>
      <c r="O1078" s="17"/>
      <c r="P1078" s="17"/>
      <c r="Q1078" s="15"/>
      <c r="R1078" s="16" t="s">
        <v>104</v>
      </c>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9"/>
    </row>
    <row r="1079" spans="2:76" ht="20.100000000000001" customHeight="1">
      <c r="B1079" s="9"/>
      <c r="C1079" s="9"/>
      <c r="D1079" s="15"/>
      <c r="E1079" s="16"/>
      <c r="F1079" s="16"/>
      <c r="G1079" s="16"/>
      <c r="H1079" s="16"/>
      <c r="I1079" s="16"/>
      <c r="J1079" s="17"/>
      <c r="K1079" s="17"/>
      <c r="L1079" s="17"/>
      <c r="M1079" s="17"/>
      <c r="N1079" s="17"/>
      <c r="O1079" s="17"/>
      <c r="P1079" s="17"/>
      <c r="Q1079" s="15"/>
      <c r="R1079" s="16" t="s">
        <v>68</v>
      </c>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9"/>
    </row>
    <row r="1080" spans="2:76" ht="20.100000000000001" customHeight="1">
      <c r="B1080" s="9"/>
      <c r="C1080" s="9"/>
      <c r="D1080" s="15"/>
      <c r="E1080" s="16"/>
      <c r="F1080" s="16"/>
      <c r="G1080" s="16"/>
      <c r="H1080" s="16"/>
      <c r="I1080" s="16"/>
      <c r="J1080" s="17"/>
      <c r="K1080" s="17"/>
      <c r="L1080" s="17"/>
      <c r="M1080" s="17"/>
      <c r="N1080" s="17"/>
      <c r="O1080" s="17"/>
      <c r="P1080" s="17"/>
      <c r="Q1080" s="15"/>
      <c r="R1080" s="16" t="s">
        <v>114</v>
      </c>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9"/>
    </row>
    <row r="1081" spans="2:76" ht="20.100000000000001" customHeight="1">
      <c r="B1081" s="9"/>
      <c r="C1081" s="9"/>
      <c r="D1081" s="15"/>
      <c r="E1081" s="16"/>
      <c r="F1081" s="16"/>
      <c r="G1081" s="16"/>
      <c r="H1081" s="16"/>
      <c r="I1081" s="16"/>
      <c r="J1081" s="17"/>
      <c r="K1081" s="17"/>
      <c r="L1081" s="17"/>
      <c r="M1081" s="17"/>
      <c r="N1081" s="17"/>
      <c r="O1081" s="17"/>
      <c r="P1081" s="17"/>
      <c r="Q1081" s="23"/>
      <c r="R1081" s="25"/>
      <c r="S1081" s="25"/>
      <c r="T1081" s="25"/>
      <c r="U1081" s="25"/>
      <c r="V1081" s="25"/>
      <c r="W1081" s="25"/>
      <c r="X1081" s="25"/>
      <c r="Y1081" s="24" t="s">
        <v>241</v>
      </c>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33"/>
      <c r="AZ1081" s="33"/>
      <c r="BA1081" s="33"/>
      <c r="BB1081" s="33"/>
      <c r="BC1081" s="33"/>
      <c r="BD1081" s="33"/>
      <c r="BE1081" s="33"/>
      <c r="BF1081" s="33"/>
      <c r="BG1081" s="33"/>
      <c r="BH1081" s="33"/>
      <c r="BI1081" s="33"/>
      <c r="BJ1081" s="33"/>
      <c r="BK1081" s="33"/>
      <c r="BL1081" s="33"/>
      <c r="BM1081" s="33"/>
      <c r="BN1081" s="33"/>
      <c r="BO1081" s="33"/>
      <c r="BP1081" s="33"/>
      <c r="BQ1081" s="33"/>
      <c r="BR1081" s="33"/>
      <c r="BS1081" s="33"/>
      <c r="BT1081" s="33"/>
      <c r="BU1081" s="33"/>
      <c r="BV1081" s="33"/>
      <c r="BW1081" s="33"/>
      <c r="BX1081" s="26"/>
    </row>
    <row r="1082" spans="2:76" ht="20.100000000000001" customHeight="1">
      <c r="B1082" s="9"/>
      <c r="C1082" s="9"/>
      <c r="D1082" s="10"/>
      <c r="E1082" s="11" t="s">
        <v>50</v>
      </c>
      <c r="F1082" s="11"/>
      <c r="G1082" s="11"/>
      <c r="H1082" s="11"/>
      <c r="I1082" s="11"/>
      <c r="J1082" s="12"/>
      <c r="K1082" s="12"/>
      <c r="L1082" s="12"/>
      <c r="M1082" s="12"/>
      <c r="N1082" s="12"/>
      <c r="O1082" s="12"/>
      <c r="P1082" s="12"/>
      <c r="Q1082" s="15"/>
      <c r="R1082" s="16" t="s">
        <v>69</v>
      </c>
      <c r="S1082" s="17"/>
      <c r="T1082" s="17"/>
      <c r="U1082" s="17"/>
      <c r="V1082" s="17"/>
      <c r="W1082" s="17"/>
      <c r="X1082" s="17"/>
      <c r="Y1082" s="17"/>
      <c r="Z1082" s="17"/>
      <c r="AA1082" s="17"/>
      <c r="AB1082" s="17"/>
      <c r="AC1082" s="16" t="s">
        <v>70</v>
      </c>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9"/>
    </row>
    <row r="1083" spans="2:76" ht="20.100000000000001" customHeight="1">
      <c r="B1083" s="9"/>
      <c r="C1083" s="9"/>
      <c r="D1083" s="10"/>
      <c r="E1083" s="11" t="s">
        <v>51</v>
      </c>
      <c r="F1083" s="11"/>
      <c r="G1083" s="11"/>
      <c r="H1083" s="11"/>
      <c r="I1083" s="11"/>
      <c r="J1083" s="12"/>
      <c r="K1083" s="12"/>
      <c r="L1083" s="12"/>
      <c r="M1083" s="12"/>
      <c r="N1083" s="12"/>
      <c r="O1083" s="12"/>
      <c r="P1083" s="12"/>
      <c r="Q1083" s="10"/>
      <c r="R1083" s="11" t="s">
        <v>86</v>
      </c>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4"/>
    </row>
    <row r="1084" spans="2:76" ht="20.100000000000001" customHeight="1">
      <c r="B1084" s="9"/>
      <c r="C1084" s="9"/>
      <c r="D1084" s="20"/>
      <c r="E1084" s="21" t="s">
        <v>52</v>
      </c>
      <c r="F1084" s="21"/>
      <c r="G1084" s="21"/>
      <c r="H1084" s="21"/>
      <c r="I1084" s="21"/>
      <c r="J1084" s="22"/>
      <c r="K1084" s="22"/>
      <c r="L1084" s="22"/>
      <c r="M1084" s="22"/>
      <c r="N1084" s="22"/>
      <c r="O1084" s="22"/>
      <c r="P1084" s="22"/>
      <c r="Q1084" s="15"/>
      <c r="R1084" s="16" t="s">
        <v>71</v>
      </c>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30"/>
      <c r="AZ1084" s="30"/>
      <c r="BA1084" s="30"/>
      <c r="BB1084" s="30"/>
      <c r="BC1084" s="30"/>
      <c r="BD1084" s="30"/>
      <c r="BE1084" s="30"/>
      <c r="BF1084" s="30"/>
      <c r="BG1084" s="30"/>
      <c r="BH1084" s="30"/>
      <c r="BI1084" s="30"/>
      <c r="BJ1084" s="30"/>
      <c r="BK1084" s="30"/>
      <c r="BL1084" s="18"/>
      <c r="BM1084" s="18"/>
      <c r="BN1084" s="18"/>
      <c r="BO1084" s="18"/>
      <c r="BP1084" s="18"/>
      <c r="BQ1084" s="18"/>
      <c r="BR1084" s="18"/>
      <c r="BS1084" s="18"/>
      <c r="BT1084" s="18"/>
      <c r="BU1084" s="18"/>
      <c r="BV1084" s="18"/>
      <c r="BW1084" s="18"/>
      <c r="BX1084" s="19"/>
    </row>
    <row r="1085" spans="2:76" ht="20.100000000000001" customHeight="1">
      <c r="B1085" s="9"/>
      <c r="C1085" s="9"/>
      <c r="D1085" s="15"/>
      <c r="E1085" s="16"/>
      <c r="F1085" s="16"/>
      <c r="G1085" s="16"/>
      <c r="H1085" s="16"/>
      <c r="I1085" s="16"/>
      <c r="J1085" s="17"/>
      <c r="K1085" s="17"/>
      <c r="L1085" s="17"/>
      <c r="M1085" s="17"/>
      <c r="N1085" s="17"/>
      <c r="O1085" s="17"/>
      <c r="P1085" s="17"/>
      <c r="Q1085" s="15"/>
      <c r="R1085" s="28" t="s">
        <v>72</v>
      </c>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30"/>
      <c r="AZ1085" s="30"/>
      <c r="BA1085" s="30"/>
      <c r="BB1085" s="30"/>
      <c r="BC1085" s="30"/>
      <c r="BD1085" s="30"/>
      <c r="BE1085" s="30"/>
      <c r="BF1085" s="30"/>
      <c r="BG1085" s="30"/>
      <c r="BH1085" s="30"/>
      <c r="BI1085" s="30"/>
      <c r="BJ1085" s="30"/>
      <c r="BK1085" s="30"/>
      <c r="BL1085" s="18"/>
      <c r="BM1085" s="18"/>
      <c r="BN1085" s="18"/>
      <c r="BO1085" s="18"/>
      <c r="BP1085" s="18"/>
      <c r="BQ1085" s="18"/>
      <c r="BR1085" s="18"/>
      <c r="BS1085" s="18"/>
      <c r="BT1085" s="18"/>
      <c r="BU1085" s="18"/>
      <c r="BV1085" s="18"/>
      <c r="BW1085" s="18"/>
      <c r="BX1085" s="19"/>
    </row>
    <row r="1086" spans="2:76" ht="20.100000000000001" customHeight="1">
      <c r="B1086" s="9"/>
      <c r="C1086" s="9"/>
      <c r="D1086" s="15"/>
      <c r="E1086" s="16"/>
      <c r="F1086" s="16"/>
      <c r="G1086" s="16"/>
      <c r="H1086" s="16"/>
      <c r="I1086" s="16"/>
      <c r="J1086" s="17"/>
      <c r="K1086" s="17"/>
      <c r="L1086" s="17"/>
      <c r="M1086" s="17"/>
      <c r="N1086" s="17"/>
      <c r="O1086" s="17"/>
      <c r="P1086" s="17"/>
      <c r="Q1086" s="15"/>
      <c r="R1086" s="29"/>
      <c r="S1086" s="29"/>
      <c r="T1086" s="29" t="s">
        <v>73</v>
      </c>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30"/>
      <c r="AZ1086" s="30"/>
      <c r="BA1086" s="30"/>
      <c r="BB1086" s="30"/>
      <c r="BC1086" s="30"/>
      <c r="BD1086" s="30"/>
      <c r="BE1086" s="30"/>
      <c r="BF1086" s="30"/>
      <c r="BG1086" s="30"/>
      <c r="BH1086" s="30"/>
      <c r="BI1086" s="30"/>
      <c r="BJ1086" s="30"/>
      <c r="BK1086" s="30"/>
      <c r="BL1086" s="18"/>
      <c r="BM1086" s="18"/>
      <c r="BN1086" s="18"/>
      <c r="BO1086" s="18"/>
      <c r="BP1086" s="18"/>
      <c r="BQ1086" s="18"/>
      <c r="BR1086" s="18"/>
      <c r="BS1086" s="18"/>
      <c r="BT1086" s="18"/>
      <c r="BU1086" s="18"/>
      <c r="BV1086" s="18"/>
      <c r="BW1086" s="18"/>
      <c r="BX1086" s="19"/>
    </row>
    <row r="1087" spans="2:76" ht="20.100000000000001" customHeight="1">
      <c r="B1087" s="9"/>
      <c r="C1087" s="9"/>
      <c r="D1087" s="15"/>
      <c r="E1087" s="16"/>
      <c r="F1087" s="16"/>
      <c r="G1087" s="16"/>
      <c r="H1087" s="16"/>
      <c r="I1087" s="16"/>
      <c r="J1087" s="17"/>
      <c r="K1087" s="17"/>
      <c r="L1087" s="17"/>
      <c r="M1087" s="17"/>
      <c r="N1087" s="17"/>
      <c r="O1087" s="17"/>
      <c r="P1087" s="17"/>
      <c r="Q1087" s="15"/>
      <c r="R1087" s="29"/>
      <c r="S1087" s="29"/>
      <c r="T1087" s="29" t="s">
        <v>74</v>
      </c>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30"/>
      <c r="AZ1087" s="30"/>
      <c r="BA1087" s="30"/>
      <c r="BB1087" s="30"/>
      <c r="BC1087" s="30"/>
      <c r="BD1087" s="30"/>
      <c r="BE1087" s="30"/>
      <c r="BF1087" s="30"/>
      <c r="BG1087" s="30"/>
      <c r="BH1087" s="30"/>
      <c r="BI1087" s="30"/>
      <c r="BJ1087" s="30"/>
      <c r="BK1087" s="30"/>
      <c r="BL1087" s="18"/>
      <c r="BM1087" s="18"/>
      <c r="BN1087" s="18"/>
      <c r="BO1087" s="18"/>
      <c r="BP1087" s="18"/>
      <c r="BQ1087" s="18"/>
      <c r="BR1087" s="18"/>
      <c r="BS1087" s="18"/>
      <c r="BT1087" s="18"/>
      <c r="BU1087" s="18"/>
      <c r="BV1087" s="18"/>
      <c r="BW1087" s="18"/>
      <c r="BX1087" s="19"/>
    </row>
    <row r="1088" spans="2:76" ht="20.100000000000001" customHeight="1">
      <c r="B1088" s="9"/>
      <c r="C1088" s="9"/>
      <c r="D1088" s="15"/>
      <c r="E1088" s="16"/>
      <c r="F1088" s="16"/>
      <c r="G1088" s="16"/>
      <c r="H1088" s="16"/>
      <c r="I1088" s="16"/>
      <c r="J1088" s="17"/>
      <c r="K1088" s="17"/>
      <c r="L1088" s="17"/>
      <c r="M1088" s="17"/>
      <c r="N1088" s="17"/>
      <c r="O1088" s="17"/>
      <c r="P1088" s="17"/>
      <c r="Q1088" s="15"/>
      <c r="R1088" s="29"/>
      <c r="S1088" s="29"/>
      <c r="T1088" s="29" t="s">
        <v>75</v>
      </c>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30"/>
      <c r="AZ1088" s="30"/>
      <c r="BA1088" s="30"/>
      <c r="BB1088" s="30"/>
      <c r="BC1088" s="30"/>
      <c r="BD1088" s="30"/>
      <c r="BE1088" s="30"/>
      <c r="BF1088" s="30"/>
      <c r="BG1088" s="30"/>
      <c r="BH1088" s="30"/>
      <c r="BI1088" s="30"/>
      <c r="BJ1088" s="30"/>
      <c r="BK1088" s="30"/>
      <c r="BL1088" s="18"/>
      <c r="BM1088" s="18"/>
      <c r="BN1088" s="18"/>
      <c r="BO1088" s="18"/>
      <c r="BP1088" s="18"/>
      <c r="BQ1088" s="18"/>
      <c r="BR1088" s="18"/>
      <c r="BS1088" s="18"/>
      <c r="BT1088" s="18"/>
      <c r="BU1088" s="18"/>
      <c r="BV1088" s="18"/>
      <c r="BW1088" s="18"/>
      <c r="BX1088" s="19"/>
    </row>
    <row r="1089" spans="2:126" ht="20.100000000000001" customHeight="1">
      <c r="B1089" s="9"/>
      <c r="C1089" s="9"/>
      <c r="D1089" s="15"/>
      <c r="E1089" s="16"/>
      <c r="F1089" s="16"/>
      <c r="G1089" s="16"/>
      <c r="H1089" s="16"/>
      <c r="I1089" s="16"/>
      <c r="J1089" s="17"/>
      <c r="K1089" s="17"/>
      <c r="L1089" s="17"/>
      <c r="M1089" s="17"/>
      <c r="N1089" s="17"/>
      <c r="O1089" s="17"/>
      <c r="P1089" s="17"/>
      <c r="Q1089" s="15"/>
      <c r="R1089" s="29"/>
      <c r="S1089" s="29"/>
      <c r="T1089" s="29" t="s">
        <v>84</v>
      </c>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30"/>
      <c r="AZ1089" s="30"/>
      <c r="BA1089" s="30"/>
      <c r="BB1089" s="30"/>
      <c r="BC1089" s="30"/>
      <c r="BD1089" s="30"/>
      <c r="BE1089" s="30"/>
      <c r="BF1089" s="30"/>
      <c r="BG1089" s="30"/>
      <c r="BH1089" s="30"/>
      <c r="BI1089" s="30"/>
      <c r="BJ1089" s="30"/>
      <c r="BK1089" s="30"/>
      <c r="BL1089" s="18"/>
      <c r="BM1089" s="18"/>
      <c r="BN1089" s="18"/>
      <c r="BO1089" s="18"/>
      <c r="BP1089" s="18"/>
      <c r="BQ1089" s="18"/>
      <c r="BR1089" s="18"/>
      <c r="BS1089" s="18"/>
      <c r="BT1089" s="18"/>
      <c r="BU1089" s="18"/>
      <c r="BV1089" s="18"/>
      <c r="BW1089" s="18"/>
      <c r="BX1089" s="19"/>
    </row>
    <row r="1090" spans="2:126" ht="20.100000000000001" customHeight="1">
      <c r="B1090" s="9"/>
      <c r="C1090" s="9"/>
      <c r="D1090" s="23"/>
      <c r="E1090" s="24"/>
      <c r="F1090" s="24"/>
      <c r="G1090" s="24"/>
      <c r="H1090" s="24"/>
      <c r="I1090" s="24"/>
      <c r="J1090" s="25"/>
      <c r="K1090" s="25"/>
      <c r="L1090" s="25"/>
      <c r="M1090" s="25"/>
      <c r="N1090" s="25"/>
      <c r="O1090" s="25"/>
      <c r="P1090" s="25"/>
      <c r="Q1090" s="15"/>
      <c r="R1090" s="29"/>
      <c r="S1090" s="29"/>
      <c r="T1090" s="29" t="s">
        <v>76</v>
      </c>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30"/>
      <c r="AZ1090" s="30"/>
      <c r="BA1090" s="30"/>
      <c r="BB1090" s="30"/>
      <c r="BC1090" s="30"/>
      <c r="BD1090" s="30"/>
      <c r="BE1090" s="30"/>
      <c r="BF1090" s="30"/>
      <c r="BG1090" s="30"/>
      <c r="BH1090" s="30"/>
      <c r="BI1090" s="30"/>
      <c r="BJ1090" s="30"/>
      <c r="BK1090" s="30"/>
      <c r="BL1090" s="18"/>
      <c r="BM1090" s="18"/>
      <c r="BN1090" s="18"/>
      <c r="BO1090" s="18"/>
      <c r="BP1090" s="18"/>
      <c r="BQ1090" s="18"/>
      <c r="BR1090" s="18"/>
      <c r="BS1090" s="18"/>
      <c r="BT1090" s="18"/>
      <c r="BU1090" s="18"/>
      <c r="BV1090" s="18"/>
      <c r="BW1090" s="18"/>
      <c r="BX1090" s="19"/>
    </row>
    <row r="1091" spans="2:126" ht="20.100000000000001" customHeight="1">
      <c r="B1091" s="9"/>
      <c r="C1091" s="9"/>
      <c r="D1091" s="15"/>
      <c r="E1091" s="16" t="s">
        <v>53</v>
      </c>
      <c r="F1091" s="16"/>
      <c r="G1091" s="16"/>
      <c r="H1091" s="16"/>
      <c r="I1091" s="16"/>
      <c r="J1091" s="17"/>
      <c r="K1091" s="17"/>
      <c r="L1091" s="17"/>
      <c r="M1091" s="17"/>
      <c r="N1091" s="17"/>
      <c r="O1091" s="17"/>
      <c r="P1091" s="17"/>
      <c r="Q1091" s="10"/>
      <c r="R1091" s="11" t="s">
        <v>325</v>
      </c>
      <c r="S1091" s="37"/>
      <c r="T1091" s="37"/>
      <c r="U1091" s="37"/>
      <c r="V1091" s="37"/>
      <c r="W1091" s="37"/>
      <c r="X1091" s="37"/>
      <c r="Y1091" s="37"/>
      <c r="Z1091" s="37"/>
      <c r="AA1091" s="37"/>
      <c r="AB1091" s="37"/>
      <c r="AC1091" s="37"/>
      <c r="AD1091" s="37"/>
      <c r="AE1091" s="37"/>
      <c r="AF1091" s="37"/>
      <c r="AG1091" s="37"/>
      <c r="AH1091" s="37"/>
      <c r="AI1091" s="37"/>
      <c r="AJ1091" s="37"/>
      <c r="AK1091" s="37"/>
      <c r="AL1091" s="37"/>
      <c r="AM1091" s="37"/>
      <c r="AN1091" s="37"/>
      <c r="AO1091" s="37"/>
      <c r="AP1091" s="37"/>
      <c r="AQ1091" s="37"/>
      <c r="AR1091" s="37"/>
      <c r="AS1091" s="37"/>
      <c r="AT1091" s="37"/>
      <c r="AU1091" s="37"/>
      <c r="AV1091" s="37"/>
      <c r="AW1091" s="37"/>
      <c r="AX1091" s="37"/>
      <c r="AY1091" s="38"/>
      <c r="AZ1091" s="38"/>
      <c r="BA1091" s="38"/>
      <c r="BB1091" s="38"/>
      <c r="BC1091" s="38"/>
      <c r="BD1091" s="38"/>
      <c r="BE1091" s="38"/>
      <c r="BF1091" s="38"/>
      <c r="BG1091" s="38"/>
      <c r="BH1091" s="38"/>
      <c r="BI1091" s="38"/>
      <c r="BJ1091" s="38"/>
      <c r="BK1091" s="38"/>
      <c r="BL1091" s="13"/>
      <c r="BM1091" s="13"/>
      <c r="BN1091" s="13"/>
      <c r="BO1091" s="13"/>
      <c r="BP1091" s="13"/>
      <c r="BQ1091" s="13"/>
      <c r="BR1091" s="13"/>
      <c r="BS1091" s="13"/>
      <c r="BT1091" s="13"/>
      <c r="BU1091" s="13"/>
      <c r="BV1091" s="13"/>
      <c r="BW1091" s="13"/>
      <c r="BX1091" s="14"/>
    </row>
    <row r="1092" spans="2:126" ht="20.100000000000001" customHeight="1">
      <c r="B1092" s="9"/>
      <c r="C1092" s="9"/>
      <c r="D1092" s="20"/>
      <c r="E1092" s="21" t="s">
        <v>54</v>
      </c>
      <c r="F1092" s="21"/>
      <c r="G1092" s="21"/>
      <c r="H1092" s="21"/>
      <c r="I1092" s="21"/>
      <c r="J1092" s="22"/>
      <c r="K1092" s="22"/>
      <c r="L1092" s="22"/>
      <c r="M1092" s="22"/>
      <c r="N1092" s="22"/>
      <c r="O1092" s="22"/>
      <c r="P1092" s="22"/>
      <c r="Q1092" s="15"/>
      <c r="R1092" s="28" t="s">
        <v>77</v>
      </c>
      <c r="S1092" s="29"/>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30"/>
      <c r="AZ1092" s="30"/>
      <c r="BA1092" s="30"/>
      <c r="BB1092" s="30"/>
      <c r="BC1092" s="30"/>
      <c r="BD1092" s="30"/>
      <c r="BE1092" s="30"/>
      <c r="BF1092" s="30"/>
      <c r="BG1092" s="30"/>
      <c r="BH1092" s="30"/>
      <c r="BI1092" s="30"/>
      <c r="BJ1092" s="30"/>
      <c r="BK1092" s="30"/>
      <c r="BL1092" s="18"/>
      <c r="BM1092" s="18"/>
      <c r="BN1092" s="18"/>
      <c r="BO1092" s="18"/>
      <c r="BP1092" s="18"/>
      <c r="BQ1092" s="18"/>
      <c r="BR1092" s="18"/>
      <c r="BS1092" s="18"/>
      <c r="BT1092" s="18"/>
      <c r="BU1092" s="18"/>
      <c r="BV1092" s="18"/>
      <c r="BW1092" s="18"/>
      <c r="BX1092" s="19"/>
    </row>
    <row r="1093" spans="2:126" ht="20.100000000000001" customHeight="1">
      <c r="B1093" s="9"/>
      <c r="C1093" s="9"/>
      <c r="D1093" s="15"/>
      <c r="E1093" s="16"/>
      <c r="F1093" s="16"/>
      <c r="G1093" s="16"/>
      <c r="H1093" s="16"/>
      <c r="I1093" s="16"/>
      <c r="J1093" s="17"/>
      <c r="K1093" s="17"/>
      <c r="L1093" s="17"/>
      <c r="M1093" s="17"/>
      <c r="N1093" s="17"/>
      <c r="O1093" s="17"/>
      <c r="P1093" s="17"/>
      <c r="Q1093" s="15"/>
      <c r="R1093" s="29"/>
      <c r="S1093" s="29"/>
      <c r="T1093" s="29" t="s">
        <v>78</v>
      </c>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30"/>
      <c r="AZ1093" s="30"/>
      <c r="BA1093" s="30"/>
      <c r="BB1093" s="30"/>
      <c r="BC1093" s="30"/>
      <c r="BD1093" s="30"/>
      <c r="BE1093" s="30"/>
      <c r="BF1093" s="30"/>
      <c r="BG1093" s="30"/>
      <c r="BH1093" s="30"/>
      <c r="BI1093" s="30"/>
      <c r="BJ1093" s="30"/>
      <c r="BK1093" s="30"/>
      <c r="BL1093" s="18"/>
      <c r="BM1093" s="18"/>
      <c r="BN1093" s="18"/>
      <c r="BO1093" s="18"/>
      <c r="BP1093" s="18"/>
      <c r="BQ1093" s="18"/>
      <c r="BR1093" s="18"/>
      <c r="BS1093" s="18"/>
      <c r="BT1093" s="18"/>
      <c r="BU1093" s="18"/>
      <c r="BV1093" s="18"/>
      <c r="BW1093" s="18"/>
      <c r="BX1093" s="19"/>
    </row>
    <row r="1094" spans="2:126" ht="20.100000000000001" customHeight="1">
      <c r="B1094" s="9"/>
      <c r="C1094" s="9"/>
      <c r="D1094" s="15"/>
      <c r="E1094" s="16"/>
      <c r="F1094" s="16"/>
      <c r="G1094" s="16"/>
      <c r="H1094" s="16"/>
      <c r="I1094" s="16"/>
      <c r="J1094" s="17"/>
      <c r="K1094" s="17"/>
      <c r="L1094" s="17"/>
      <c r="M1094" s="17"/>
      <c r="N1094" s="17"/>
      <c r="O1094" s="17"/>
      <c r="P1094" s="17"/>
      <c r="Q1094" s="15"/>
      <c r="R1094" s="29"/>
      <c r="S1094" s="29"/>
      <c r="T1094" s="29" t="s">
        <v>79</v>
      </c>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30"/>
      <c r="AZ1094" s="30"/>
      <c r="BA1094" s="30"/>
      <c r="BB1094" s="30"/>
      <c r="BC1094" s="30"/>
      <c r="BD1094" s="30"/>
      <c r="BE1094" s="30"/>
      <c r="BF1094" s="30"/>
      <c r="BG1094" s="30"/>
      <c r="BH1094" s="30"/>
      <c r="BI1094" s="30"/>
      <c r="BJ1094" s="30"/>
      <c r="BK1094" s="30"/>
      <c r="BL1094" s="18"/>
      <c r="BM1094" s="18"/>
      <c r="BN1094" s="18"/>
      <c r="BO1094" s="18"/>
      <c r="BP1094" s="18"/>
      <c r="BQ1094" s="18"/>
      <c r="BR1094" s="18"/>
      <c r="BS1094" s="18"/>
      <c r="BT1094" s="18"/>
      <c r="BU1094" s="18"/>
      <c r="BV1094" s="18"/>
      <c r="BW1094" s="18"/>
      <c r="BX1094" s="19"/>
    </row>
    <row r="1095" spans="2:126" ht="20.100000000000001" customHeight="1">
      <c r="B1095" s="9"/>
      <c r="C1095" s="9"/>
      <c r="D1095" s="23"/>
      <c r="E1095" s="24"/>
      <c r="F1095" s="24"/>
      <c r="G1095" s="24"/>
      <c r="H1095" s="24"/>
      <c r="I1095" s="24"/>
      <c r="J1095" s="25"/>
      <c r="K1095" s="25"/>
      <c r="L1095" s="25"/>
      <c r="M1095" s="25"/>
      <c r="N1095" s="25"/>
      <c r="O1095" s="25"/>
      <c r="P1095" s="25"/>
      <c r="Q1095" s="23"/>
      <c r="R1095" s="31"/>
      <c r="S1095" s="31"/>
      <c r="T1095" s="31" t="s">
        <v>80</v>
      </c>
      <c r="U1095" s="31"/>
      <c r="V1095" s="31"/>
      <c r="W1095" s="31"/>
      <c r="X1095" s="31"/>
      <c r="Y1095" s="31"/>
      <c r="Z1095" s="31"/>
      <c r="AA1095" s="31"/>
      <c r="AB1095" s="31"/>
      <c r="AC1095" s="31"/>
      <c r="AD1095" s="31"/>
      <c r="AE1095" s="31"/>
      <c r="AF1095" s="31"/>
      <c r="AG1095" s="31"/>
      <c r="AH1095" s="31"/>
      <c r="AI1095" s="31"/>
      <c r="AJ1095" s="31"/>
      <c r="AK1095" s="31"/>
      <c r="AL1095" s="31"/>
      <c r="AM1095" s="31"/>
      <c r="AN1095" s="31"/>
      <c r="AO1095" s="31"/>
      <c r="AP1095" s="31"/>
      <c r="AQ1095" s="31"/>
      <c r="AR1095" s="31"/>
      <c r="AS1095" s="31"/>
      <c r="AT1095" s="31"/>
      <c r="AU1095" s="31"/>
      <c r="AV1095" s="31"/>
      <c r="AW1095" s="31"/>
      <c r="AX1095" s="31"/>
      <c r="AY1095" s="32"/>
      <c r="AZ1095" s="32"/>
      <c r="BA1095" s="32"/>
      <c r="BB1095" s="32"/>
      <c r="BC1095" s="32"/>
      <c r="BD1095" s="32"/>
      <c r="BE1095" s="32"/>
      <c r="BF1095" s="32"/>
      <c r="BG1095" s="32"/>
      <c r="BH1095" s="32"/>
      <c r="BI1095" s="32"/>
      <c r="BJ1095" s="32"/>
      <c r="BK1095" s="32"/>
      <c r="BL1095" s="33"/>
      <c r="BM1095" s="33"/>
      <c r="BN1095" s="33"/>
      <c r="BO1095" s="33"/>
      <c r="BP1095" s="33"/>
      <c r="BQ1095" s="33"/>
      <c r="BR1095" s="33"/>
      <c r="BS1095" s="33"/>
      <c r="BT1095" s="33"/>
      <c r="BU1095" s="33"/>
      <c r="BV1095" s="33"/>
      <c r="BW1095" s="33"/>
      <c r="BX1095" s="26"/>
    </row>
    <row r="1096" spans="2:126" ht="20.100000000000001" customHeight="1">
      <c r="B1096" s="9"/>
      <c r="C1096" s="9"/>
      <c r="D1096" s="15"/>
      <c r="E1096" s="16" t="s">
        <v>55</v>
      </c>
      <c r="F1096" s="16"/>
      <c r="G1096" s="16"/>
      <c r="H1096" s="16"/>
      <c r="I1096" s="16"/>
      <c r="J1096" s="17"/>
      <c r="K1096" s="17"/>
      <c r="L1096" s="17"/>
      <c r="M1096" s="17"/>
      <c r="N1096" s="17"/>
      <c r="O1096" s="17"/>
      <c r="P1096" s="17"/>
      <c r="Q1096" s="15"/>
      <c r="R1096" s="250" t="s">
        <v>231</v>
      </c>
      <c r="S1096" s="250"/>
      <c r="T1096" s="250"/>
      <c r="U1096" s="250"/>
      <c r="V1096" s="250"/>
      <c r="W1096" s="250"/>
      <c r="X1096" s="250"/>
      <c r="Y1096" s="250"/>
      <c r="Z1096" s="250"/>
      <c r="AA1096" s="250"/>
      <c r="AB1096" s="250"/>
      <c r="AC1096" s="250"/>
      <c r="AD1096" s="250"/>
      <c r="AE1096" s="250"/>
      <c r="AF1096" s="250"/>
      <c r="AG1096" s="250"/>
      <c r="AH1096" s="250"/>
      <c r="AI1096" s="250"/>
      <c r="AJ1096" s="250"/>
      <c r="AK1096" s="250"/>
      <c r="AL1096" s="250"/>
      <c r="AM1096" s="250"/>
      <c r="AN1096" s="250"/>
      <c r="AO1096" s="34"/>
      <c r="AP1096" s="34"/>
      <c r="AQ1096" s="34"/>
      <c r="AR1096" s="34"/>
      <c r="AS1096" s="34"/>
      <c r="AT1096" s="34"/>
      <c r="AU1096" s="34"/>
      <c r="AV1096" s="34"/>
      <c r="AW1096" s="34"/>
      <c r="AX1096" s="34"/>
      <c r="AY1096" s="35"/>
      <c r="AZ1096" s="35"/>
      <c r="BA1096" s="35"/>
      <c r="BB1096" s="35"/>
      <c r="BC1096" s="35"/>
      <c r="BD1096" s="35"/>
      <c r="BE1096" s="35"/>
      <c r="BF1096" s="35"/>
      <c r="BG1096" s="35"/>
      <c r="BH1096" s="35"/>
      <c r="BI1096" s="35"/>
      <c r="BJ1096" s="35"/>
      <c r="BK1096" s="35"/>
      <c r="BL1096" s="2"/>
      <c r="BM1096" s="2"/>
      <c r="BN1096" s="2"/>
      <c r="BO1096" s="2"/>
      <c r="BP1096" s="2"/>
      <c r="BQ1096" s="2"/>
      <c r="BR1096" s="2"/>
      <c r="BS1096" s="2"/>
      <c r="BT1096" s="2"/>
      <c r="BU1096" s="2"/>
      <c r="BV1096" s="2"/>
      <c r="BW1096" s="2"/>
      <c r="BX1096" s="3"/>
    </row>
    <row r="1097" spans="2:126" ht="20.100000000000001" customHeight="1">
      <c r="B1097" s="9"/>
      <c r="C1097" s="9"/>
      <c r="D1097" s="15"/>
      <c r="E1097" s="16"/>
      <c r="F1097" s="16"/>
      <c r="G1097" s="16"/>
      <c r="H1097" s="16"/>
      <c r="I1097" s="16"/>
      <c r="J1097" s="17"/>
      <c r="K1097" s="17"/>
      <c r="L1097" s="17"/>
      <c r="M1097" s="17"/>
      <c r="N1097" s="17"/>
      <c r="O1097" s="17"/>
      <c r="P1097" s="17"/>
      <c r="Q1097" s="15"/>
      <c r="R1097" s="251" t="s">
        <v>232</v>
      </c>
      <c r="S1097" s="251"/>
      <c r="T1097" s="251"/>
      <c r="U1097" s="251"/>
      <c r="V1097" s="251"/>
      <c r="W1097" s="251"/>
      <c r="X1097" s="251"/>
      <c r="Y1097" s="251"/>
      <c r="Z1097" s="251"/>
      <c r="AA1097" s="251"/>
      <c r="AB1097" s="251"/>
      <c r="AC1097" s="251"/>
      <c r="AD1097" s="251"/>
      <c r="AE1097" s="251"/>
      <c r="AF1097" s="251"/>
      <c r="AG1097" s="251"/>
      <c r="AH1097" s="251"/>
      <c r="AI1097" s="251"/>
      <c r="AJ1097" s="251"/>
      <c r="AK1097" s="251"/>
      <c r="AL1097" s="251"/>
      <c r="AM1097" s="251"/>
      <c r="AN1097" s="251"/>
      <c r="AO1097" s="251"/>
      <c r="AP1097" s="251"/>
      <c r="AQ1097" s="251"/>
      <c r="AR1097" s="251"/>
      <c r="AS1097" s="251"/>
      <c r="AT1097" s="251"/>
      <c r="AU1097" s="251"/>
      <c r="AV1097" s="251"/>
      <c r="AW1097" s="251"/>
      <c r="AX1097" s="251"/>
      <c r="AY1097" s="252"/>
      <c r="AZ1097" s="252"/>
      <c r="BA1097" s="252"/>
      <c r="BB1097" s="252"/>
      <c r="BC1097" s="252"/>
      <c r="BD1097" s="252"/>
      <c r="BE1097" s="252"/>
      <c r="BF1097" s="252"/>
      <c r="BG1097" s="252"/>
      <c r="BH1097" s="252"/>
      <c r="BI1097" s="252"/>
      <c r="BJ1097" s="252"/>
      <c r="BK1097" s="252"/>
      <c r="BL1097" s="18"/>
      <c r="BM1097" s="18"/>
      <c r="BN1097" s="18"/>
      <c r="BO1097" s="18"/>
      <c r="BP1097" s="18"/>
      <c r="BQ1097" s="18"/>
      <c r="BR1097" s="18"/>
      <c r="BS1097" s="18"/>
      <c r="BT1097" s="18"/>
      <c r="BU1097" s="18"/>
      <c r="BV1097" s="18"/>
      <c r="BW1097" s="18"/>
      <c r="BX1097" s="19"/>
    </row>
    <row r="1098" spans="2:126" ht="20.100000000000001" customHeight="1">
      <c r="B1098" s="9"/>
      <c r="C1098" s="9"/>
      <c r="D1098" s="15"/>
      <c r="E1098" s="16"/>
      <c r="F1098" s="16"/>
      <c r="G1098" s="16"/>
      <c r="H1098" s="16"/>
      <c r="I1098" s="16"/>
      <c r="J1098" s="17"/>
      <c r="K1098" s="17"/>
      <c r="L1098" s="17"/>
      <c r="M1098" s="17"/>
      <c r="N1098" s="17"/>
      <c r="O1098" s="17"/>
      <c r="P1098" s="17"/>
      <c r="Q1098" s="228"/>
      <c r="R1098" s="29" t="s">
        <v>233</v>
      </c>
      <c r="S1098" s="29"/>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51"/>
      <c r="AV1098" s="251"/>
      <c r="AW1098" s="251"/>
      <c r="AX1098" s="251"/>
      <c r="AY1098" s="252"/>
      <c r="AZ1098" s="252"/>
      <c r="BA1098" s="252"/>
      <c r="BB1098" s="252"/>
      <c r="BC1098" s="252"/>
      <c r="BD1098" s="252"/>
      <c r="BE1098" s="252"/>
      <c r="BF1098" s="252"/>
      <c r="BG1098" s="252"/>
      <c r="BH1098" s="252"/>
      <c r="BI1098" s="252"/>
      <c r="BJ1098" s="252"/>
      <c r="BK1098" s="252"/>
      <c r="BL1098" s="247"/>
      <c r="BM1098" s="18"/>
      <c r="BN1098" s="18"/>
      <c r="BO1098" s="18"/>
      <c r="BP1098" s="18"/>
      <c r="BQ1098" s="18"/>
      <c r="BR1098" s="18"/>
      <c r="BS1098" s="18"/>
      <c r="BT1098" s="18"/>
      <c r="BU1098" s="18"/>
      <c r="BV1098" s="18"/>
      <c r="BW1098" s="18"/>
      <c r="BX1098" s="19"/>
    </row>
    <row r="1099" spans="2:126" ht="20.100000000000001" customHeight="1">
      <c r="B1099" s="9"/>
      <c r="C1099" s="9"/>
      <c r="D1099" s="23"/>
      <c r="E1099" s="24"/>
      <c r="F1099" s="24"/>
      <c r="G1099" s="24"/>
      <c r="H1099" s="24"/>
      <c r="I1099" s="24"/>
      <c r="J1099" s="25"/>
      <c r="K1099" s="25"/>
      <c r="L1099" s="25"/>
      <c r="M1099" s="25"/>
      <c r="N1099" s="25"/>
      <c r="O1099" s="25"/>
      <c r="P1099" s="25"/>
      <c r="Q1099" s="253"/>
      <c r="R1099" s="32" t="s">
        <v>234</v>
      </c>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3"/>
      <c r="BM1099" s="33"/>
      <c r="BN1099" s="33"/>
      <c r="BO1099" s="33"/>
      <c r="BP1099" s="33"/>
      <c r="BQ1099" s="33"/>
      <c r="BR1099" s="33"/>
      <c r="BS1099" s="33"/>
      <c r="BT1099" s="33"/>
      <c r="BU1099" s="33"/>
      <c r="BV1099" s="33"/>
      <c r="BW1099" s="33"/>
      <c r="BX1099" s="26"/>
    </row>
    <row r="1100" spans="2:126" ht="12.75" customHeight="1">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c r="AS1100" s="9"/>
      <c r="AT1100" s="9"/>
      <c r="AU1100" s="9"/>
      <c r="AV1100" s="9"/>
      <c r="AW1100" s="9"/>
      <c r="AX1100" s="9"/>
      <c r="AY1100" s="9"/>
      <c r="AZ1100" s="9"/>
    </row>
    <row r="1101" spans="2:126" s="8" customFormat="1" ht="15.75" customHeight="1">
      <c r="D1101" s="488">
        <f>入力フォーム!$C$13</f>
        <v>45931</v>
      </c>
      <c r="E1101" s="488"/>
      <c r="F1101" s="488"/>
      <c r="G1101" s="488"/>
      <c r="H1101" s="488"/>
      <c r="I1101" s="488"/>
      <c r="J1101" s="488"/>
      <c r="K1101" s="488"/>
      <c r="L1101" s="488"/>
      <c r="M1101" s="488"/>
      <c r="N1101" s="488"/>
      <c r="O1101" s="488"/>
      <c r="P1101" s="488"/>
      <c r="Q1101" s="488"/>
      <c r="R1101" s="47"/>
      <c r="S1101" s="47"/>
      <c r="T1101" s="47"/>
      <c r="U1101" s="47"/>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row>
    <row r="1102" spans="2:126" s="8" customFormat="1" ht="10.5" customHeight="1">
      <c r="D1102" s="45"/>
      <c r="E1102" s="45"/>
      <c r="F1102" s="45"/>
      <c r="G1102" s="45"/>
      <c r="H1102" s="45"/>
      <c r="I1102" s="45"/>
      <c r="J1102" s="45"/>
      <c r="K1102" s="45"/>
      <c r="L1102" s="45"/>
      <c r="M1102" s="45"/>
      <c r="N1102" s="45"/>
      <c r="O1102" s="45"/>
      <c r="P1102" s="45"/>
      <c r="Q1102" s="45"/>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row>
    <row r="1103" spans="2:126" s="8" customFormat="1" ht="18" customHeight="1">
      <c r="AM1103" s="8" t="s">
        <v>56</v>
      </c>
      <c r="AQ1103" s="489" t="s">
        <v>306</v>
      </c>
      <c r="AR1103" s="489"/>
      <c r="AS1103" s="489"/>
      <c r="AT1103" s="489"/>
      <c r="AU1103" s="489"/>
      <c r="AV1103" s="489"/>
      <c r="AW1103" s="489"/>
      <c r="AX1103" s="489"/>
      <c r="AY1103" s="489"/>
      <c r="AZ1103" s="489"/>
      <c r="BA1103" s="489"/>
      <c r="BB1103" s="489"/>
      <c r="BC1103" s="489"/>
      <c r="BD1103" s="489"/>
      <c r="BE1103" s="489"/>
      <c r="BF1103" s="489"/>
      <c r="BG1103" s="489"/>
      <c r="BH1103" s="489"/>
      <c r="BI1103" s="489"/>
      <c r="BJ1103" s="489"/>
      <c r="BK1103" s="489"/>
      <c r="BL1103" s="489"/>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row>
    <row r="1104" spans="2:126" s="8" customFormat="1" ht="18" customHeight="1">
      <c r="AQ1104" s="489" t="s">
        <v>66</v>
      </c>
      <c r="AR1104" s="489"/>
      <c r="AS1104" s="489"/>
      <c r="AT1104" s="489"/>
      <c r="AU1104" s="489"/>
      <c r="AV1104" s="489"/>
      <c r="AW1104" s="489"/>
      <c r="AX1104" s="489"/>
      <c r="AY1104" s="489"/>
      <c r="AZ1104" s="489"/>
      <c r="BA1104" s="489"/>
      <c r="BB1104" s="489"/>
      <c r="BC1104" s="489"/>
      <c r="BD1104" s="489"/>
      <c r="BE1104" s="489"/>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row>
    <row r="1105" spans="1:126" s="8" customFormat="1" ht="18" customHeight="1">
      <c r="AQ1105" s="479" t="s">
        <v>328</v>
      </c>
      <c r="AR1105" s="479"/>
      <c r="AS1105" s="479"/>
      <c r="AT1105" s="479"/>
      <c r="AU1105" s="479"/>
      <c r="AV1105" s="479"/>
      <c r="AW1105" s="479"/>
      <c r="AX1105" s="479"/>
      <c r="AY1105" s="479"/>
      <c r="AZ1105" s="479"/>
      <c r="BA1105" s="479"/>
      <c r="BB1105" s="479"/>
      <c r="BC1105" s="479"/>
      <c r="BD1105" s="479"/>
      <c r="BE1105" s="479"/>
      <c r="BF1105" s="479"/>
      <c r="BG1105" s="43"/>
      <c r="BH1105" s="480" t="s">
        <v>300</v>
      </c>
      <c r="BI1105" s="480"/>
      <c r="BJ1105" s="480"/>
      <c r="BK1105" s="480"/>
      <c r="BL1105" s="480"/>
      <c r="BM1105" s="480"/>
      <c r="BN1105" s="480"/>
      <c r="BO1105" s="480"/>
      <c r="BS1105" s="8" t="s">
        <v>57</v>
      </c>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row>
    <row r="1106" spans="1:126" s="8" customFormat="1" ht="10.5" customHeight="1">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row>
    <row r="1107" spans="1:126" s="8" customFormat="1" ht="18" customHeight="1">
      <c r="AM1107" s="8" t="s">
        <v>58</v>
      </c>
      <c r="AQ1107" s="8" t="s">
        <v>59</v>
      </c>
      <c r="AU1107" s="481" t="str">
        <f>"〒"&amp;VLOOKUP(A1055,入力フォーム!$A$26:$AA$75,4,FALSE)</f>
        <v>〒</v>
      </c>
      <c r="AV1107" s="481"/>
      <c r="AW1107" s="481"/>
      <c r="AX1107" s="481"/>
      <c r="AY1107" s="481"/>
      <c r="AZ1107" s="481"/>
      <c r="BA1107" s="481"/>
      <c r="BB1107" s="481"/>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row>
    <row r="1108" spans="1:126" s="8" customFormat="1" ht="20.100000000000001" customHeight="1">
      <c r="AU1108" s="144"/>
      <c r="AV1108" s="482">
        <f>VLOOKUP(A1055,入力フォーム!$A$26:$AA$75,5,FALSE)</f>
        <v>0</v>
      </c>
      <c r="AW1108" s="482"/>
      <c r="AX1108" s="482"/>
      <c r="AY1108" s="482"/>
      <c r="AZ1108" s="482"/>
      <c r="BA1108" s="482"/>
      <c r="BB1108" s="482"/>
      <c r="BC1108" s="482"/>
      <c r="BD1108" s="482"/>
      <c r="BE1108" s="482"/>
      <c r="BF1108" s="482"/>
      <c r="BG1108" s="482"/>
      <c r="BH1108" s="482"/>
      <c r="BI1108" s="482"/>
      <c r="BJ1108" s="482"/>
      <c r="BK1108" s="482"/>
      <c r="BL1108" s="482"/>
      <c r="BM1108" s="482"/>
      <c r="BN1108" s="482"/>
      <c r="BO1108" s="482"/>
      <c r="BP1108" s="482"/>
      <c r="BQ1108" s="482"/>
      <c r="BR1108" s="482"/>
      <c r="BS1108" s="482"/>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row>
    <row r="1109" spans="1:126" s="8" customFormat="1" ht="20.100000000000001" customHeight="1">
      <c r="AU1109" s="44"/>
      <c r="AV1109" s="483">
        <f>VLOOKUP(A1055,入力フォーム!$A$26:$AA$75,6,FALSE)</f>
        <v>0</v>
      </c>
      <c r="AW1109" s="483"/>
      <c r="AX1109" s="483"/>
      <c r="AY1109" s="483"/>
      <c r="AZ1109" s="483"/>
      <c r="BA1109" s="483"/>
      <c r="BB1109" s="483"/>
      <c r="BC1109" s="483"/>
      <c r="BD1109" s="483"/>
      <c r="BE1109" s="483"/>
      <c r="BF1109" s="483"/>
      <c r="BG1109" s="483"/>
      <c r="BH1109" s="483"/>
      <c r="BI1109" s="483"/>
      <c r="BJ1109" s="483"/>
      <c r="BK1109" s="483"/>
      <c r="BL1109" s="483"/>
      <c r="BM1109" s="483"/>
      <c r="BN1109" s="483"/>
      <c r="BO1109" s="483"/>
      <c r="BP1109" s="483"/>
      <c r="BQ1109" s="483"/>
      <c r="BR1109" s="483"/>
      <c r="BS1109" s="48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row>
    <row r="1110" spans="1:126" s="8" customFormat="1" ht="12" customHeight="1">
      <c r="AQ1110" s="46" t="s">
        <v>191</v>
      </c>
      <c r="AR1110" s="46"/>
      <c r="AS1110" s="46"/>
      <c r="AT1110" s="46"/>
      <c r="AU1110" s="46"/>
      <c r="AV1110" s="484">
        <f>VLOOKUP(A1055,入力フォーム!$A$26:$AA$75,3,FALSE)</f>
        <v>0</v>
      </c>
      <c r="AW1110" s="484" ph="1"/>
      <c r="AX1110" s="484" ph="1"/>
      <c r="AY1110" s="484" ph="1"/>
      <c r="AZ1110" s="484" ph="1"/>
      <c r="BA1110" s="484" ph="1"/>
      <c r="BB1110" s="484" ph="1"/>
      <c r="BC1110" s="484" ph="1"/>
      <c r="BD1110" s="484" ph="1"/>
      <c r="BE1110" s="484" ph="1"/>
      <c r="BF1110" s="484" ph="1"/>
      <c r="BG1110" s="484" ph="1"/>
      <c r="BH1110" s="484" ph="1"/>
      <c r="BI1110" s="484" ph="1"/>
      <c r="BJ1110" s="484" ph="1"/>
      <c r="BK1110" s="484" ph="1"/>
      <c r="BL1110" s="484" ph="1"/>
      <c r="BM1110" s="484" ph="1"/>
      <c r="BN1110" s="484" ph="1"/>
      <c r="BO1110" s="48"/>
      <c r="BP1110" s="48"/>
      <c r="BQ1110" s="48"/>
      <c r="BR1110" s="48"/>
      <c r="BS1110" s="48"/>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row>
    <row r="1111" spans="1:126" s="8" customFormat="1" ht="20.100000000000001" customHeight="1">
      <c r="AQ1111" s="8" t="s">
        <v>60</v>
      </c>
      <c r="AV1111" s="493">
        <f>VLOOKUP(A1055,入力フォーム!$A$26:$AA$75,2,FALSE)</f>
        <v>0</v>
      </c>
      <c r="AW1111" s="493"/>
      <c r="AX1111" s="493"/>
      <c r="AY1111" s="493"/>
      <c r="AZ1111" s="493"/>
      <c r="BA1111" s="493"/>
      <c r="BB1111" s="493"/>
      <c r="BC1111" s="493"/>
      <c r="BD1111" s="493"/>
      <c r="BE1111" s="493"/>
      <c r="BF1111" s="493"/>
      <c r="BG1111" s="493"/>
      <c r="BH1111" s="493"/>
      <c r="BI1111" s="493"/>
      <c r="BJ1111" s="493"/>
      <c r="BK1111" s="493"/>
      <c r="BL1111" s="493"/>
      <c r="BM1111" s="493"/>
      <c r="BN1111" s="493"/>
      <c r="BO1111" s="48"/>
      <c r="BP1111" s="48"/>
      <c r="BQ1111" s="48"/>
      <c r="BR1111" s="48"/>
      <c r="BS1111" s="286" t="s">
        <v>57</v>
      </c>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row>
    <row r="1112" spans="1:126" s="8" customFormat="1" ht="20.100000000000001" customHeight="1">
      <c r="AQ1112" s="8" t="s">
        <v>61</v>
      </c>
      <c r="AV1112" s="48"/>
      <c r="AW1112" s="494">
        <f>VLOOKUP(A1055,入力フォーム!$A$26:$AA$75,8,FALSE)</f>
        <v>0</v>
      </c>
      <c r="AX1112" s="494"/>
      <c r="AY1112" s="494"/>
      <c r="AZ1112" s="494"/>
      <c r="BA1112" s="494"/>
      <c r="BB1112" s="494"/>
      <c r="BC1112" s="494"/>
      <c r="BD1112" s="494"/>
      <c r="BE1112" s="494"/>
      <c r="BF1112" s="494"/>
      <c r="BG1112" s="494"/>
      <c r="BH1112" s="494"/>
      <c r="BI1112" s="494"/>
      <c r="BJ1112" s="494"/>
      <c r="BK1112" s="494"/>
      <c r="BL1112" s="494"/>
      <c r="BM1112" s="494"/>
      <c r="BN1112" s="494"/>
      <c r="BO1112" s="494"/>
      <c r="BP1112" s="494"/>
      <c r="BQ1112" s="494"/>
      <c r="BR1112" s="494"/>
      <c r="BS1112" s="48"/>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row>
    <row r="1113" spans="1:126" s="8" customFormat="1" ht="20.100000000000001" customHeight="1">
      <c r="AQ1113" s="8" t="s">
        <v>83</v>
      </c>
      <c r="AV1113" s="48"/>
      <c r="AW1113" s="48"/>
      <c r="AX1113" s="48"/>
      <c r="AY1113" s="48"/>
      <c r="AZ1113" s="48"/>
      <c r="BA1113" s="48"/>
      <c r="BB1113" s="48"/>
      <c r="BC1113" s="48"/>
      <c r="BD1113" s="495">
        <f>VLOOKUP(A1055,入力フォーム!$A$26:$AA$75,9,FALSE)</f>
        <v>0</v>
      </c>
      <c r="BE1113" s="495"/>
      <c r="BF1113" s="495"/>
      <c r="BG1113" s="495"/>
      <c r="BH1113" s="495"/>
      <c r="BI1113" s="495"/>
      <c r="BJ1113" s="495"/>
      <c r="BK1113" s="495"/>
      <c r="BL1113" s="495"/>
      <c r="BM1113" s="495"/>
      <c r="BN1113" s="495"/>
      <c r="BO1113" s="495"/>
      <c r="BP1113" s="495"/>
      <c r="BQ1113" s="495"/>
      <c r="BR1113" s="495"/>
      <c r="BS1113" s="495"/>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row>
    <row r="1114" spans="1:126" s="8" customFormat="1" ht="12" customHeight="1">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row>
    <row r="1115" spans="1:126" s="8" customFormat="1" ht="22.5" customHeight="1">
      <c r="D1115" s="496" t="s">
        <v>85</v>
      </c>
      <c r="E1115" s="496"/>
      <c r="F1115" s="496"/>
      <c r="G1115" s="496"/>
      <c r="H1115" s="496"/>
      <c r="I1115" s="496"/>
      <c r="J1115" s="496"/>
      <c r="K1115" s="496"/>
      <c r="L1115" s="497" t="str">
        <f>入力フォーム!$C$22</f>
        <v>07-999</v>
      </c>
      <c r="M1115" s="497"/>
      <c r="N1115" s="497"/>
      <c r="O1115" s="497"/>
      <c r="P1115" s="497"/>
      <c r="Q1115" s="497"/>
      <c r="R1115" s="48"/>
      <c r="S1115" s="48"/>
      <c r="T1115" s="8" t="s">
        <v>242</v>
      </c>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row>
    <row r="1116" spans="1:126" s="8" customFormat="1" ht="15.75" customHeight="1">
      <c r="D1116" s="45"/>
      <c r="F1116" s="45"/>
      <c r="G1116" s="45"/>
      <c r="H1116" s="45"/>
      <c r="I1116" s="45"/>
      <c r="J1116" s="45"/>
      <c r="K1116" s="45"/>
      <c r="L1116" s="45"/>
      <c r="M1116" s="45"/>
      <c r="N1116" s="45"/>
      <c r="O1116" s="45"/>
      <c r="P1116" s="45"/>
      <c r="Q1116" s="45"/>
      <c r="BX1116" s="51"/>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row>
    <row r="1117" spans="1:126" s="7" customFormat="1" ht="18.75">
      <c r="A1117" s="7">
        <f>IF(MOD(ROW()-1,62)=0,QUOTIENT(ROW()-1,62)+1,"")</f>
        <v>19</v>
      </c>
      <c r="B1117" s="473" t="s">
        <v>39</v>
      </c>
      <c r="C1117" s="473"/>
      <c r="D1117" s="473"/>
      <c r="E1117" s="473"/>
      <c r="F1117" s="473"/>
      <c r="G1117" s="473"/>
      <c r="H1117" s="473"/>
      <c r="I1117" s="473"/>
      <c r="J1117" s="473"/>
      <c r="K1117" s="473"/>
      <c r="L1117" s="473"/>
      <c r="M1117" s="473"/>
      <c r="N1117" s="473"/>
      <c r="O1117" s="473"/>
      <c r="P1117" s="473"/>
      <c r="Q1117" s="473"/>
      <c r="R1117" s="473"/>
      <c r="S1117" s="473"/>
      <c r="T1117" s="473"/>
      <c r="U1117" s="473"/>
      <c r="V1117" s="473"/>
      <c r="W1117" s="473"/>
      <c r="X1117" s="473"/>
      <c r="Y1117" s="473"/>
      <c r="Z1117" s="473"/>
      <c r="AA1117" s="473"/>
      <c r="AB1117" s="473"/>
      <c r="AC1117" s="473"/>
      <c r="AD1117" s="473"/>
      <c r="AE1117" s="473"/>
      <c r="AF1117" s="473"/>
      <c r="AG1117" s="473"/>
      <c r="AH1117" s="473"/>
      <c r="AI1117" s="473"/>
      <c r="AJ1117" s="473"/>
      <c r="AK1117" s="473"/>
      <c r="AL1117" s="473"/>
      <c r="AM1117" s="473"/>
      <c r="AN1117" s="473"/>
      <c r="AO1117" s="473"/>
      <c r="AP1117" s="473"/>
      <c r="AQ1117" s="473"/>
      <c r="AR1117" s="473"/>
      <c r="AS1117" s="473"/>
      <c r="AT1117" s="473"/>
      <c r="AU1117" s="473"/>
      <c r="AV1117" s="473"/>
      <c r="AW1117" s="473"/>
      <c r="AX1117" s="473"/>
      <c r="AY1117" s="473"/>
      <c r="AZ1117" s="473"/>
      <c r="BA1117" s="473"/>
      <c r="BB1117" s="473"/>
      <c r="BC1117" s="473"/>
      <c r="BD1117" s="473"/>
      <c r="BE1117" s="473"/>
      <c r="BF1117" s="473"/>
      <c r="BG1117" s="473"/>
      <c r="BH1117" s="473"/>
      <c r="BI1117" s="473"/>
      <c r="BJ1117" s="473"/>
      <c r="BK1117" s="473"/>
      <c r="BL1117" s="473"/>
      <c r="BM1117" s="473"/>
      <c r="BN1117" s="473"/>
      <c r="BO1117" s="473"/>
      <c r="BP1117" s="473"/>
      <c r="BQ1117" s="473"/>
      <c r="BR1117" s="473"/>
      <c r="BS1117" s="473"/>
      <c r="BT1117" s="473"/>
      <c r="BU1117" s="473"/>
      <c r="BV1117" s="473"/>
      <c r="BW1117" s="473"/>
      <c r="BX1117" s="473"/>
      <c r="BY1117" s="52"/>
      <c r="BZ1117" s="41"/>
      <c r="CA1117" s="41"/>
      <c r="CB1117" s="41"/>
      <c r="CC1117" s="41"/>
      <c r="CD1117" s="41"/>
      <c r="CE1117" s="41"/>
      <c r="CF1117" s="41"/>
      <c r="CG1117" s="41"/>
      <c r="CH1117" s="41"/>
      <c r="CI1117" s="41"/>
      <c r="CJ1117" s="41"/>
      <c r="CK1117" s="41"/>
      <c r="CL1117" s="41"/>
      <c r="CM1117" s="41"/>
      <c r="CN1117" s="41"/>
      <c r="CO1117" s="41"/>
      <c r="CP1117" s="41"/>
      <c r="CQ1117" s="41"/>
      <c r="CR1117" s="41"/>
      <c r="CS1117" s="41"/>
      <c r="CT1117" s="41"/>
      <c r="CU1117" s="41"/>
      <c r="CV1117" s="41"/>
      <c r="CW1117" s="41"/>
      <c r="CX1117" s="41"/>
      <c r="CY1117" s="41"/>
      <c r="CZ1117" s="41"/>
      <c r="DA1117" s="41"/>
      <c r="DB1117" s="41"/>
      <c r="DC1117" s="41"/>
      <c r="DD1117" s="41"/>
      <c r="DE1117" s="41"/>
      <c r="DF1117" s="41"/>
      <c r="DG1117" s="41"/>
      <c r="DH1117" s="41"/>
      <c r="DI1117" s="41"/>
      <c r="DJ1117" s="41"/>
      <c r="DK1117" s="41"/>
      <c r="DL1117" s="41"/>
      <c r="DM1117" s="41"/>
      <c r="DN1117" s="41"/>
      <c r="DO1117" s="41"/>
      <c r="DP1117" s="41"/>
      <c r="DQ1117" s="41"/>
      <c r="DR1117" s="41"/>
      <c r="DS1117" s="41"/>
      <c r="DT1117" s="41"/>
      <c r="DU1117" s="41"/>
      <c r="DV1117" s="41"/>
    </row>
    <row r="1118" spans="1:126" s="7" customFormat="1" ht="19.5" customHeight="1">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Q1118" s="8"/>
      <c r="AR1118" s="8"/>
      <c r="AS1118" s="8"/>
      <c r="AT1118" s="8"/>
      <c r="AU1118" s="8"/>
      <c r="AV1118" s="8"/>
      <c r="AW1118" s="8"/>
      <c r="AX1118" s="8"/>
      <c r="AY1118" s="8"/>
      <c r="AZ1118" s="8"/>
      <c r="BZ1118" s="41"/>
      <c r="CA1118" s="41"/>
      <c r="CB1118" s="41"/>
      <c r="CC1118" s="41"/>
      <c r="CD1118" s="41"/>
      <c r="CE1118" s="41"/>
      <c r="CF1118" s="41"/>
      <c r="CG1118" s="41"/>
      <c r="CH1118" s="41"/>
      <c r="CI1118" s="41"/>
      <c r="CJ1118" s="41"/>
      <c r="CK1118" s="41"/>
      <c r="CL1118" s="41"/>
      <c r="CM1118" s="41"/>
      <c r="CN1118" s="41"/>
      <c r="CO1118" s="41"/>
      <c r="CP1118" s="41"/>
      <c r="CQ1118" s="41"/>
      <c r="CR1118" s="41"/>
      <c r="CS1118" s="41"/>
      <c r="CT1118" s="41"/>
      <c r="CU1118" s="41"/>
      <c r="CV1118" s="41"/>
      <c r="CW1118" s="41"/>
      <c r="CX1118" s="41"/>
      <c r="CY1118" s="41"/>
      <c r="CZ1118" s="41"/>
      <c r="DA1118" s="41"/>
      <c r="DB1118" s="41"/>
      <c r="DC1118" s="41"/>
      <c r="DD1118" s="41"/>
      <c r="DE1118" s="41"/>
      <c r="DF1118" s="41"/>
      <c r="DG1118" s="41"/>
      <c r="DH1118" s="41"/>
      <c r="DI1118" s="41"/>
      <c r="DJ1118" s="41"/>
      <c r="DK1118" s="41"/>
      <c r="DL1118" s="41"/>
      <c r="DM1118" s="41"/>
      <c r="DN1118" s="41"/>
      <c r="DO1118" s="41"/>
      <c r="DP1118" s="41"/>
      <c r="DQ1118" s="41"/>
      <c r="DR1118" s="41"/>
      <c r="DS1118" s="41"/>
      <c r="DT1118" s="41"/>
      <c r="DU1118" s="41"/>
      <c r="DV1118" s="41"/>
    </row>
    <row r="1119" spans="1:126" s="7" customFormat="1" ht="16.5" customHeight="1">
      <c r="B1119" s="8" t="s">
        <v>229</v>
      </c>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D1119" s="474">
        <f>VLOOKUP(A1117,入力フォーム!$A$26:$AA$75,2,FALSE)</f>
        <v>0</v>
      </c>
      <c r="AE1119" s="474"/>
      <c r="AF1119" s="474"/>
      <c r="AG1119" s="474"/>
      <c r="AH1119" s="474"/>
      <c r="AI1119" s="474"/>
      <c r="AJ1119" s="474"/>
      <c r="AK1119" s="474"/>
      <c r="AL1119" s="474"/>
      <c r="AM1119" s="474"/>
      <c r="AN1119" s="474"/>
      <c r="AO1119" s="474"/>
      <c r="AP1119" s="474"/>
      <c r="AQ1119" s="8" t="s">
        <v>230</v>
      </c>
      <c r="AR1119" s="8"/>
      <c r="AS1119" s="8"/>
      <c r="AT1119" s="8"/>
      <c r="AU1119" s="8"/>
      <c r="AV1119" s="8"/>
      <c r="AW1119" s="8"/>
      <c r="AX1119" s="8"/>
      <c r="AY1119" s="8"/>
      <c r="AZ1119" s="8"/>
      <c r="BZ1119" s="41"/>
      <c r="CA1119" s="41"/>
      <c r="CB1119" s="41"/>
      <c r="CC1119" s="41"/>
      <c r="CD1119" s="41"/>
      <c r="CE1119" s="41"/>
      <c r="CF1119" s="41"/>
      <c r="CG1119" s="41"/>
      <c r="CH1119" s="41"/>
      <c r="CI1119" s="41"/>
      <c r="CJ1119" s="41"/>
      <c r="CK1119" s="41"/>
      <c r="CL1119" s="41"/>
      <c r="CM1119" s="41"/>
      <c r="CN1119" s="41"/>
      <c r="CO1119" s="41"/>
      <c r="CP1119" s="41"/>
      <c r="CQ1119" s="41"/>
      <c r="CR1119" s="41"/>
      <c r="CS1119" s="41"/>
      <c r="CT1119" s="41"/>
      <c r="CU1119" s="41"/>
      <c r="CV1119" s="41"/>
      <c r="CW1119" s="41"/>
      <c r="CX1119" s="41"/>
      <c r="CY1119" s="41"/>
      <c r="CZ1119" s="41"/>
      <c r="DA1119" s="41"/>
      <c r="DB1119" s="41"/>
      <c r="DC1119" s="41"/>
      <c r="DD1119" s="41"/>
      <c r="DE1119" s="41"/>
      <c r="DF1119" s="41"/>
      <c r="DG1119" s="41"/>
      <c r="DH1119" s="41"/>
      <c r="DI1119" s="41"/>
      <c r="DJ1119" s="41"/>
      <c r="DK1119" s="41"/>
      <c r="DL1119" s="41"/>
      <c r="DM1119" s="41"/>
      <c r="DN1119" s="41"/>
      <c r="DO1119" s="41"/>
      <c r="DP1119" s="41"/>
      <c r="DQ1119" s="41"/>
      <c r="DR1119" s="41"/>
      <c r="DS1119" s="41"/>
      <c r="DT1119" s="41"/>
      <c r="DU1119" s="41"/>
      <c r="DV1119" s="41"/>
    </row>
    <row r="1120" spans="1:126" ht="14.25" customHeight="1">
      <c r="B1120" s="9"/>
      <c r="C1120" s="9"/>
      <c r="D1120" s="9"/>
    </row>
    <row r="1121" spans="1:126" ht="15.75" customHeight="1">
      <c r="D1121" s="475" t="s">
        <v>23</v>
      </c>
      <c r="E1121" s="475"/>
      <c r="F1121" s="475"/>
      <c r="G1121" s="475"/>
      <c r="H1121" s="475"/>
      <c r="I1121" s="475"/>
      <c r="J1121" s="475"/>
      <c r="K1121" s="475"/>
      <c r="L1121" s="475"/>
      <c r="M1121" s="475"/>
      <c r="N1121" s="475"/>
      <c r="O1121" s="475"/>
      <c r="P1121" s="475"/>
      <c r="Q1121" s="475"/>
      <c r="R1121" s="475"/>
      <c r="S1121" s="475"/>
      <c r="T1121" s="475"/>
      <c r="U1121" s="475"/>
      <c r="V1121" s="475"/>
      <c r="W1121" s="475"/>
      <c r="X1121" s="475"/>
      <c r="Y1121" s="475"/>
      <c r="Z1121" s="475"/>
      <c r="AA1121" s="475"/>
      <c r="AB1121" s="475"/>
      <c r="AC1121" s="475"/>
      <c r="AD1121" s="475"/>
      <c r="AE1121" s="475"/>
      <c r="AF1121" s="475"/>
      <c r="AG1121" s="475"/>
      <c r="AH1121" s="475"/>
      <c r="AI1121" s="475"/>
      <c r="AJ1121" s="475"/>
      <c r="AK1121" s="475"/>
      <c r="AL1121" s="475"/>
      <c r="AM1121" s="475"/>
      <c r="AN1121" s="475"/>
      <c r="AO1121" s="475"/>
      <c r="AP1121" s="475"/>
      <c r="AQ1121" s="475"/>
      <c r="AR1121" s="475"/>
      <c r="AS1121" s="475"/>
      <c r="AT1121" s="475"/>
      <c r="AU1121" s="475"/>
      <c r="AV1121" s="475"/>
      <c r="AW1121" s="475"/>
      <c r="AX1121" s="475"/>
      <c r="AY1121" s="475"/>
      <c r="AZ1121" s="475"/>
      <c r="BA1121" s="475"/>
      <c r="BB1121" s="475"/>
      <c r="BC1121" s="475"/>
      <c r="BD1121" s="475"/>
      <c r="BE1121" s="475"/>
      <c r="BF1121" s="475"/>
      <c r="BG1121" s="475"/>
      <c r="BH1121" s="475"/>
      <c r="BI1121" s="475"/>
      <c r="BJ1121" s="475"/>
      <c r="BK1121" s="475"/>
      <c r="BL1121" s="475"/>
      <c r="BM1121" s="475"/>
      <c r="BN1121" s="475"/>
      <c r="BO1121" s="475"/>
      <c r="BP1121" s="475"/>
      <c r="BQ1121" s="475"/>
      <c r="BR1121" s="475"/>
      <c r="BS1121" s="475"/>
      <c r="BT1121" s="475"/>
      <c r="BU1121" s="475"/>
      <c r="BV1121" s="475"/>
      <c r="BW1121" s="475"/>
      <c r="BX1121" s="475"/>
    </row>
    <row r="1122" spans="1:126" ht="14.25" customHeight="1">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AY1122" s="9"/>
      <c r="AZ1122" s="9"/>
    </row>
    <row r="1123" spans="1:126" ht="20.100000000000001" customHeight="1">
      <c r="B1123" s="9"/>
      <c r="C1123" s="9"/>
      <c r="D1123" s="10"/>
      <c r="E1123" s="11" t="s">
        <v>40</v>
      </c>
      <c r="F1123" s="11"/>
      <c r="G1123" s="11"/>
      <c r="H1123" s="11"/>
      <c r="I1123" s="11"/>
      <c r="J1123" s="12"/>
      <c r="K1123" s="12"/>
      <c r="L1123" s="12"/>
      <c r="M1123" s="12"/>
      <c r="N1123" s="12"/>
      <c r="O1123" s="12"/>
      <c r="P1123" s="12"/>
      <c r="Q1123" s="10"/>
      <c r="R1123" s="476" t="str">
        <f>VLOOKUP(A1117,入力フォーム!$A$26:$AA$75,11,FALSE)</f>
        <v/>
      </c>
      <c r="S1123" s="476"/>
      <c r="T1123" s="476"/>
      <c r="U1123" s="476"/>
      <c r="V1123" s="476"/>
      <c r="W1123" s="476"/>
      <c r="X1123" s="476"/>
      <c r="Y1123" s="476"/>
      <c r="Z1123" s="476"/>
      <c r="AA1123" s="476"/>
      <c r="AB1123" s="476"/>
      <c r="AC1123" s="476"/>
      <c r="AD1123" s="476"/>
      <c r="AE1123" s="476"/>
      <c r="AF1123" s="476"/>
      <c r="AG1123" s="476"/>
      <c r="AH1123" s="477" t="s">
        <v>235</v>
      </c>
      <c r="AI1123" s="478"/>
      <c r="AJ1123" s="478"/>
      <c r="AK1123" s="478"/>
      <c r="AL1123" s="478"/>
      <c r="AM1123" s="476" t="str">
        <f>VLOOKUP(A1117,入力フォーム!$A$26:$AA$75,13,FALSE)</f>
        <v/>
      </c>
      <c r="AN1123" s="476"/>
      <c r="AO1123" s="476"/>
      <c r="AP1123" s="476"/>
      <c r="AQ1123" s="476"/>
      <c r="AR1123" s="476"/>
      <c r="AS1123" s="476"/>
      <c r="AT1123" s="476"/>
      <c r="AU1123" s="476"/>
      <c r="AV1123" s="476"/>
      <c r="AW1123" s="476"/>
      <c r="AX1123" s="476"/>
      <c r="AY1123" s="476"/>
      <c r="AZ1123" s="476"/>
      <c r="BA1123" s="476"/>
      <c r="BB1123" s="476"/>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3"/>
    </row>
    <row r="1124" spans="1:126" ht="20.100000000000001" customHeight="1">
      <c r="B1124" s="9"/>
      <c r="C1124" s="9"/>
      <c r="D1124" s="10"/>
      <c r="E1124" s="11" t="s">
        <v>41</v>
      </c>
      <c r="F1124" s="11"/>
      <c r="G1124" s="11"/>
      <c r="H1124" s="11"/>
      <c r="I1124" s="11"/>
      <c r="J1124" s="12"/>
      <c r="K1124" s="12"/>
      <c r="L1124" s="12"/>
      <c r="M1124" s="12"/>
      <c r="N1124" s="12"/>
      <c r="O1124" s="12"/>
      <c r="P1124" s="229"/>
      <c r="Q1124" s="230"/>
      <c r="R1124" s="463" t="str">
        <f>入力フォーム!$C$10</f>
        <v>品川キャンパス</v>
      </c>
      <c r="S1124" s="463"/>
      <c r="T1124" s="463"/>
      <c r="U1124" s="463"/>
      <c r="V1124" s="463"/>
      <c r="W1124" s="463"/>
      <c r="X1124" s="463"/>
      <c r="Y1124" s="463"/>
      <c r="Z1124" s="231"/>
      <c r="AA1124" s="464" t="str">
        <f>入力フォーム!$D$10</f>
        <v>文学部事務室</v>
      </c>
      <c r="AB1124" s="464"/>
      <c r="AC1124" s="464"/>
      <c r="AD1124" s="464"/>
      <c r="AE1124" s="464"/>
      <c r="AF1124" s="464"/>
      <c r="AG1124" s="464"/>
      <c r="AH1124" s="464"/>
      <c r="AI1124" s="464"/>
      <c r="AJ1124" s="464"/>
      <c r="AK1124" s="464"/>
      <c r="AL1124" s="464"/>
      <c r="AM1124" s="464"/>
      <c r="AN1124" s="464"/>
      <c r="AO1124" s="464"/>
      <c r="AP1124" s="464"/>
      <c r="AQ1124" s="464"/>
      <c r="AR1124" s="464"/>
      <c r="AS1124" s="464"/>
      <c r="AT1124" s="464"/>
      <c r="AU1124" s="464"/>
      <c r="AV1124" s="464"/>
      <c r="AW1124" s="464"/>
      <c r="AX1124" s="464"/>
      <c r="AY1124" s="464"/>
      <c r="AZ1124" s="464"/>
      <c r="BA1124" s="464"/>
      <c r="BB1124" s="464"/>
      <c r="BC1124" s="464"/>
      <c r="BD1124" s="464"/>
      <c r="BE1124" s="464"/>
      <c r="BF1124" s="464"/>
      <c r="BG1124" s="464"/>
      <c r="BH1124" s="464"/>
      <c r="BI1124" s="464"/>
      <c r="BJ1124" s="464"/>
      <c r="BK1124" s="464"/>
      <c r="BL1124" s="464"/>
      <c r="BM1124" s="464"/>
      <c r="BN1124" s="464"/>
      <c r="BO1124" s="464"/>
      <c r="BP1124" s="464"/>
      <c r="BQ1124" s="464"/>
      <c r="BR1124" s="231"/>
      <c r="BS1124" s="231"/>
      <c r="BT1124" s="231"/>
      <c r="BU1124" s="231"/>
      <c r="BV1124" s="231"/>
      <c r="BW1124" s="231"/>
      <c r="BX1124" s="232"/>
    </row>
    <row r="1125" spans="1:126" ht="18.600000000000001" customHeight="1">
      <c r="B1125" s="9"/>
      <c r="C1125" s="9"/>
      <c r="D1125" s="15"/>
      <c r="E1125" s="16" t="s">
        <v>236</v>
      </c>
      <c r="F1125" s="16"/>
      <c r="G1125" s="16"/>
      <c r="H1125" s="16"/>
      <c r="I1125" s="16"/>
      <c r="J1125" s="17"/>
      <c r="K1125" s="17"/>
      <c r="L1125" s="17"/>
      <c r="M1125" s="17"/>
      <c r="N1125" s="17"/>
      <c r="O1125" s="17"/>
      <c r="P1125" s="17"/>
      <c r="Q1125" s="15"/>
      <c r="R1125" s="465" t="str">
        <f>入力フォーム!$C$4</f>
        <v>文学部事務室</v>
      </c>
      <c r="S1125" s="465"/>
      <c r="T1125" s="465"/>
      <c r="U1125" s="465"/>
      <c r="V1125" s="465"/>
      <c r="W1125" s="465"/>
      <c r="X1125" s="465"/>
      <c r="Y1125" s="465"/>
      <c r="Z1125" s="465"/>
      <c r="AA1125" s="465"/>
      <c r="AB1125" s="465"/>
      <c r="AC1125" s="465"/>
      <c r="AD1125" s="465"/>
      <c r="AE1125" s="465"/>
      <c r="AF1125" s="465"/>
      <c r="AG1125" s="465"/>
      <c r="AH1125" s="465"/>
      <c r="AI1125" s="465"/>
      <c r="AJ1125" s="465"/>
      <c r="AK1125" s="465"/>
      <c r="AL1125" s="465"/>
      <c r="AM1125" s="465"/>
      <c r="AN1125" s="465"/>
      <c r="AO1125" s="465"/>
      <c r="AP1125" s="465"/>
      <c r="AQ1125" s="465"/>
      <c r="AR1125" s="465"/>
      <c r="AS1125" s="465"/>
      <c r="AT1125" s="465"/>
      <c r="AU1125" s="465"/>
      <c r="AV1125" s="465"/>
      <c r="AW1125" s="465"/>
      <c r="AX1125" s="465"/>
      <c r="AY1125" s="465"/>
      <c r="AZ1125" s="465"/>
      <c r="BA1125" s="465"/>
      <c r="BB1125" s="465"/>
      <c r="BC1125" s="465"/>
      <c r="BD1125" s="465"/>
      <c r="BE1125" s="465"/>
      <c r="BF1125" s="465"/>
      <c r="BG1125" s="465"/>
      <c r="BH1125" s="465"/>
      <c r="BI1125" s="465"/>
      <c r="BJ1125" s="465"/>
      <c r="BK1125" s="465"/>
      <c r="BL1125" s="465"/>
      <c r="BM1125" s="465"/>
      <c r="BN1125" s="465"/>
      <c r="BO1125" s="465"/>
      <c r="BP1125" s="465"/>
      <c r="BQ1125" s="465"/>
      <c r="BR1125" s="465"/>
      <c r="BS1125" s="233"/>
      <c r="BT1125" s="233"/>
      <c r="BU1125" s="233"/>
      <c r="BV1125" s="233"/>
      <c r="BW1125" s="233"/>
      <c r="BX1125" s="19"/>
    </row>
    <row r="1126" spans="1:126" ht="38.25" customHeight="1">
      <c r="B1126" s="9"/>
      <c r="C1126" s="9"/>
      <c r="D1126" s="10"/>
      <c r="E1126" s="466" t="s">
        <v>42</v>
      </c>
      <c r="F1126" s="466"/>
      <c r="G1126" s="466"/>
      <c r="H1126" s="466"/>
      <c r="I1126" s="466"/>
      <c r="J1126" s="466"/>
      <c r="K1126" s="466"/>
      <c r="L1126" s="466"/>
      <c r="M1126" s="466"/>
      <c r="N1126" s="466"/>
      <c r="O1126" s="466"/>
      <c r="P1126" s="467"/>
      <c r="Q1126" s="10"/>
      <c r="R1126" s="468" t="str">
        <f>入力フォーム!$C$8</f>
        <v>OC学生スタッフ</v>
      </c>
      <c r="S1126" s="468"/>
      <c r="T1126" s="468"/>
      <c r="U1126" s="468"/>
      <c r="V1126" s="468"/>
      <c r="W1126" s="468"/>
      <c r="X1126" s="468"/>
      <c r="Y1126" s="468"/>
      <c r="Z1126" s="468"/>
      <c r="AA1126" s="468"/>
      <c r="AB1126" s="468"/>
      <c r="AC1126" s="468"/>
      <c r="AD1126" s="468"/>
      <c r="AE1126" s="468"/>
      <c r="AF1126" s="468"/>
      <c r="AG1126" s="468"/>
      <c r="AH1126" s="468"/>
      <c r="AI1126" s="468"/>
      <c r="AJ1126" s="468"/>
      <c r="AK1126" s="468"/>
      <c r="AL1126" s="468"/>
      <c r="AM1126" s="468"/>
      <c r="AN1126" s="468"/>
      <c r="AO1126" s="468"/>
      <c r="AP1126" s="468"/>
      <c r="AQ1126" s="468"/>
      <c r="AR1126" s="468"/>
      <c r="AS1126" s="468"/>
      <c r="AT1126" s="468"/>
      <c r="AU1126" s="468"/>
      <c r="AV1126" s="468"/>
      <c r="AW1126" s="468"/>
      <c r="AX1126" s="468"/>
      <c r="AY1126" s="468"/>
      <c r="AZ1126" s="468"/>
      <c r="BA1126" s="468"/>
      <c r="BB1126" s="468"/>
      <c r="BC1126" s="468"/>
      <c r="BD1126" s="468"/>
      <c r="BE1126" s="468"/>
      <c r="BF1126" s="468"/>
      <c r="BG1126" s="468"/>
      <c r="BH1126" s="468"/>
      <c r="BI1126" s="468"/>
      <c r="BJ1126" s="468"/>
      <c r="BK1126" s="468"/>
      <c r="BL1126" s="468"/>
      <c r="BM1126" s="468"/>
      <c r="BN1126" s="468"/>
      <c r="BO1126" s="468"/>
      <c r="BP1126" s="468"/>
      <c r="BQ1126" s="468"/>
      <c r="BR1126" s="468"/>
      <c r="BS1126" s="234"/>
      <c r="BT1126" s="234"/>
      <c r="BU1126" s="234"/>
      <c r="BV1126" s="234"/>
      <c r="BW1126" s="234"/>
      <c r="BX1126" s="14"/>
    </row>
    <row r="1127" spans="1:126" ht="20.100000000000001" customHeight="1">
      <c r="B1127" s="9"/>
      <c r="C1127" s="9"/>
      <c r="D1127" s="15"/>
      <c r="E1127" s="16" t="s">
        <v>43</v>
      </c>
      <c r="F1127" s="16"/>
      <c r="G1127" s="16"/>
      <c r="H1127" s="16"/>
      <c r="I1127" s="16"/>
      <c r="J1127" s="17"/>
      <c r="K1127" s="17"/>
      <c r="L1127" s="17"/>
      <c r="M1127" s="17"/>
      <c r="N1127" s="17"/>
      <c r="O1127" s="17"/>
      <c r="P1127" s="17"/>
      <c r="Q1127" s="15"/>
      <c r="R1127" s="17" t="s">
        <v>44</v>
      </c>
      <c r="S1127" s="17"/>
      <c r="T1127" s="17"/>
      <c r="U1127" s="17"/>
      <c r="V1127" s="17"/>
      <c r="W1127" s="469" t="str">
        <f>VLOOKUP(A1117,入力フォーム!$A$26:$AA$75,22,FALSE)</f>
        <v/>
      </c>
      <c r="X1127" s="469"/>
      <c r="Y1127" s="469"/>
      <c r="Z1127" s="469"/>
      <c r="AA1127" s="469"/>
      <c r="AB1127" s="469"/>
      <c r="AC1127" s="469"/>
      <c r="AD1127" s="469"/>
      <c r="AE1127" s="469"/>
      <c r="AF1127" s="469"/>
      <c r="AG1127" s="469"/>
      <c r="AH1127" s="469"/>
      <c r="AI1127" s="469"/>
      <c r="AJ1127" s="469"/>
      <c r="AK1127" s="469"/>
      <c r="AL1127" s="469"/>
      <c r="AM1127" s="469"/>
      <c r="AN1127" s="469"/>
      <c r="AO1127" s="469"/>
      <c r="AP1127" s="17"/>
      <c r="AQ1127" s="17"/>
      <c r="AR1127" s="470" t="s">
        <v>237</v>
      </c>
      <c r="AS1127" s="470"/>
      <c r="AT1127" s="470"/>
      <c r="AU1127" s="470"/>
      <c r="AV1127" s="470"/>
      <c r="AW1127" s="470"/>
      <c r="AX1127" s="471">
        <f>入力フォーム!$E$16</f>
        <v>0</v>
      </c>
      <c r="AY1127" s="471"/>
      <c r="AZ1127" s="471"/>
      <c r="BA1127" s="472" t="s">
        <v>65</v>
      </c>
      <c r="BB1127" s="472"/>
      <c r="BC1127" s="472"/>
      <c r="BD1127" s="472"/>
      <c r="BE1127" s="472"/>
      <c r="BF1127" s="18"/>
      <c r="BG1127" s="18"/>
      <c r="BH1127" s="18"/>
      <c r="BI1127" s="18"/>
      <c r="BJ1127" s="18"/>
      <c r="BK1127" s="18"/>
      <c r="BL1127" s="18"/>
      <c r="BM1127" s="18"/>
      <c r="BN1127" s="18"/>
      <c r="BO1127" s="18"/>
      <c r="BP1127" s="18"/>
      <c r="BQ1127" s="18"/>
      <c r="BR1127" s="18"/>
      <c r="BS1127" s="18"/>
      <c r="BT1127" s="18"/>
      <c r="BU1127" s="18"/>
      <c r="BV1127" s="18"/>
      <c r="BW1127" s="18"/>
      <c r="BX1127" s="19"/>
    </row>
    <row r="1128" spans="1:126" ht="20.100000000000001" customHeight="1">
      <c r="A1128" s="245"/>
      <c r="B1128" s="235"/>
      <c r="C1128" s="235"/>
      <c r="D1128" s="236"/>
      <c r="E1128" s="237"/>
      <c r="F1128" s="237"/>
      <c r="G1128" s="237"/>
      <c r="H1128" s="237"/>
      <c r="I1128" s="237"/>
      <c r="J1128" s="238"/>
      <c r="K1128" s="238"/>
      <c r="L1128" s="238"/>
      <c r="M1128" s="238"/>
      <c r="N1128" s="238"/>
      <c r="O1128" s="238"/>
      <c r="P1128" s="238"/>
      <c r="Q1128" s="239"/>
      <c r="R1128" s="240"/>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2"/>
      <c r="AS1128" s="242"/>
      <c r="AT1128" s="243"/>
      <c r="AU1128" s="241"/>
      <c r="AV1128" s="241"/>
      <c r="AW1128" s="241"/>
      <c r="AX1128" s="241"/>
      <c r="AY1128" s="242"/>
      <c r="AZ1128" s="242"/>
      <c r="BA1128" s="242"/>
      <c r="BB1128" s="242"/>
      <c r="BC1128" s="242"/>
      <c r="BD1128" s="242"/>
      <c r="BE1128" s="242"/>
      <c r="BF1128" s="242"/>
      <c r="BG1128" s="242"/>
      <c r="BH1128" s="242"/>
      <c r="BI1128" s="242"/>
      <c r="BJ1128" s="242"/>
      <c r="BK1128" s="242"/>
      <c r="BL1128" s="242"/>
      <c r="BM1128" s="242"/>
      <c r="BN1128" s="242"/>
      <c r="BO1128" s="242"/>
      <c r="BP1128" s="242"/>
      <c r="BQ1128" s="242"/>
      <c r="BR1128" s="242"/>
      <c r="BS1128" s="242"/>
      <c r="BT1128" s="242"/>
      <c r="BU1128" s="242"/>
      <c r="BV1128" s="242"/>
      <c r="BW1128" s="242"/>
      <c r="BX1128" s="244"/>
    </row>
    <row r="1129" spans="1:126" ht="20.100000000000001" customHeight="1">
      <c r="B1129" s="9"/>
      <c r="C1129" s="9"/>
      <c r="D1129" s="20"/>
      <c r="E1129" s="21" t="s">
        <v>45</v>
      </c>
      <c r="F1129" s="21"/>
      <c r="G1129" s="21"/>
      <c r="H1129" s="21"/>
      <c r="I1129" s="21"/>
      <c r="J1129" s="22"/>
      <c r="K1129" s="22"/>
      <c r="L1129" s="22"/>
      <c r="M1129" s="22"/>
      <c r="N1129" s="22"/>
      <c r="O1129" s="22"/>
      <c r="P1129" s="22"/>
      <c r="Q1129" s="15"/>
      <c r="R1129" s="490" t="str">
        <f>VLOOKUP(A1117,入力フォーム!$A$26:$AA$75,14,FALSE)</f>
        <v/>
      </c>
      <c r="S1129" s="490"/>
      <c r="T1129" s="490"/>
      <c r="U1129" s="490"/>
      <c r="V1129" s="490"/>
      <c r="W1129" s="490"/>
      <c r="X1129" s="490"/>
      <c r="Y1129" s="490"/>
      <c r="Z1129" s="490"/>
      <c r="AA1129" s="490"/>
      <c r="AB1129" s="491" t="s">
        <v>235</v>
      </c>
      <c r="AC1129" s="491"/>
      <c r="AD1129" s="491"/>
      <c r="AE1129" s="491"/>
      <c r="AF1129" s="491"/>
      <c r="AG1129" s="492" t="str">
        <f>VLOOKUP(A1117,入力フォーム!$A$26:$AA$75,16,FALSE)</f>
        <v/>
      </c>
      <c r="AH1129" s="492"/>
      <c r="AI1129" s="492"/>
      <c r="AJ1129" s="492"/>
      <c r="AK1129" s="492"/>
      <c r="AL1129" s="492"/>
      <c r="AM1129" s="492"/>
      <c r="AN1129" s="492"/>
      <c r="AO1129" s="492"/>
      <c r="AP1129" s="492"/>
      <c r="AQ1129" s="27"/>
      <c r="AR1129" s="36"/>
      <c r="AS1129" s="36"/>
      <c r="AT1129" s="36"/>
      <c r="AU1129" s="36"/>
      <c r="AV1129" s="36"/>
      <c r="AW1129" s="36"/>
      <c r="AX1129" s="36"/>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9"/>
    </row>
    <row r="1130" spans="1:126" s="8" customFormat="1" ht="10.5" customHeight="1">
      <c r="D1130" s="15"/>
      <c r="E1130" s="16"/>
      <c r="F1130" s="16"/>
      <c r="G1130" s="16"/>
      <c r="H1130" s="16"/>
      <c r="I1130" s="16"/>
      <c r="J1130" s="16"/>
      <c r="K1130" s="16"/>
      <c r="L1130" s="16"/>
      <c r="M1130" s="16"/>
      <c r="N1130" s="16"/>
      <c r="O1130" s="16"/>
      <c r="P1130" s="17"/>
      <c r="Q1130" s="15"/>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9"/>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row>
    <row r="1131" spans="1:126" ht="20.100000000000001" customHeight="1">
      <c r="B1131" s="9"/>
      <c r="C1131" s="9"/>
      <c r="D1131" s="15"/>
      <c r="E1131" s="16"/>
      <c r="F1131" s="16"/>
      <c r="G1131" s="16"/>
      <c r="H1131" s="16"/>
      <c r="I1131" s="16"/>
      <c r="J1131" s="17"/>
      <c r="K1131" s="17"/>
      <c r="L1131" s="17"/>
      <c r="M1131" s="17"/>
      <c r="N1131" s="17"/>
      <c r="O1131" s="17"/>
      <c r="P1131" s="17"/>
      <c r="Q1131" s="15"/>
      <c r="R1131" s="17"/>
      <c r="S1131" s="17" t="s">
        <v>46</v>
      </c>
      <c r="T1131" s="17"/>
      <c r="U1131" s="17"/>
      <c r="V1131" s="17"/>
      <c r="W1131" s="17"/>
      <c r="X1131" s="17"/>
      <c r="Y1131" s="17"/>
      <c r="Z1131" s="17"/>
      <c r="AA1131" s="17"/>
      <c r="AB1131" s="17"/>
      <c r="AC1131" s="17"/>
      <c r="AD1131" s="17"/>
      <c r="AE1131" s="17"/>
      <c r="AF1131" s="17"/>
      <c r="AG1131" s="17"/>
      <c r="AH1131" s="17"/>
      <c r="AI1131" s="17"/>
      <c r="AJ1131" s="17"/>
      <c r="BI1131" s="247"/>
      <c r="BJ1131" s="247"/>
      <c r="BK1131" s="247"/>
      <c r="BL1131" s="18"/>
      <c r="BM1131" s="18"/>
      <c r="BN1131" s="18"/>
      <c r="BO1131" s="18"/>
      <c r="BP1131" s="18"/>
      <c r="BQ1131" s="18"/>
      <c r="BR1131" s="18"/>
      <c r="BS1131" s="18"/>
      <c r="BT1131" s="18"/>
      <c r="BU1131" s="18"/>
      <c r="BV1131" s="18"/>
      <c r="BW1131" s="18"/>
      <c r="BX1131" s="19"/>
    </row>
    <row r="1132" spans="1:126" ht="20.100000000000001" customHeight="1">
      <c r="B1132" s="9"/>
      <c r="C1132" s="9"/>
      <c r="D1132" s="15"/>
      <c r="E1132" s="16"/>
      <c r="F1132" s="16"/>
      <c r="G1132" s="16"/>
      <c r="H1132" s="16"/>
      <c r="I1132" s="16"/>
      <c r="J1132" s="17"/>
      <c r="K1132" s="17"/>
      <c r="L1132" s="17"/>
      <c r="M1132" s="17"/>
      <c r="N1132" s="17"/>
      <c r="O1132" s="17"/>
      <c r="P1132" s="17"/>
      <c r="Q1132" s="15"/>
      <c r="R1132" s="492" t="str">
        <f>VLOOKUP(A1117,入力フォーム!$A$26:$AA$75,17,FALSE)</f>
        <v/>
      </c>
      <c r="S1132" s="492"/>
      <c r="T1132" s="492"/>
      <c r="U1132" s="492"/>
      <c r="V1132" s="492"/>
      <c r="W1132" s="492"/>
      <c r="X1132" s="492"/>
      <c r="Y1132" s="492"/>
      <c r="Z1132" s="492"/>
      <c r="AA1132" s="492"/>
      <c r="AB1132" s="491" t="s">
        <v>235</v>
      </c>
      <c r="AC1132" s="491"/>
      <c r="AD1132" s="491"/>
      <c r="AE1132" s="491"/>
      <c r="AF1132" s="491"/>
      <c r="AG1132" s="492" t="str">
        <f>VLOOKUP(A1117,入力フォーム!$A$26:$AA$75,19,FALSE)</f>
        <v/>
      </c>
      <c r="AH1132" s="492"/>
      <c r="AI1132" s="492"/>
      <c r="AJ1132" s="492"/>
      <c r="AK1132" s="492"/>
      <c r="AL1132" s="492"/>
      <c r="AM1132" s="492"/>
      <c r="AN1132" s="492"/>
      <c r="AO1132" s="492"/>
      <c r="AP1132" s="492"/>
      <c r="AQ1132" s="27"/>
      <c r="AR1132" s="28" t="s">
        <v>47</v>
      </c>
      <c r="AS1132" s="28"/>
      <c r="AT1132" s="28"/>
      <c r="AU1132" s="28"/>
      <c r="AV1132" s="485" t="str">
        <f>VLOOKUP(A1117,入力フォーム!$A$26:$AA$75,20,FALSE)</f>
        <v/>
      </c>
      <c r="AW1132" s="485"/>
      <c r="AX1132" s="28" t="s">
        <v>48</v>
      </c>
      <c r="AY1132" s="28"/>
      <c r="AZ1132" s="28"/>
      <c r="BA1132" s="28"/>
      <c r="BB1132" s="28"/>
      <c r="BC1132" s="28"/>
      <c r="BD1132" s="28"/>
      <c r="BE1132" s="28"/>
      <c r="BF1132" s="28"/>
      <c r="BG1132" s="18"/>
      <c r="BH1132" s="18"/>
      <c r="BI1132" s="18"/>
      <c r="BJ1132" s="18"/>
      <c r="BK1132" s="18"/>
      <c r="BL1132" s="18"/>
      <c r="BM1132" s="18"/>
      <c r="BN1132" s="18"/>
      <c r="BO1132" s="18"/>
      <c r="BP1132" s="18"/>
      <c r="BQ1132" s="18"/>
      <c r="BR1132" s="18"/>
      <c r="BS1132" s="18"/>
      <c r="BT1132" s="18"/>
      <c r="BU1132" s="18"/>
      <c r="BV1132" s="18"/>
      <c r="BW1132" s="18"/>
      <c r="BX1132" s="19"/>
    </row>
    <row r="1133" spans="1:126" ht="20.100000000000001" customHeight="1">
      <c r="B1133" s="9"/>
      <c r="C1133" s="9"/>
      <c r="D1133" s="15"/>
      <c r="E1133" s="16"/>
      <c r="F1133" s="16"/>
      <c r="G1133" s="16"/>
      <c r="H1133" s="16"/>
      <c r="I1133" s="16"/>
      <c r="J1133" s="17"/>
      <c r="K1133" s="17"/>
      <c r="L1133" s="17"/>
      <c r="M1133" s="17"/>
      <c r="N1133" s="17"/>
      <c r="O1133" s="17"/>
      <c r="P1133" s="17"/>
      <c r="Q1133" s="15"/>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9"/>
    </row>
    <row r="1134" spans="1:126" ht="20.100000000000001" customHeight="1">
      <c r="B1134" s="9"/>
      <c r="C1134" s="9"/>
      <c r="D1134" s="15"/>
      <c r="E1134" s="16"/>
      <c r="F1134" s="16"/>
      <c r="G1134" s="16"/>
      <c r="H1134" s="16"/>
      <c r="I1134" s="16"/>
      <c r="J1134" s="17"/>
      <c r="K1134" s="17"/>
      <c r="L1134" s="17"/>
      <c r="M1134" s="17"/>
      <c r="N1134" s="17"/>
      <c r="O1134" s="17"/>
      <c r="P1134" s="17"/>
      <c r="Q1134" s="15"/>
      <c r="R1134" s="248" t="s">
        <v>238</v>
      </c>
      <c r="S1134" s="29"/>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30"/>
      <c r="AZ1134" s="30"/>
      <c r="BA1134" s="30"/>
      <c r="BB1134" s="30"/>
      <c r="BC1134" s="30"/>
      <c r="BD1134" s="30"/>
      <c r="BE1134" s="30"/>
      <c r="BF1134" s="30"/>
      <c r="BG1134" s="30"/>
      <c r="BH1134" s="30"/>
      <c r="BI1134" s="30"/>
      <c r="BJ1134" s="30"/>
      <c r="BK1134" s="30"/>
      <c r="BL1134" s="18"/>
      <c r="BM1134" s="18"/>
      <c r="BN1134" s="18"/>
      <c r="BO1134" s="18"/>
      <c r="BP1134" s="18"/>
      <c r="BQ1134" s="18"/>
      <c r="BR1134" s="18"/>
      <c r="BS1134" s="18"/>
      <c r="BT1134" s="18"/>
      <c r="BU1134" s="18"/>
      <c r="BV1134" s="18"/>
      <c r="BW1134" s="18"/>
      <c r="BX1134" s="19"/>
    </row>
    <row r="1135" spans="1:126" ht="20.100000000000001" customHeight="1">
      <c r="B1135" s="9"/>
      <c r="C1135" s="9"/>
      <c r="D1135" s="23"/>
      <c r="E1135" s="24"/>
      <c r="F1135" s="24"/>
      <c r="G1135" s="24"/>
      <c r="H1135" s="24"/>
      <c r="I1135" s="24"/>
      <c r="J1135" s="25"/>
      <c r="K1135" s="25"/>
      <c r="L1135" s="25"/>
      <c r="M1135" s="25"/>
      <c r="N1135" s="25"/>
      <c r="O1135" s="25"/>
      <c r="P1135" s="25"/>
      <c r="Q1135" s="15"/>
      <c r="R1135" s="249" t="s">
        <v>239</v>
      </c>
      <c r="S1135" s="29"/>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30"/>
      <c r="AZ1135" s="30"/>
      <c r="BA1135" s="30"/>
      <c r="BB1135" s="30"/>
      <c r="BC1135" s="30"/>
      <c r="BD1135" s="30"/>
      <c r="BE1135" s="30"/>
      <c r="BF1135" s="30"/>
      <c r="BG1135" s="30"/>
      <c r="BH1135" s="30"/>
      <c r="BI1135" s="30"/>
      <c r="BJ1135" s="30"/>
      <c r="BK1135" s="30"/>
      <c r="BL1135" s="18"/>
      <c r="BM1135" s="18"/>
      <c r="BN1135" s="18"/>
      <c r="BO1135" s="18"/>
      <c r="BP1135" s="18"/>
      <c r="BQ1135" s="18"/>
      <c r="BR1135" s="18"/>
      <c r="BS1135" s="18"/>
      <c r="BT1135" s="18"/>
      <c r="BU1135" s="18"/>
      <c r="BV1135" s="18"/>
      <c r="BW1135" s="18"/>
      <c r="BX1135" s="19"/>
    </row>
    <row r="1136" spans="1:126" ht="20.100000000000001" customHeight="1">
      <c r="B1136" s="9"/>
      <c r="C1136" s="9"/>
      <c r="D1136" s="15"/>
      <c r="E1136" s="16" t="s">
        <v>49</v>
      </c>
      <c r="F1136" s="16"/>
      <c r="G1136" s="16"/>
      <c r="H1136" s="16"/>
      <c r="I1136" s="16"/>
      <c r="J1136" s="17"/>
      <c r="K1136" s="17"/>
      <c r="L1136" s="17"/>
      <c r="M1136" s="17"/>
      <c r="N1136" s="17"/>
      <c r="O1136" s="17"/>
      <c r="P1136" s="17"/>
      <c r="Q1136" s="20"/>
      <c r="R1136" s="21" t="s">
        <v>67</v>
      </c>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3"/>
    </row>
    <row r="1137" spans="2:76" ht="20.100000000000001" customHeight="1">
      <c r="B1137" s="9"/>
      <c r="C1137" s="9"/>
      <c r="D1137" s="15"/>
      <c r="E1137" s="16"/>
      <c r="F1137" s="16"/>
      <c r="G1137" s="16"/>
      <c r="H1137" s="16"/>
      <c r="I1137" s="16"/>
      <c r="J1137" s="17"/>
      <c r="K1137" s="17"/>
      <c r="L1137" s="17"/>
      <c r="M1137" s="17"/>
      <c r="N1137" s="17"/>
      <c r="O1137" s="17"/>
      <c r="P1137" s="17"/>
      <c r="Q1137" s="23"/>
      <c r="R1137" s="31" t="s">
        <v>126</v>
      </c>
      <c r="S1137" s="31"/>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2"/>
      <c r="AZ1137" s="32"/>
      <c r="BA1137" s="32"/>
      <c r="BB1137" s="32"/>
      <c r="BC1137" s="32"/>
      <c r="BD1137" s="32"/>
      <c r="BE1137" s="32"/>
      <c r="BF1137" s="32"/>
      <c r="BG1137" s="32"/>
      <c r="BH1137" s="32"/>
      <c r="BI1137" s="32"/>
      <c r="BJ1137" s="32"/>
      <c r="BK1137" s="33"/>
      <c r="BL1137" s="33"/>
      <c r="BM1137" s="33"/>
      <c r="BN1137" s="33"/>
      <c r="BO1137" s="33"/>
      <c r="BP1137" s="33"/>
      <c r="BQ1137" s="33"/>
      <c r="BR1137" s="33"/>
      <c r="BS1137" s="33"/>
      <c r="BT1137" s="33"/>
      <c r="BU1137" s="33"/>
      <c r="BV1137" s="33"/>
      <c r="BW1137" s="33"/>
      <c r="BX1137" s="26"/>
    </row>
    <row r="1138" spans="2:76" ht="20.100000000000001" customHeight="1">
      <c r="B1138" s="9"/>
      <c r="C1138" s="9"/>
      <c r="D1138" s="10"/>
      <c r="E1138" s="11" t="s">
        <v>81</v>
      </c>
      <c r="F1138" s="11"/>
      <c r="G1138" s="11"/>
      <c r="H1138" s="11"/>
      <c r="I1138" s="11"/>
      <c r="J1138" s="12"/>
      <c r="K1138" s="12"/>
      <c r="L1138" s="12"/>
      <c r="M1138" s="12"/>
      <c r="N1138" s="12"/>
      <c r="O1138" s="12"/>
      <c r="P1138" s="12"/>
      <c r="Q1138" s="15"/>
      <c r="R1138" s="16" t="s">
        <v>115</v>
      </c>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9"/>
    </row>
    <row r="1139" spans="2:76" ht="20.100000000000001" customHeight="1">
      <c r="B1139" s="9"/>
      <c r="C1139" s="9"/>
      <c r="D1139" s="15"/>
      <c r="E1139" s="16" t="s">
        <v>82</v>
      </c>
      <c r="F1139" s="16"/>
      <c r="G1139" s="16"/>
      <c r="H1139" s="16"/>
      <c r="I1139" s="16"/>
      <c r="J1139" s="17"/>
      <c r="K1139" s="17"/>
      <c r="L1139" s="17"/>
      <c r="M1139" s="17"/>
      <c r="N1139" s="17"/>
      <c r="O1139" s="17"/>
      <c r="P1139" s="17"/>
      <c r="Q1139" s="20"/>
      <c r="R1139" s="486" t="s">
        <v>113</v>
      </c>
      <c r="S1139" s="486"/>
      <c r="T1139" s="486"/>
      <c r="U1139" s="486"/>
      <c r="V1139" s="39" t="s">
        <v>240</v>
      </c>
      <c r="W1139" s="487" t="str">
        <f>VLOOKUP(A1117,入力フォーム!$A$26:$AA$75,10,FALSE)</f>
        <v/>
      </c>
      <c r="X1139" s="487"/>
      <c r="Y1139" s="487"/>
      <c r="Z1139" s="487"/>
      <c r="AA1139" s="487"/>
      <c r="AB1139" s="487"/>
      <c r="AC1139" s="487"/>
      <c r="AD1139" s="39" t="s">
        <v>21</v>
      </c>
      <c r="AE1139" s="40"/>
      <c r="AF1139" s="22"/>
      <c r="AG1139" s="22"/>
      <c r="AH1139" s="22"/>
      <c r="AI1139" s="22"/>
      <c r="AJ1139" s="22"/>
      <c r="AK1139" s="22"/>
      <c r="AL1139" s="22"/>
      <c r="AM1139" s="22"/>
      <c r="AN1139" s="22"/>
      <c r="AO1139" s="22"/>
      <c r="AP1139" s="22"/>
      <c r="AQ1139" s="22"/>
      <c r="AR1139" s="22"/>
      <c r="AS1139" s="22"/>
      <c r="AT1139" s="22"/>
      <c r="AU1139" s="22"/>
      <c r="AV1139" s="22"/>
      <c r="AW1139" s="22"/>
      <c r="AX1139" s="2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3"/>
    </row>
    <row r="1140" spans="2:76" ht="20.100000000000001" customHeight="1">
      <c r="B1140" s="9"/>
      <c r="C1140" s="9"/>
      <c r="D1140" s="15"/>
      <c r="E1140" s="16"/>
      <c r="F1140" s="16"/>
      <c r="G1140" s="16"/>
      <c r="H1140" s="16"/>
      <c r="I1140" s="16"/>
      <c r="J1140" s="17"/>
      <c r="K1140" s="17"/>
      <c r="L1140" s="17"/>
      <c r="M1140" s="17"/>
      <c r="N1140" s="17"/>
      <c r="O1140" s="17"/>
      <c r="P1140" s="17"/>
      <c r="Q1140" s="15"/>
      <c r="R1140" s="16" t="s">
        <v>104</v>
      </c>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9"/>
    </row>
    <row r="1141" spans="2:76" ht="20.100000000000001" customHeight="1">
      <c r="B1141" s="9"/>
      <c r="C1141" s="9"/>
      <c r="D1141" s="15"/>
      <c r="E1141" s="16"/>
      <c r="F1141" s="16"/>
      <c r="G1141" s="16"/>
      <c r="H1141" s="16"/>
      <c r="I1141" s="16"/>
      <c r="J1141" s="17"/>
      <c r="K1141" s="17"/>
      <c r="L1141" s="17"/>
      <c r="M1141" s="17"/>
      <c r="N1141" s="17"/>
      <c r="O1141" s="17"/>
      <c r="P1141" s="17"/>
      <c r="Q1141" s="15"/>
      <c r="R1141" s="16" t="s">
        <v>68</v>
      </c>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9"/>
    </row>
    <row r="1142" spans="2:76" ht="20.100000000000001" customHeight="1">
      <c r="B1142" s="9"/>
      <c r="C1142" s="9"/>
      <c r="D1142" s="15"/>
      <c r="E1142" s="16"/>
      <c r="F1142" s="16"/>
      <c r="G1142" s="16"/>
      <c r="H1142" s="16"/>
      <c r="I1142" s="16"/>
      <c r="J1142" s="17"/>
      <c r="K1142" s="17"/>
      <c r="L1142" s="17"/>
      <c r="M1142" s="17"/>
      <c r="N1142" s="17"/>
      <c r="O1142" s="17"/>
      <c r="P1142" s="17"/>
      <c r="Q1142" s="15"/>
      <c r="R1142" s="16" t="s">
        <v>114</v>
      </c>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9"/>
    </row>
    <row r="1143" spans="2:76" ht="20.100000000000001" customHeight="1">
      <c r="B1143" s="9"/>
      <c r="C1143" s="9"/>
      <c r="D1143" s="15"/>
      <c r="E1143" s="16"/>
      <c r="F1143" s="16"/>
      <c r="G1143" s="16"/>
      <c r="H1143" s="16"/>
      <c r="I1143" s="16"/>
      <c r="J1143" s="17"/>
      <c r="K1143" s="17"/>
      <c r="L1143" s="17"/>
      <c r="M1143" s="17"/>
      <c r="N1143" s="17"/>
      <c r="O1143" s="17"/>
      <c r="P1143" s="17"/>
      <c r="Q1143" s="23"/>
      <c r="R1143" s="25"/>
      <c r="S1143" s="25"/>
      <c r="T1143" s="25"/>
      <c r="U1143" s="25"/>
      <c r="V1143" s="25"/>
      <c r="W1143" s="25"/>
      <c r="X1143" s="25"/>
      <c r="Y1143" s="24" t="s">
        <v>241</v>
      </c>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33"/>
      <c r="AZ1143" s="33"/>
      <c r="BA1143" s="33"/>
      <c r="BB1143" s="33"/>
      <c r="BC1143" s="33"/>
      <c r="BD1143" s="33"/>
      <c r="BE1143" s="33"/>
      <c r="BF1143" s="33"/>
      <c r="BG1143" s="33"/>
      <c r="BH1143" s="33"/>
      <c r="BI1143" s="33"/>
      <c r="BJ1143" s="33"/>
      <c r="BK1143" s="33"/>
      <c r="BL1143" s="33"/>
      <c r="BM1143" s="33"/>
      <c r="BN1143" s="33"/>
      <c r="BO1143" s="33"/>
      <c r="BP1143" s="33"/>
      <c r="BQ1143" s="33"/>
      <c r="BR1143" s="33"/>
      <c r="BS1143" s="33"/>
      <c r="BT1143" s="33"/>
      <c r="BU1143" s="33"/>
      <c r="BV1143" s="33"/>
      <c r="BW1143" s="33"/>
      <c r="BX1143" s="26"/>
    </row>
    <row r="1144" spans="2:76" ht="20.100000000000001" customHeight="1">
      <c r="B1144" s="9"/>
      <c r="C1144" s="9"/>
      <c r="D1144" s="10"/>
      <c r="E1144" s="11" t="s">
        <v>50</v>
      </c>
      <c r="F1144" s="11"/>
      <c r="G1144" s="11"/>
      <c r="H1144" s="11"/>
      <c r="I1144" s="11"/>
      <c r="J1144" s="12"/>
      <c r="K1144" s="12"/>
      <c r="L1144" s="12"/>
      <c r="M1144" s="12"/>
      <c r="N1144" s="12"/>
      <c r="O1144" s="12"/>
      <c r="P1144" s="12"/>
      <c r="Q1144" s="15"/>
      <c r="R1144" s="16" t="s">
        <v>69</v>
      </c>
      <c r="S1144" s="17"/>
      <c r="T1144" s="17"/>
      <c r="U1144" s="17"/>
      <c r="V1144" s="17"/>
      <c r="W1144" s="17"/>
      <c r="X1144" s="17"/>
      <c r="Y1144" s="17"/>
      <c r="Z1144" s="17"/>
      <c r="AA1144" s="17"/>
      <c r="AB1144" s="17"/>
      <c r="AC1144" s="16" t="s">
        <v>70</v>
      </c>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9"/>
    </row>
    <row r="1145" spans="2:76" ht="20.100000000000001" customHeight="1">
      <c r="B1145" s="9"/>
      <c r="C1145" s="9"/>
      <c r="D1145" s="10"/>
      <c r="E1145" s="11" t="s">
        <v>51</v>
      </c>
      <c r="F1145" s="11"/>
      <c r="G1145" s="11"/>
      <c r="H1145" s="11"/>
      <c r="I1145" s="11"/>
      <c r="J1145" s="12"/>
      <c r="K1145" s="12"/>
      <c r="L1145" s="12"/>
      <c r="M1145" s="12"/>
      <c r="N1145" s="12"/>
      <c r="O1145" s="12"/>
      <c r="P1145" s="12"/>
      <c r="Q1145" s="10"/>
      <c r="R1145" s="11" t="s">
        <v>86</v>
      </c>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4"/>
    </row>
    <row r="1146" spans="2:76" ht="20.100000000000001" customHeight="1">
      <c r="B1146" s="9"/>
      <c r="C1146" s="9"/>
      <c r="D1146" s="20"/>
      <c r="E1146" s="21" t="s">
        <v>52</v>
      </c>
      <c r="F1146" s="21"/>
      <c r="G1146" s="21"/>
      <c r="H1146" s="21"/>
      <c r="I1146" s="21"/>
      <c r="J1146" s="22"/>
      <c r="K1146" s="22"/>
      <c r="L1146" s="22"/>
      <c r="M1146" s="22"/>
      <c r="N1146" s="22"/>
      <c r="O1146" s="22"/>
      <c r="P1146" s="22"/>
      <c r="Q1146" s="15"/>
      <c r="R1146" s="16" t="s">
        <v>71</v>
      </c>
      <c r="S1146" s="29"/>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30"/>
      <c r="AZ1146" s="30"/>
      <c r="BA1146" s="30"/>
      <c r="BB1146" s="30"/>
      <c r="BC1146" s="30"/>
      <c r="BD1146" s="30"/>
      <c r="BE1146" s="30"/>
      <c r="BF1146" s="30"/>
      <c r="BG1146" s="30"/>
      <c r="BH1146" s="30"/>
      <c r="BI1146" s="30"/>
      <c r="BJ1146" s="30"/>
      <c r="BK1146" s="30"/>
      <c r="BL1146" s="18"/>
      <c r="BM1146" s="18"/>
      <c r="BN1146" s="18"/>
      <c r="BO1146" s="18"/>
      <c r="BP1146" s="18"/>
      <c r="BQ1146" s="18"/>
      <c r="BR1146" s="18"/>
      <c r="BS1146" s="18"/>
      <c r="BT1146" s="18"/>
      <c r="BU1146" s="18"/>
      <c r="BV1146" s="18"/>
      <c r="BW1146" s="18"/>
      <c r="BX1146" s="19"/>
    </row>
    <row r="1147" spans="2:76" ht="20.100000000000001" customHeight="1">
      <c r="B1147" s="9"/>
      <c r="C1147" s="9"/>
      <c r="D1147" s="15"/>
      <c r="E1147" s="16"/>
      <c r="F1147" s="16"/>
      <c r="G1147" s="16"/>
      <c r="H1147" s="16"/>
      <c r="I1147" s="16"/>
      <c r="J1147" s="17"/>
      <c r="K1147" s="17"/>
      <c r="L1147" s="17"/>
      <c r="M1147" s="17"/>
      <c r="N1147" s="17"/>
      <c r="O1147" s="17"/>
      <c r="P1147" s="17"/>
      <c r="Q1147" s="15"/>
      <c r="R1147" s="28" t="s">
        <v>72</v>
      </c>
      <c r="S1147" s="29"/>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30"/>
      <c r="AZ1147" s="30"/>
      <c r="BA1147" s="30"/>
      <c r="BB1147" s="30"/>
      <c r="BC1147" s="30"/>
      <c r="BD1147" s="30"/>
      <c r="BE1147" s="30"/>
      <c r="BF1147" s="30"/>
      <c r="BG1147" s="30"/>
      <c r="BH1147" s="30"/>
      <c r="BI1147" s="30"/>
      <c r="BJ1147" s="30"/>
      <c r="BK1147" s="30"/>
      <c r="BL1147" s="18"/>
      <c r="BM1147" s="18"/>
      <c r="BN1147" s="18"/>
      <c r="BO1147" s="18"/>
      <c r="BP1147" s="18"/>
      <c r="BQ1147" s="18"/>
      <c r="BR1147" s="18"/>
      <c r="BS1147" s="18"/>
      <c r="BT1147" s="18"/>
      <c r="BU1147" s="18"/>
      <c r="BV1147" s="18"/>
      <c r="BW1147" s="18"/>
      <c r="BX1147" s="19"/>
    </row>
    <row r="1148" spans="2:76" ht="20.100000000000001" customHeight="1">
      <c r="B1148" s="9"/>
      <c r="C1148" s="9"/>
      <c r="D1148" s="15"/>
      <c r="E1148" s="16"/>
      <c r="F1148" s="16"/>
      <c r="G1148" s="16"/>
      <c r="H1148" s="16"/>
      <c r="I1148" s="16"/>
      <c r="J1148" s="17"/>
      <c r="K1148" s="17"/>
      <c r="L1148" s="17"/>
      <c r="M1148" s="17"/>
      <c r="N1148" s="17"/>
      <c r="O1148" s="17"/>
      <c r="P1148" s="17"/>
      <c r="Q1148" s="15"/>
      <c r="R1148" s="29"/>
      <c r="S1148" s="29"/>
      <c r="T1148" s="29" t="s">
        <v>73</v>
      </c>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30"/>
      <c r="AZ1148" s="30"/>
      <c r="BA1148" s="30"/>
      <c r="BB1148" s="30"/>
      <c r="BC1148" s="30"/>
      <c r="BD1148" s="30"/>
      <c r="BE1148" s="30"/>
      <c r="BF1148" s="30"/>
      <c r="BG1148" s="30"/>
      <c r="BH1148" s="30"/>
      <c r="BI1148" s="30"/>
      <c r="BJ1148" s="30"/>
      <c r="BK1148" s="30"/>
      <c r="BL1148" s="18"/>
      <c r="BM1148" s="18"/>
      <c r="BN1148" s="18"/>
      <c r="BO1148" s="18"/>
      <c r="BP1148" s="18"/>
      <c r="BQ1148" s="18"/>
      <c r="BR1148" s="18"/>
      <c r="BS1148" s="18"/>
      <c r="BT1148" s="18"/>
      <c r="BU1148" s="18"/>
      <c r="BV1148" s="18"/>
      <c r="BW1148" s="18"/>
      <c r="BX1148" s="19"/>
    </row>
    <row r="1149" spans="2:76" ht="20.100000000000001" customHeight="1">
      <c r="B1149" s="9"/>
      <c r="C1149" s="9"/>
      <c r="D1149" s="15"/>
      <c r="E1149" s="16"/>
      <c r="F1149" s="16"/>
      <c r="G1149" s="16"/>
      <c r="H1149" s="16"/>
      <c r="I1149" s="16"/>
      <c r="J1149" s="17"/>
      <c r="K1149" s="17"/>
      <c r="L1149" s="17"/>
      <c r="M1149" s="17"/>
      <c r="N1149" s="17"/>
      <c r="O1149" s="17"/>
      <c r="P1149" s="17"/>
      <c r="Q1149" s="15"/>
      <c r="R1149" s="29"/>
      <c r="S1149" s="29"/>
      <c r="T1149" s="29" t="s">
        <v>74</v>
      </c>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30"/>
      <c r="AZ1149" s="30"/>
      <c r="BA1149" s="30"/>
      <c r="BB1149" s="30"/>
      <c r="BC1149" s="30"/>
      <c r="BD1149" s="30"/>
      <c r="BE1149" s="30"/>
      <c r="BF1149" s="30"/>
      <c r="BG1149" s="30"/>
      <c r="BH1149" s="30"/>
      <c r="BI1149" s="30"/>
      <c r="BJ1149" s="30"/>
      <c r="BK1149" s="30"/>
      <c r="BL1149" s="18"/>
      <c r="BM1149" s="18"/>
      <c r="BN1149" s="18"/>
      <c r="BO1149" s="18"/>
      <c r="BP1149" s="18"/>
      <c r="BQ1149" s="18"/>
      <c r="BR1149" s="18"/>
      <c r="BS1149" s="18"/>
      <c r="BT1149" s="18"/>
      <c r="BU1149" s="18"/>
      <c r="BV1149" s="18"/>
      <c r="BW1149" s="18"/>
      <c r="BX1149" s="19"/>
    </row>
    <row r="1150" spans="2:76" ht="20.100000000000001" customHeight="1">
      <c r="B1150" s="9"/>
      <c r="C1150" s="9"/>
      <c r="D1150" s="15"/>
      <c r="E1150" s="16"/>
      <c r="F1150" s="16"/>
      <c r="G1150" s="16"/>
      <c r="H1150" s="16"/>
      <c r="I1150" s="16"/>
      <c r="J1150" s="17"/>
      <c r="K1150" s="17"/>
      <c r="L1150" s="17"/>
      <c r="M1150" s="17"/>
      <c r="N1150" s="17"/>
      <c r="O1150" s="17"/>
      <c r="P1150" s="17"/>
      <c r="Q1150" s="15"/>
      <c r="R1150" s="29"/>
      <c r="S1150" s="29"/>
      <c r="T1150" s="29" t="s">
        <v>75</v>
      </c>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30"/>
      <c r="AZ1150" s="30"/>
      <c r="BA1150" s="30"/>
      <c r="BB1150" s="30"/>
      <c r="BC1150" s="30"/>
      <c r="BD1150" s="30"/>
      <c r="BE1150" s="30"/>
      <c r="BF1150" s="30"/>
      <c r="BG1150" s="30"/>
      <c r="BH1150" s="30"/>
      <c r="BI1150" s="30"/>
      <c r="BJ1150" s="30"/>
      <c r="BK1150" s="30"/>
      <c r="BL1150" s="18"/>
      <c r="BM1150" s="18"/>
      <c r="BN1150" s="18"/>
      <c r="BO1150" s="18"/>
      <c r="BP1150" s="18"/>
      <c r="BQ1150" s="18"/>
      <c r="BR1150" s="18"/>
      <c r="BS1150" s="18"/>
      <c r="BT1150" s="18"/>
      <c r="BU1150" s="18"/>
      <c r="BV1150" s="18"/>
      <c r="BW1150" s="18"/>
      <c r="BX1150" s="19"/>
    </row>
    <row r="1151" spans="2:76" ht="20.100000000000001" customHeight="1">
      <c r="B1151" s="9"/>
      <c r="C1151" s="9"/>
      <c r="D1151" s="15"/>
      <c r="E1151" s="16"/>
      <c r="F1151" s="16"/>
      <c r="G1151" s="16"/>
      <c r="H1151" s="16"/>
      <c r="I1151" s="16"/>
      <c r="J1151" s="17"/>
      <c r="K1151" s="17"/>
      <c r="L1151" s="17"/>
      <c r="M1151" s="17"/>
      <c r="N1151" s="17"/>
      <c r="O1151" s="17"/>
      <c r="P1151" s="17"/>
      <c r="Q1151" s="15"/>
      <c r="R1151" s="29"/>
      <c r="S1151" s="29"/>
      <c r="T1151" s="29" t="s">
        <v>84</v>
      </c>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30"/>
      <c r="AZ1151" s="30"/>
      <c r="BA1151" s="30"/>
      <c r="BB1151" s="30"/>
      <c r="BC1151" s="30"/>
      <c r="BD1151" s="30"/>
      <c r="BE1151" s="30"/>
      <c r="BF1151" s="30"/>
      <c r="BG1151" s="30"/>
      <c r="BH1151" s="30"/>
      <c r="BI1151" s="30"/>
      <c r="BJ1151" s="30"/>
      <c r="BK1151" s="30"/>
      <c r="BL1151" s="18"/>
      <c r="BM1151" s="18"/>
      <c r="BN1151" s="18"/>
      <c r="BO1151" s="18"/>
      <c r="BP1151" s="18"/>
      <c r="BQ1151" s="18"/>
      <c r="BR1151" s="18"/>
      <c r="BS1151" s="18"/>
      <c r="BT1151" s="18"/>
      <c r="BU1151" s="18"/>
      <c r="BV1151" s="18"/>
      <c r="BW1151" s="18"/>
      <c r="BX1151" s="19"/>
    </row>
    <row r="1152" spans="2:76" ht="20.100000000000001" customHeight="1">
      <c r="B1152" s="9"/>
      <c r="C1152" s="9"/>
      <c r="D1152" s="23"/>
      <c r="E1152" s="24"/>
      <c r="F1152" s="24"/>
      <c r="G1152" s="24"/>
      <c r="H1152" s="24"/>
      <c r="I1152" s="24"/>
      <c r="J1152" s="25"/>
      <c r="K1152" s="25"/>
      <c r="L1152" s="25"/>
      <c r="M1152" s="25"/>
      <c r="N1152" s="25"/>
      <c r="O1152" s="25"/>
      <c r="P1152" s="25"/>
      <c r="Q1152" s="15"/>
      <c r="R1152" s="29"/>
      <c r="S1152" s="29"/>
      <c r="T1152" s="29" t="s">
        <v>76</v>
      </c>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30"/>
      <c r="AZ1152" s="30"/>
      <c r="BA1152" s="30"/>
      <c r="BB1152" s="30"/>
      <c r="BC1152" s="30"/>
      <c r="BD1152" s="30"/>
      <c r="BE1152" s="30"/>
      <c r="BF1152" s="30"/>
      <c r="BG1152" s="30"/>
      <c r="BH1152" s="30"/>
      <c r="BI1152" s="30"/>
      <c r="BJ1152" s="30"/>
      <c r="BK1152" s="30"/>
      <c r="BL1152" s="18"/>
      <c r="BM1152" s="18"/>
      <c r="BN1152" s="18"/>
      <c r="BO1152" s="18"/>
      <c r="BP1152" s="18"/>
      <c r="BQ1152" s="18"/>
      <c r="BR1152" s="18"/>
      <c r="BS1152" s="18"/>
      <c r="BT1152" s="18"/>
      <c r="BU1152" s="18"/>
      <c r="BV1152" s="18"/>
      <c r="BW1152" s="18"/>
      <c r="BX1152" s="19"/>
    </row>
    <row r="1153" spans="2:126" ht="20.100000000000001" customHeight="1">
      <c r="B1153" s="9"/>
      <c r="C1153" s="9"/>
      <c r="D1153" s="15"/>
      <c r="E1153" s="16" t="s">
        <v>53</v>
      </c>
      <c r="F1153" s="16"/>
      <c r="G1153" s="16"/>
      <c r="H1153" s="16"/>
      <c r="I1153" s="16"/>
      <c r="J1153" s="17"/>
      <c r="K1153" s="17"/>
      <c r="L1153" s="17"/>
      <c r="M1153" s="17"/>
      <c r="N1153" s="17"/>
      <c r="O1153" s="17"/>
      <c r="P1153" s="17"/>
      <c r="Q1153" s="10"/>
      <c r="R1153" s="11" t="s">
        <v>325</v>
      </c>
      <c r="S1153" s="37"/>
      <c r="T1153" s="37"/>
      <c r="U1153" s="37"/>
      <c r="V1153" s="37"/>
      <c r="W1153" s="37"/>
      <c r="X1153" s="37"/>
      <c r="Y1153" s="37"/>
      <c r="Z1153" s="37"/>
      <c r="AA1153" s="37"/>
      <c r="AB1153" s="37"/>
      <c r="AC1153" s="37"/>
      <c r="AD1153" s="37"/>
      <c r="AE1153" s="37"/>
      <c r="AF1153" s="37"/>
      <c r="AG1153" s="37"/>
      <c r="AH1153" s="37"/>
      <c r="AI1153" s="37"/>
      <c r="AJ1153" s="37"/>
      <c r="AK1153" s="37"/>
      <c r="AL1153" s="37"/>
      <c r="AM1153" s="37"/>
      <c r="AN1153" s="37"/>
      <c r="AO1153" s="37"/>
      <c r="AP1153" s="37"/>
      <c r="AQ1153" s="37"/>
      <c r="AR1153" s="37"/>
      <c r="AS1153" s="37"/>
      <c r="AT1153" s="37"/>
      <c r="AU1153" s="37"/>
      <c r="AV1153" s="37"/>
      <c r="AW1153" s="37"/>
      <c r="AX1153" s="37"/>
      <c r="AY1153" s="38"/>
      <c r="AZ1153" s="38"/>
      <c r="BA1153" s="38"/>
      <c r="BB1153" s="38"/>
      <c r="BC1153" s="38"/>
      <c r="BD1153" s="38"/>
      <c r="BE1153" s="38"/>
      <c r="BF1153" s="38"/>
      <c r="BG1153" s="38"/>
      <c r="BH1153" s="38"/>
      <c r="BI1153" s="38"/>
      <c r="BJ1153" s="38"/>
      <c r="BK1153" s="38"/>
      <c r="BL1153" s="13"/>
      <c r="BM1153" s="13"/>
      <c r="BN1153" s="13"/>
      <c r="BO1153" s="13"/>
      <c r="BP1153" s="13"/>
      <c r="BQ1153" s="13"/>
      <c r="BR1153" s="13"/>
      <c r="BS1153" s="13"/>
      <c r="BT1153" s="13"/>
      <c r="BU1153" s="13"/>
      <c r="BV1153" s="13"/>
      <c r="BW1153" s="13"/>
      <c r="BX1153" s="14"/>
    </row>
    <row r="1154" spans="2:126" ht="20.100000000000001" customHeight="1">
      <c r="B1154" s="9"/>
      <c r="C1154" s="9"/>
      <c r="D1154" s="20"/>
      <c r="E1154" s="21" t="s">
        <v>54</v>
      </c>
      <c r="F1154" s="21"/>
      <c r="G1154" s="21"/>
      <c r="H1154" s="21"/>
      <c r="I1154" s="21"/>
      <c r="J1154" s="22"/>
      <c r="K1154" s="22"/>
      <c r="L1154" s="22"/>
      <c r="M1154" s="22"/>
      <c r="N1154" s="22"/>
      <c r="O1154" s="22"/>
      <c r="P1154" s="22"/>
      <c r="Q1154" s="15"/>
      <c r="R1154" s="28" t="s">
        <v>77</v>
      </c>
      <c r="S1154" s="29"/>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30"/>
      <c r="AZ1154" s="30"/>
      <c r="BA1154" s="30"/>
      <c r="BB1154" s="30"/>
      <c r="BC1154" s="30"/>
      <c r="BD1154" s="30"/>
      <c r="BE1154" s="30"/>
      <c r="BF1154" s="30"/>
      <c r="BG1154" s="30"/>
      <c r="BH1154" s="30"/>
      <c r="BI1154" s="30"/>
      <c r="BJ1154" s="30"/>
      <c r="BK1154" s="30"/>
      <c r="BL1154" s="18"/>
      <c r="BM1154" s="18"/>
      <c r="BN1154" s="18"/>
      <c r="BO1154" s="18"/>
      <c r="BP1154" s="18"/>
      <c r="BQ1154" s="18"/>
      <c r="BR1154" s="18"/>
      <c r="BS1154" s="18"/>
      <c r="BT1154" s="18"/>
      <c r="BU1154" s="18"/>
      <c r="BV1154" s="18"/>
      <c r="BW1154" s="18"/>
      <c r="BX1154" s="19"/>
    </row>
    <row r="1155" spans="2:126" ht="20.100000000000001" customHeight="1">
      <c r="B1155" s="9"/>
      <c r="C1155" s="9"/>
      <c r="D1155" s="15"/>
      <c r="E1155" s="16"/>
      <c r="F1155" s="16"/>
      <c r="G1155" s="16"/>
      <c r="H1155" s="16"/>
      <c r="I1155" s="16"/>
      <c r="J1155" s="17"/>
      <c r="K1155" s="17"/>
      <c r="L1155" s="17"/>
      <c r="M1155" s="17"/>
      <c r="N1155" s="17"/>
      <c r="O1155" s="17"/>
      <c r="P1155" s="17"/>
      <c r="Q1155" s="15"/>
      <c r="R1155" s="29"/>
      <c r="S1155" s="29"/>
      <c r="T1155" s="29" t="s">
        <v>78</v>
      </c>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30"/>
      <c r="AZ1155" s="30"/>
      <c r="BA1155" s="30"/>
      <c r="BB1155" s="30"/>
      <c r="BC1155" s="30"/>
      <c r="BD1155" s="30"/>
      <c r="BE1155" s="30"/>
      <c r="BF1155" s="30"/>
      <c r="BG1155" s="30"/>
      <c r="BH1155" s="30"/>
      <c r="BI1155" s="30"/>
      <c r="BJ1155" s="30"/>
      <c r="BK1155" s="30"/>
      <c r="BL1155" s="18"/>
      <c r="BM1155" s="18"/>
      <c r="BN1155" s="18"/>
      <c r="BO1155" s="18"/>
      <c r="BP1155" s="18"/>
      <c r="BQ1155" s="18"/>
      <c r="BR1155" s="18"/>
      <c r="BS1155" s="18"/>
      <c r="BT1155" s="18"/>
      <c r="BU1155" s="18"/>
      <c r="BV1155" s="18"/>
      <c r="BW1155" s="18"/>
      <c r="BX1155" s="19"/>
    </row>
    <row r="1156" spans="2:126" ht="20.100000000000001" customHeight="1">
      <c r="B1156" s="9"/>
      <c r="C1156" s="9"/>
      <c r="D1156" s="15"/>
      <c r="E1156" s="16"/>
      <c r="F1156" s="16"/>
      <c r="G1156" s="16"/>
      <c r="H1156" s="16"/>
      <c r="I1156" s="16"/>
      <c r="J1156" s="17"/>
      <c r="K1156" s="17"/>
      <c r="L1156" s="17"/>
      <c r="M1156" s="17"/>
      <c r="N1156" s="17"/>
      <c r="O1156" s="17"/>
      <c r="P1156" s="17"/>
      <c r="Q1156" s="15"/>
      <c r="R1156" s="29"/>
      <c r="S1156" s="29"/>
      <c r="T1156" s="29" t="s">
        <v>79</v>
      </c>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30"/>
      <c r="AZ1156" s="30"/>
      <c r="BA1156" s="30"/>
      <c r="BB1156" s="30"/>
      <c r="BC1156" s="30"/>
      <c r="BD1156" s="30"/>
      <c r="BE1156" s="30"/>
      <c r="BF1156" s="30"/>
      <c r="BG1156" s="30"/>
      <c r="BH1156" s="30"/>
      <c r="BI1156" s="30"/>
      <c r="BJ1156" s="30"/>
      <c r="BK1156" s="30"/>
      <c r="BL1156" s="18"/>
      <c r="BM1156" s="18"/>
      <c r="BN1156" s="18"/>
      <c r="BO1156" s="18"/>
      <c r="BP1156" s="18"/>
      <c r="BQ1156" s="18"/>
      <c r="BR1156" s="18"/>
      <c r="BS1156" s="18"/>
      <c r="BT1156" s="18"/>
      <c r="BU1156" s="18"/>
      <c r="BV1156" s="18"/>
      <c r="BW1156" s="18"/>
      <c r="BX1156" s="19"/>
    </row>
    <row r="1157" spans="2:126" ht="20.100000000000001" customHeight="1">
      <c r="B1157" s="9"/>
      <c r="C1157" s="9"/>
      <c r="D1157" s="23"/>
      <c r="E1157" s="24"/>
      <c r="F1157" s="24"/>
      <c r="G1157" s="24"/>
      <c r="H1157" s="24"/>
      <c r="I1157" s="24"/>
      <c r="J1157" s="25"/>
      <c r="K1157" s="25"/>
      <c r="L1157" s="25"/>
      <c r="M1157" s="25"/>
      <c r="N1157" s="25"/>
      <c r="O1157" s="25"/>
      <c r="P1157" s="25"/>
      <c r="Q1157" s="23"/>
      <c r="R1157" s="31"/>
      <c r="S1157" s="31"/>
      <c r="T1157" s="31" t="s">
        <v>80</v>
      </c>
      <c r="U1157" s="31"/>
      <c r="V1157" s="31"/>
      <c r="W1157" s="31"/>
      <c r="X1157" s="31"/>
      <c r="Y1157" s="31"/>
      <c r="Z1157" s="31"/>
      <c r="AA1157" s="31"/>
      <c r="AB1157" s="31"/>
      <c r="AC1157" s="31"/>
      <c r="AD1157" s="31"/>
      <c r="AE1157" s="31"/>
      <c r="AF1157" s="31"/>
      <c r="AG1157" s="31"/>
      <c r="AH1157" s="31"/>
      <c r="AI1157" s="31"/>
      <c r="AJ1157" s="31"/>
      <c r="AK1157" s="31"/>
      <c r="AL1157" s="31"/>
      <c r="AM1157" s="31"/>
      <c r="AN1157" s="31"/>
      <c r="AO1157" s="31"/>
      <c r="AP1157" s="31"/>
      <c r="AQ1157" s="31"/>
      <c r="AR1157" s="31"/>
      <c r="AS1157" s="31"/>
      <c r="AT1157" s="31"/>
      <c r="AU1157" s="31"/>
      <c r="AV1157" s="31"/>
      <c r="AW1157" s="31"/>
      <c r="AX1157" s="31"/>
      <c r="AY1157" s="32"/>
      <c r="AZ1157" s="32"/>
      <c r="BA1157" s="32"/>
      <c r="BB1157" s="32"/>
      <c r="BC1157" s="32"/>
      <c r="BD1157" s="32"/>
      <c r="BE1157" s="32"/>
      <c r="BF1157" s="32"/>
      <c r="BG1157" s="32"/>
      <c r="BH1157" s="32"/>
      <c r="BI1157" s="32"/>
      <c r="BJ1157" s="32"/>
      <c r="BK1157" s="32"/>
      <c r="BL1157" s="33"/>
      <c r="BM1157" s="33"/>
      <c r="BN1157" s="33"/>
      <c r="BO1157" s="33"/>
      <c r="BP1157" s="33"/>
      <c r="BQ1157" s="33"/>
      <c r="BR1157" s="33"/>
      <c r="BS1157" s="33"/>
      <c r="BT1157" s="33"/>
      <c r="BU1157" s="33"/>
      <c r="BV1157" s="33"/>
      <c r="BW1157" s="33"/>
      <c r="BX1157" s="26"/>
    </row>
    <row r="1158" spans="2:126" ht="20.100000000000001" customHeight="1">
      <c r="B1158" s="9"/>
      <c r="C1158" s="9"/>
      <c r="D1158" s="15"/>
      <c r="E1158" s="16" t="s">
        <v>55</v>
      </c>
      <c r="F1158" s="16"/>
      <c r="G1158" s="16"/>
      <c r="H1158" s="16"/>
      <c r="I1158" s="16"/>
      <c r="J1158" s="17"/>
      <c r="K1158" s="17"/>
      <c r="L1158" s="17"/>
      <c r="M1158" s="17"/>
      <c r="N1158" s="17"/>
      <c r="O1158" s="17"/>
      <c r="P1158" s="17"/>
      <c r="Q1158" s="15"/>
      <c r="R1158" s="250" t="s">
        <v>231</v>
      </c>
      <c r="S1158" s="250"/>
      <c r="T1158" s="250"/>
      <c r="U1158" s="250"/>
      <c r="V1158" s="250"/>
      <c r="W1158" s="250"/>
      <c r="X1158" s="250"/>
      <c r="Y1158" s="250"/>
      <c r="Z1158" s="250"/>
      <c r="AA1158" s="250"/>
      <c r="AB1158" s="250"/>
      <c r="AC1158" s="250"/>
      <c r="AD1158" s="250"/>
      <c r="AE1158" s="250"/>
      <c r="AF1158" s="250"/>
      <c r="AG1158" s="250"/>
      <c r="AH1158" s="250"/>
      <c r="AI1158" s="250"/>
      <c r="AJ1158" s="250"/>
      <c r="AK1158" s="250"/>
      <c r="AL1158" s="250"/>
      <c r="AM1158" s="250"/>
      <c r="AN1158" s="250"/>
      <c r="AO1158" s="34"/>
      <c r="AP1158" s="34"/>
      <c r="AQ1158" s="34"/>
      <c r="AR1158" s="34"/>
      <c r="AS1158" s="34"/>
      <c r="AT1158" s="34"/>
      <c r="AU1158" s="34"/>
      <c r="AV1158" s="34"/>
      <c r="AW1158" s="34"/>
      <c r="AX1158" s="34"/>
      <c r="AY1158" s="35"/>
      <c r="AZ1158" s="35"/>
      <c r="BA1158" s="35"/>
      <c r="BB1158" s="35"/>
      <c r="BC1158" s="35"/>
      <c r="BD1158" s="35"/>
      <c r="BE1158" s="35"/>
      <c r="BF1158" s="35"/>
      <c r="BG1158" s="35"/>
      <c r="BH1158" s="35"/>
      <c r="BI1158" s="35"/>
      <c r="BJ1158" s="35"/>
      <c r="BK1158" s="35"/>
      <c r="BL1158" s="2"/>
      <c r="BM1158" s="2"/>
      <c r="BN1158" s="2"/>
      <c r="BO1158" s="2"/>
      <c r="BP1158" s="2"/>
      <c r="BQ1158" s="2"/>
      <c r="BR1158" s="2"/>
      <c r="BS1158" s="2"/>
      <c r="BT1158" s="2"/>
      <c r="BU1158" s="2"/>
      <c r="BV1158" s="2"/>
      <c r="BW1158" s="2"/>
      <c r="BX1158" s="3"/>
    </row>
    <row r="1159" spans="2:126" ht="20.100000000000001" customHeight="1">
      <c r="B1159" s="9"/>
      <c r="C1159" s="9"/>
      <c r="D1159" s="15"/>
      <c r="E1159" s="16"/>
      <c r="F1159" s="16"/>
      <c r="G1159" s="16"/>
      <c r="H1159" s="16"/>
      <c r="I1159" s="16"/>
      <c r="J1159" s="17"/>
      <c r="K1159" s="17"/>
      <c r="L1159" s="17"/>
      <c r="M1159" s="17"/>
      <c r="N1159" s="17"/>
      <c r="O1159" s="17"/>
      <c r="P1159" s="17"/>
      <c r="Q1159" s="15"/>
      <c r="R1159" s="251" t="s">
        <v>232</v>
      </c>
      <c r="S1159" s="251"/>
      <c r="T1159" s="251"/>
      <c r="U1159" s="251"/>
      <c r="V1159" s="251"/>
      <c r="W1159" s="251"/>
      <c r="X1159" s="251"/>
      <c r="Y1159" s="251"/>
      <c r="Z1159" s="251"/>
      <c r="AA1159" s="251"/>
      <c r="AB1159" s="251"/>
      <c r="AC1159" s="251"/>
      <c r="AD1159" s="251"/>
      <c r="AE1159" s="251"/>
      <c r="AF1159" s="251"/>
      <c r="AG1159" s="251"/>
      <c r="AH1159" s="251"/>
      <c r="AI1159" s="251"/>
      <c r="AJ1159" s="251"/>
      <c r="AK1159" s="251"/>
      <c r="AL1159" s="251"/>
      <c r="AM1159" s="251"/>
      <c r="AN1159" s="251"/>
      <c r="AO1159" s="251"/>
      <c r="AP1159" s="251"/>
      <c r="AQ1159" s="251"/>
      <c r="AR1159" s="251"/>
      <c r="AS1159" s="251"/>
      <c r="AT1159" s="251"/>
      <c r="AU1159" s="251"/>
      <c r="AV1159" s="251"/>
      <c r="AW1159" s="251"/>
      <c r="AX1159" s="251"/>
      <c r="AY1159" s="252"/>
      <c r="AZ1159" s="252"/>
      <c r="BA1159" s="252"/>
      <c r="BB1159" s="252"/>
      <c r="BC1159" s="252"/>
      <c r="BD1159" s="252"/>
      <c r="BE1159" s="252"/>
      <c r="BF1159" s="252"/>
      <c r="BG1159" s="252"/>
      <c r="BH1159" s="252"/>
      <c r="BI1159" s="252"/>
      <c r="BJ1159" s="252"/>
      <c r="BK1159" s="252"/>
      <c r="BL1159" s="18"/>
      <c r="BM1159" s="18"/>
      <c r="BN1159" s="18"/>
      <c r="BO1159" s="18"/>
      <c r="BP1159" s="18"/>
      <c r="BQ1159" s="18"/>
      <c r="BR1159" s="18"/>
      <c r="BS1159" s="18"/>
      <c r="BT1159" s="18"/>
      <c r="BU1159" s="18"/>
      <c r="BV1159" s="18"/>
      <c r="BW1159" s="18"/>
      <c r="BX1159" s="19"/>
    </row>
    <row r="1160" spans="2:126" ht="20.100000000000001" customHeight="1">
      <c r="B1160" s="9"/>
      <c r="C1160" s="9"/>
      <c r="D1160" s="15"/>
      <c r="E1160" s="16"/>
      <c r="F1160" s="16"/>
      <c r="G1160" s="16"/>
      <c r="H1160" s="16"/>
      <c r="I1160" s="16"/>
      <c r="J1160" s="17"/>
      <c r="K1160" s="17"/>
      <c r="L1160" s="17"/>
      <c r="M1160" s="17"/>
      <c r="N1160" s="17"/>
      <c r="O1160" s="17"/>
      <c r="P1160" s="17"/>
      <c r="Q1160" s="228"/>
      <c r="R1160" s="29" t="s">
        <v>233</v>
      </c>
      <c r="S1160" s="29"/>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51"/>
      <c r="AV1160" s="251"/>
      <c r="AW1160" s="251"/>
      <c r="AX1160" s="251"/>
      <c r="AY1160" s="252"/>
      <c r="AZ1160" s="252"/>
      <c r="BA1160" s="252"/>
      <c r="BB1160" s="252"/>
      <c r="BC1160" s="252"/>
      <c r="BD1160" s="252"/>
      <c r="BE1160" s="252"/>
      <c r="BF1160" s="252"/>
      <c r="BG1160" s="252"/>
      <c r="BH1160" s="252"/>
      <c r="BI1160" s="252"/>
      <c r="BJ1160" s="252"/>
      <c r="BK1160" s="252"/>
      <c r="BL1160" s="247"/>
      <c r="BM1160" s="18"/>
      <c r="BN1160" s="18"/>
      <c r="BO1160" s="18"/>
      <c r="BP1160" s="18"/>
      <c r="BQ1160" s="18"/>
      <c r="BR1160" s="18"/>
      <c r="BS1160" s="18"/>
      <c r="BT1160" s="18"/>
      <c r="BU1160" s="18"/>
      <c r="BV1160" s="18"/>
      <c r="BW1160" s="18"/>
      <c r="BX1160" s="19"/>
    </row>
    <row r="1161" spans="2:126" ht="20.100000000000001" customHeight="1">
      <c r="B1161" s="9"/>
      <c r="C1161" s="9"/>
      <c r="D1161" s="23"/>
      <c r="E1161" s="24"/>
      <c r="F1161" s="24"/>
      <c r="G1161" s="24"/>
      <c r="H1161" s="24"/>
      <c r="I1161" s="24"/>
      <c r="J1161" s="25"/>
      <c r="K1161" s="25"/>
      <c r="L1161" s="25"/>
      <c r="M1161" s="25"/>
      <c r="N1161" s="25"/>
      <c r="O1161" s="25"/>
      <c r="P1161" s="25"/>
      <c r="Q1161" s="253"/>
      <c r="R1161" s="32" t="s">
        <v>234</v>
      </c>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3"/>
      <c r="BM1161" s="33"/>
      <c r="BN1161" s="33"/>
      <c r="BO1161" s="33"/>
      <c r="BP1161" s="33"/>
      <c r="BQ1161" s="33"/>
      <c r="BR1161" s="33"/>
      <c r="BS1161" s="33"/>
      <c r="BT1161" s="33"/>
      <c r="BU1161" s="33"/>
      <c r="BV1161" s="33"/>
      <c r="BW1161" s="33"/>
      <c r="BX1161" s="26"/>
    </row>
    <row r="1162" spans="2:126" ht="12.75" customHeight="1">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c r="AO1162" s="9"/>
      <c r="AP1162" s="9"/>
      <c r="AQ1162" s="9"/>
      <c r="AR1162" s="9"/>
      <c r="AS1162" s="9"/>
      <c r="AT1162" s="9"/>
      <c r="AU1162" s="9"/>
      <c r="AV1162" s="9"/>
      <c r="AW1162" s="9"/>
      <c r="AX1162" s="9"/>
      <c r="AY1162" s="9"/>
      <c r="AZ1162" s="9"/>
    </row>
    <row r="1163" spans="2:126" s="8" customFormat="1" ht="15.75" customHeight="1">
      <c r="D1163" s="488">
        <f>入力フォーム!$C$13</f>
        <v>45931</v>
      </c>
      <c r="E1163" s="488"/>
      <c r="F1163" s="488"/>
      <c r="G1163" s="488"/>
      <c r="H1163" s="488"/>
      <c r="I1163" s="488"/>
      <c r="J1163" s="488"/>
      <c r="K1163" s="488"/>
      <c r="L1163" s="488"/>
      <c r="M1163" s="488"/>
      <c r="N1163" s="488"/>
      <c r="O1163" s="488"/>
      <c r="P1163" s="488"/>
      <c r="Q1163" s="488"/>
      <c r="R1163" s="47"/>
      <c r="S1163" s="47"/>
      <c r="T1163" s="47"/>
      <c r="U1163" s="47"/>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row>
    <row r="1164" spans="2:126" s="8" customFormat="1" ht="10.5" customHeight="1">
      <c r="D1164" s="45"/>
      <c r="E1164" s="45"/>
      <c r="F1164" s="45"/>
      <c r="G1164" s="45"/>
      <c r="H1164" s="45"/>
      <c r="I1164" s="45"/>
      <c r="J1164" s="45"/>
      <c r="K1164" s="45"/>
      <c r="L1164" s="45"/>
      <c r="M1164" s="45"/>
      <c r="N1164" s="45"/>
      <c r="O1164" s="45"/>
      <c r="P1164" s="45"/>
      <c r="Q1164" s="45"/>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row>
    <row r="1165" spans="2:126" s="8" customFormat="1" ht="18" customHeight="1">
      <c r="AM1165" s="8" t="s">
        <v>56</v>
      </c>
      <c r="AQ1165" s="489" t="s">
        <v>306</v>
      </c>
      <c r="AR1165" s="489"/>
      <c r="AS1165" s="489"/>
      <c r="AT1165" s="489"/>
      <c r="AU1165" s="489"/>
      <c r="AV1165" s="489"/>
      <c r="AW1165" s="489"/>
      <c r="AX1165" s="489"/>
      <c r="AY1165" s="489"/>
      <c r="AZ1165" s="489"/>
      <c r="BA1165" s="489"/>
      <c r="BB1165" s="489"/>
      <c r="BC1165" s="489"/>
      <c r="BD1165" s="489"/>
      <c r="BE1165" s="489"/>
      <c r="BF1165" s="489"/>
      <c r="BG1165" s="489"/>
      <c r="BH1165" s="489"/>
      <c r="BI1165" s="489"/>
      <c r="BJ1165" s="489"/>
      <c r="BK1165" s="489"/>
      <c r="BL1165" s="489"/>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row>
    <row r="1166" spans="2:126" s="8" customFormat="1" ht="18" customHeight="1">
      <c r="AQ1166" s="489" t="s">
        <v>66</v>
      </c>
      <c r="AR1166" s="489"/>
      <c r="AS1166" s="489"/>
      <c r="AT1166" s="489"/>
      <c r="AU1166" s="489"/>
      <c r="AV1166" s="489"/>
      <c r="AW1166" s="489"/>
      <c r="AX1166" s="489"/>
      <c r="AY1166" s="489"/>
      <c r="AZ1166" s="489"/>
      <c r="BA1166" s="489"/>
      <c r="BB1166" s="489"/>
      <c r="BC1166" s="489"/>
      <c r="BD1166" s="489"/>
      <c r="BE1166" s="489"/>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row>
    <row r="1167" spans="2:126" s="8" customFormat="1" ht="18" customHeight="1">
      <c r="AQ1167" s="479" t="s">
        <v>326</v>
      </c>
      <c r="AR1167" s="479"/>
      <c r="AS1167" s="479"/>
      <c r="AT1167" s="479"/>
      <c r="AU1167" s="479"/>
      <c r="AV1167" s="479"/>
      <c r="AW1167" s="479"/>
      <c r="AX1167" s="479"/>
      <c r="AY1167" s="479"/>
      <c r="AZ1167" s="479"/>
      <c r="BA1167" s="479"/>
      <c r="BB1167" s="479"/>
      <c r="BC1167" s="479"/>
      <c r="BD1167" s="479"/>
      <c r="BE1167" s="479"/>
      <c r="BF1167" s="479"/>
      <c r="BG1167" s="43"/>
      <c r="BH1167" s="480" t="s">
        <v>300</v>
      </c>
      <c r="BI1167" s="480"/>
      <c r="BJ1167" s="480"/>
      <c r="BK1167" s="480"/>
      <c r="BL1167" s="480"/>
      <c r="BM1167" s="480"/>
      <c r="BN1167" s="480"/>
      <c r="BO1167" s="480"/>
      <c r="BS1167" s="8" t="s">
        <v>57</v>
      </c>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row>
    <row r="1168" spans="2:126" s="8" customFormat="1" ht="10.5" customHeight="1">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row>
    <row r="1169" spans="1:126" s="8" customFormat="1" ht="18" customHeight="1">
      <c r="AM1169" s="8" t="s">
        <v>58</v>
      </c>
      <c r="AQ1169" s="8" t="s">
        <v>59</v>
      </c>
      <c r="AU1169" s="481" t="str">
        <f>"〒"&amp;VLOOKUP(A1117,入力フォーム!$A$26:$AA$75,4,FALSE)</f>
        <v>〒</v>
      </c>
      <c r="AV1169" s="481"/>
      <c r="AW1169" s="481"/>
      <c r="AX1169" s="481"/>
      <c r="AY1169" s="481"/>
      <c r="AZ1169" s="481"/>
      <c r="BA1169" s="481"/>
      <c r="BB1169" s="481"/>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row>
    <row r="1170" spans="1:126" s="8" customFormat="1" ht="20.100000000000001" customHeight="1">
      <c r="AU1170" s="144"/>
      <c r="AV1170" s="482">
        <f>VLOOKUP(A1117,入力フォーム!$A$26:$AA$75,5,FALSE)</f>
        <v>0</v>
      </c>
      <c r="AW1170" s="482"/>
      <c r="AX1170" s="482"/>
      <c r="AY1170" s="482"/>
      <c r="AZ1170" s="482"/>
      <c r="BA1170" s="482"/>
      <c r="BB1170" s="482"/>
      <c r="BC1170" s="482"/>
      <c r="BD1170" s="482"/>
      <c r="BE1170" s="482"/>
      <c r="BF1170" s="482"/>
      <c r="BG1170" s="482"/>
      <c r="BH1170" s="482"/>
      <c r="BI1170" s="482"/>
      <c r="BJ1170" s="482"/>
      <c r="BK1170" s="482"/>
      <c r="BL1170" s="482"/>
      <c r="BM1170" s="482"/>
      <c r="BN1170" s="482"/>
      <c r="BO1170" s="482"/>
      <c r="BP1170" s="482"/>
      <c r="BQ1170" s="482"/>
      <c r="BR1170" s="482"/>
      <c r="BS1170" s="482"/>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row>
    <row r="1171" spans="1:126" s="8" customFormat="1" ht="20.100000000000001" customHeight="1">
      <c r="AU1171" s="44"/>
      <c r="AV1171" s="483">
        <f>VLOOKUP(A1117,入力フォーム!$A$26:$AA$75,6,FALSE)</f>
        <v>0</v>
      </c>
      <c r="AW1171" s="483"/>
      <c r="AX1171" s="483"/>
      <c r="AY1171" s="483"/>
      <c r="AZ1171" s="483"/>
      <c r="BA1171" s="483"/>
      <c r="BB1171" s="483"/>
      <c r="BC1171" s="483"/>
      <c r="BD1171" s="483"/>
      <c r="BE1171" s="483"/>
      <c r="BF1171" s="483"/>
      <c r="BG1171" s="483"/>
      <c r="BH1171" s="483"/>
      <c r="BI1171" s="483"/>
      <c r="BJ1171" s="483"/>
      <c r="BK1171" s="483"/>
      <c r="BL1171" s="483"/>
      <c r="BM1171" s="483"/>
      <c r="BN1171" s="483"/>
      <c r="BO1171" s="483"/>
      <c r="BP1171" s="483"/>
      <c r="BQ1171" s="483"/>
      <c r="BR1171" s="483"/>
      <c r="BS1171" s="48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row>
    <row r="1172" spans="1:126" s="8" customFormat="1" ht="12" customHeight="1">
      <c r="AQ1172" s="46" t="s">
        <v>191</v>
      </c>
      <c r="AR1172" s="46"/>
      <c r="AS1172" s="46"/>
      <c r="AT1172" s="46"/>
      <c r="AU1172" s="46"/>
      <c r="AV1172" s="484">
        <f>VLOOKUP(A1117,入力フォーム!$A$26:$AA$75,3,FALSE)</f>
        <v>0</v>
      </c>
      <c r="AW1172" s="484" ph="1"/>
      <c r="AX1172" s="484" ph="1"/>
      <c r="AY1172" s="484" ph="1"/>
      <c r="AZ1172" s="484" ph="1"/>
      <c r="BA1172" s="484" ph="1"/>
      <c r="BB1172" s="484" ph="1"/>
      <c r="BC1172" s="484" ph="1"/>
      <c r="BD1172" s="484" ph="1"/>
      <c r="BE1172" s="484" ph="1"/>
      <c r="BF1172" s="484" ph="1"/>
      <c r="BG1172" s="484" ph="1"/>
      <c r="BH1172" s="484" ph="1"/>
      <c r="BI1172" s="484" ph="1"/>
      <c r="BJ1172" s="484" ph="1"/>
      <c r="BK1172" s="484" ph="1"/>
      <c r="BL1172" s="484" ph="1"/>
      <c r="BM1172" s="484" ph="1"/>
      <c r="BN1172" s="484" ph="1"/>
      <c r="BO1172" s="48"/>
      <c r="BP1172" s="48"/>
      <c r="BQ1172" s="48"/>
      <c r="BR1172" s="48"/>
      <c r="BS1172" s="48"/>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row>
    <row r="1173" spans="1:126" s="8" customFormat="1" ht="20.100000000000001" customHeight="1">
      <c r="AQ1173" s="8" t="s">
        <v>60</v>
      </c>
      <c r="AV1173" s="493">
        <f>VLOOKUP(A1117,入力フォーム!$A$26:$AA$75,2,FALSE)</f>
        <v>0</v>
      </c>
      <c r="AW1173" s="493"/>
      <c r="AX1173" s="493"/>
      <c r="AY1173" s="493"/>
      <c r="AZ1173" s="493"/>
      <c r="BA1173" s="493"/>
      <c r="BB1173" s="493"/>
      <c r="BC1173" s="493"/>
      <c r="BD1173" s="493"/>
      <c r="BE1173" s="493"/>
      <c r="BF1173" s="493"/>
      <c r="BG1173" s="493"/>
      <c r="BH1173" s="493"/>
      <c r="BI1173" s="493"/>
      <c r="BJ1173" s="493"/>
      <c r="BK1173" s="493"/>
      <c r="BL1173" s="493"/>
      <c r="BM1173" s="493"/>
      <c r="BN1173" s="493"/>
      <c r="BO1173" s="48"/>
      <c r="BP1173" s="48"/>
      <c r="BQ1173" s="48"/>
      <c r="BR1173" s="48"/>
      <c r="BS1173" s="286" t="s">
        <v>57</v>
      </c>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row>
    <row r="1174" spans="1:126" s="8" customFormat="1" ht="20.100000000000001" customHeight="1">
      <c r="AQ1174" s="8" t="s">
        <v>61</v>
      </c>
      <c r="AV1174" s="48"/>
      <c r="AW1174" s="494">
        <f>VLOOKUP(A1117,入力フォーム!$A$26:$AA$75,8,FALSE)</f>
        <v>0</v>
      </c>
      <c r="AX1174" s="494"/>
      <c r="AY1174" s="494"/>
      <c r="AZ1174" s="494"/>
      <c r="BA1174" s="494"/>
      <c r="BB1174" s="494"/>
      <c r="BC1174" s="494"/>
      <c r="BD1174" s="494"/>
      <c r="BE1174" s="494"/>
      <c r="BF1174" s="494"/>
      <c r="BG1174" s="494"/>
      <c r="BH1174" s="494"/>
      <c r="BI1174" s="494"/>
      <c r="BJ1174" s="494"/>
      <c r="BK1174" s="494"/>
      <c r="BL1174" s="494"/>
      <c r="BM1174" s="494"/>
      <c r="BN1174" s="494"/>
      <c r="BO1174" s="494"/>
      <c r="BP1174" s="494"/>
      <c r="BQ1174" s="494"/>
      <c r="BR1174" s="494"/>
      <c r="BS1174" s="48"/>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row>
    <row r="1175" spans="1:126" s="8" customFormat="1" ht="20.100000000000001" customHeight="1">
      <c r="AQ1175" s="8" t="s">
        <v>83</v>
      </c>
      <c r="AV1175" s="48"/>
      <c r="AW1175" s="48"/>
      <c r="AX1175" s="48"/>
      <c r="AY1175" s="48"/>
      <c r="AZ1175" s="48"/>
      <c r="BA1175" s="48"/>
      <c r="BB1175" s="48"/>
      <c r="BC1175" s="48"/>
      <c r="BD1175" s="495">
        <f>VLOOKUP(A1117,入力フォーム!$A$26:$AA$75,9,FALSE)</f>
        <v>0</v>
      </c>
      <c r="BE1175" s="495"/>
      <c r="BF1175" s="495"/>
      <c r="BG1175" s="495"/>
      <c r="BH1175" s="495"/>
      <c r="BI1175" s="495"/>
      <c r="BJ1175" s="495"/>
      <c r="BK1175" s="495"/>
      <c r="BL1175" s="495"/>
      <c r="BM1175" s="495"/>
      <c r="BN1175" s="495"/>
      <c r="BO1175" s="495"/>
      <c r="BP1175" s="495"/>
      <c r="BQ1175" s="495"/>
      <c r="BR1175" s="495"/>
      <c r="BS1175" s="495"/>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row>
    <row r="1176" spans="1:126" s="8" customFormat="1" ht="12" customHeight="1">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row>
    <row r="1177" spans="1:126" s="8" customFormat="1" ht="22.5" customHeight="1">
      <c r="D1177" s="496" t="s">
        <v>85</v>
      </c>
      <c r="E1177" s="496"/>
      <c r="F1177" s="496"/>
      <c r="G1177" s="496"/>
      <c r="H1177" s="496"/>
      <c r="I1177" s="496"/>
      <c r="J1177" s="496"/>
      <c r="K1177" s="496"/>
      <c r="L1177" s="497" t="str">
        <f>入力フォーム!$C$22</f>
        <v>07-999</v>
      </c>
      <c r="M1177" s="497"/>
      <c r="N1177" s="497"/>
      <c r="O1177" s="497"/>
      <c r="P1177" s="497"/>
      <c r="Q1177" s="497"/>
      <c r="R1177" s="48"/>
      <c r="S1177" s="48"/>
      <c r="T1177" s="8" t="s">
        <v>242</v>
      </c>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row>
    <row r="1178" spans="1:126" s="8" customFormat="1" ht="15.75" customHeight="1">
      <c r="D1178" s="45"/>
      <c r="F1178" s="45"/>
      <c r="G1178" s="45"/>
      <c r="H1178" s="45"/>
      <c r="I1178" s="45"/>
      <c r="J1178" s="45"/>
      <c r="K1178" s="45"/>
      <c r="L1178" s="45"/>
      <c r="M1178" s="45"/>
      <c r="N1178" s="45"/>
      <c r="O1178" s="45"/>
      <c r="P1178" s="45"/>
      <c r="Q1178" s="45"/>
      <c r="BX1178" s="51"/>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row>
    <row r="1179" spans="1:126" s="7" customFormat="1" ht="18.75">
      <c r="A1179" s="7">
        <f>IF(MOD(ROW()-1,62)=0,QUOTIENT(ROW()-1,62)+1,"")</f>
        <v>20</v>
      </c>
      <c r="B1179" s="473" t="s">
        <v>39</v>
      </c>
      <c r="C1179" s="473"/>
      <c r="D1179" s="473"/>
      <c r="E1179" s="473"/>
      <c r="F1179" s="473"/>
      <c r="G1179" s="473"/>
      <c r="H1179" s="473"/>
      <c r="I1179" s="473"/>
      <c r="J1179" s="473"/>
      <c r="K1179" s="473"/>
      <c r="L1179" s="473"/>
      <c r="M1179" s="473"/>
      <c r="N1179" s="473"/>
      <c r="O1179" s="473"/>
      <c r="P1179" s="473"/>
      <c r="Q1179" s="473"/>
      <c r="R1179" s="473"/>
      <c r="S1179" s="473"/>
      <c r="T1179" s="473"/>
      <c r="U1179" s="473"/>
      <c r="V1179" s="473"/>
      <c r="W1179" s="473"/>
      <c r="X1179" s="473"/>
      <c r="Y1179" s="473"/>
      <c r="Z1179" s="473"/>
      <c r="AA1179" s="473"/>
      <c r="AB1179" s="473"/>
      <c r="AC1179" s="473"/>
      <c r="AD1179" s="473"/>
      <c r="AE1179" s="473"/>
      <c r="AF1179" s="473"/>
      <c r="AG1179" s="473"/>
      <c r="AH1179" s="473"/>
      <c r="AI1179" s="473"/>
      <c r="AJ1179" s="473"/>
      <c r="AK1179" s="473"/>
      <c r="AL1179" s="473"/>
      <c r="AM1179" s="473"/>
      <c r="AN1179" s="473"/>
      <c r="AO1179" s="473"/>
      <c r="AP1179" s="473"/>
      <c r="AQ1179" s="473"/>
      <c r="AR1179" s="473"/>
      <c r="AS1179" s="473"/>
      <c r="AT1179" s="473"/>
      <c r="AU1179" s="473"/>
      <c r="AV1179" s="473"/>
      <c r="AW1179" s="473"/>
      <c r="AX1179" s="473"/>
      <c r="AY1179" s="473"/>
      <c r="AZ1179" s="473"/>
      <c r="BA1179" s="473"/>
      <c r="BB1179" s="473"/>
      <c r="BC1179" s="473"/>
      <c r="BD1179" s="473"/>
      <c r="BE1179" s="473"/>
      <c r="BF1179" s="473"/>
      <c r="BG1179" s="473"/>
      <c r="BH1179" s="473"/>
      <c r="BI1179" s="473"/>
      <c r="BJ1179" s="473"/>
      <c r="BK1179" s="473"/>
      <c r="BL1179" s="473"/>
      <c r="BM1179" s="473"/>
      <c r="BN1179" s="473"/>
      <c r="BO1179" s="473"/>
      <c r="BP1179" s="473"/>
      <c r="BQ1179" s="473"/>
      <c r="BR1179" s="473"/>
      <c r="BS1179" s="473"/>
      <c r="BT1179" s="473"/>
      <c r="BU1179" s="473"/>
      <c r="BV1179" s="473"/>
      <c r="BW1179" s="473"/>
      <c r="BX1179" s="473"/>
      <c r="BY1179" s="52"/>
      <c r="BZ1179" s="41"/>
      <c r="CA1179" s="41"/>
      <c r="CB1179" s="41"/>
      <c r="CC1179" s="41"/>
      <c r="CD1179" s="41"/>
      <c r="CE1179" s="41"/>
      <c r="CF1179" s="41"/>
      <c r="CG1179" s="41"/>
      <c r="CH1179" s="41"/>
      <c r="CI1179" s="41"/>
      <c r="CJ1179" s="41"/>
      <c r="CK1179" s="41"/>
      <c r="CL1179" s="41"/>
      <c r="CM1179" s="41"/>
      <c r="CN1179" s="41"/>
      <c r="CO1179" s="41"/>
      <c r="CP1179" s="41"/>
      <c r="CQ1179" s="41"/>
      <c r="CR1179" s="41"/>
      <c r="CS1179" s="41"/>
      <c r="CT1179" s="41"/>
      <c r="CU1179" s="41"/>
      <c r="CV1179" s="41"/>
      <c r="CW1179" s="41"/>
      <c r="CX1179" s="41"/>
      <c r="CY1179" s="41"/>
      <c r="CZ1179" s="41"/>
      <c r="DA1179" s="41"/>
      <c r="DB1179" s="41"/>
      <c r="DC1179" s="41"/>
      <c r="DD1179" s="41"/>
      <c r="DE1179" s="41"/>
      <c r="DF1179" s="41"/>
      <c r="DG1179" s="41"/>
      <c r="DH1179" s="41"/>
      <c r="DI1179" s="41"/>
      <c r="DJ1179" s="41"/>
      <c r="DK1179" s="41"/>
      <c r="DL1179" s="41"/>
      <c r="DM1179" s="41"/>
      <c r="DN1179" s="41"/>
      <c r="DO1179" s="41"/>
      <c r="DP1179" s="41"/>
      <c r="DQ1179" s="41"/>
      <c r="DR1179" s="41"/>
      <c r="DS1179" s="41"/>
      <c r="DT1179" s="41"/>
      <c r="DU1179" s="41"/>
      <c r="DV1179" s="41"/>
    </row>
    <row r="1180" spans="1:126" s="7" customFormat="1" ht="19.5" customHeight="1">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Q1180" s="8"/>
      <c r="AR1180" s="8"/>
      <c r="AS1180" s="8"/>
      <c r="AT1180" s="8"/>
      <c r="AU1180" s="8"/>
      <c r="AV1180" s="8"/>
      <c r="AW1180" s="8"/>
      <c r="AX1180" s="8"/>
      <c r="AY1180" s="8"/>
      <c r="AZ1180" s="8"/>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row>
    <row r="1181" spans="1:126" s="7" customFormat="1" ht="16.5" customHeight="1">
      <c r="B1181" s="8" t="s">
        <v>229</v>
      </c>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D1181" s="474">
        <f>VLOOKUP(A1179,入力フォーム!$A$26:$AA$75,2,FALSE)</f>
        <v>0</v>
      </c>
      <c r="AE1181" s="474"/>
      <c r="AF1181" s="474"/>
      <c r="AG1181" s="474"/>
      <c r="AH1181" s="474"/>
      <c r="AI1181" s="474"/>
      <c r="AJ1181" s="474"/>
      <c r="AK1181" s="474"/>
      <c r="AL1181" s="474"/>
      <c r="AM1181" s="474"/>
      <c r="AN1181" s="474"/>
      <c r="AO1181" s="474"/>
      <c r="AP1181" s="474"/>
      <c r="AQ1181" s="8" t="s">
        <v>230</v>
      </c>
      <c r="AR1181" s="8"/>
      <c r="AS1181" s="8"/>
      <c r="AT1181" s="8"/>
      <c r="AU1181" s="8"/>
      <c r="AV1181" s="8"/>
      <c r="AW1181" s="8"/>
      <c r="AX1181" s="8"/>
      <c r="AY1181" s="8"/>
      <c r="AZ1181" s="8"/>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row>
    <row r="1182" spans="1:126" ht="14.25" customHeight="1">
      <c r="B1182" s="9"/>
      <c r="C1182" s="9"/>
      <c r="D1182" s="9"/>
    </row>
    <row r="1183" spans="1:126" ht="15.75" customHeight="1">
      <c r="D1183" s="475" t="s">
        <v>23</v>
      </c>
      <c r="E1183" s="475"/>
      <c r="F1183" s="475"/>
      <c r="G1183" s="475"/>
      <c r="H1183" s="475"/>
      <c r="I1183" s="475"/>
      <c r="J1183" s="475"/>
      <c r="K1183" s="475"/>
      <c r="L1183" s="475"/>
      <c r="M1183" s="475"/>
      <c r="N1183" s="475"/>
      <c r="O1183" s="475"/>
      <c r="P1183" s="475"/>
      <c r="Q1183" s="475"/>
      <c r="R1183" s="475"/>
      <c r="S1183" s="475"/>
      <c r="T1183" s="475"/>
      <c r="U1183" s="475"/>
      <c r="V1183" s="475"/>
      <c r="W1183" s="475"/>
      <c r="X1183" s="475"/>
      <c r="Y1183" s="475"/>
      <c r="Z1183" s="475"/>
      <c r="AA1183" s="475"/>
      <c r="AB1183" s="475"/>
      <c r="AC1183" s="475"/>
      <c r="AD1183" s="475"/>
      <c r="AE1183" s="475"/>
      <c r="AF1183" s="475"/>
      <c r="AG1183" s="475"/>
      <c r="AH1183" s="475"/>
      <c r="AI1183" s="475"/>
      <c r="AJ1183" s="475"/>
      <c r="AK1183" s="475"/>
      <c r="AL1183" s="475"/>
      <c r="AM1183" s="475"/>
      <c r="AN1183" s="475"/>
      <c r="AO1183" s="475"/>
      <c r="AP1183" s="475"/>
      <c r="AQ1183" s="475"/>
      <c r="AR1183" s="475"/>
      <c r="AS1183" s="475"/>
      <c r="AT1183" s="475"/>
      <c r="AU1183" s="475"/>
      <c r="AV1183" s="475"/>
      <c r="AW1183" s="475"/>
      <c r="AX1183" s="475"/>
      <c r="AY1183" s="475"/>
      <c r="AZ1183" s="475"/>
      <c r="BA1183" s="475"/>
      <c r="BB1183" s="475"/>
      <c r="BC1183" s="475"/>
      <c r="BD1183" s="475"/>
      <c r="BE1183" s="475"/>
      <c r="BF1183" s="475"/>
      <c r="BG1183" s="475"/>
      <c r="BH1183" s="475"/>
      <c r="BI1183" s="475"/>
      <c r="BJ1183" s="475"/>
      <c r="BK1183" s="475"/>
      <c r="BL1183" s="475"/>
      <c r="BM1183" s="475"/>
      <c r="BN1183" s="475"/>
      <c r="BO1183" s="475"/>
      <c r="BP1183" s="475"/>
      <c r="BQ1183" s="475"/>
      <c r="BR1183" s="475"/>
      <c r="BS1183" s="475"/>
      <c r="BT1183" s="475"/>
      <c r="BU1183" s="475"/>
      <c r="BV1183" s="475"/>
      <c r="BW1183" s="475"/>
      <c r="BX1183" s="475"/>
    </row>
    <row r="1184" spans="1:126" ht="14.25" customHeight="1">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c r="AR1184" s="9"/>
      <c r="AS1184" s="9"/>
      <c r="AT1184" s="9"/>
      <c r="AU1184" s="9"/>
      <c r="AV1184" s="9"/>
      <c r="AW1184" s="9"/>
      <c r="AX1184" s="9"/>
      <c r="AY1184" s="9"/>
      <c r="AZ1184" s="9"/>
    </row>
    <row r="1185" spans="1:126" ht="20.100000000000001" customHeight="1">
      <c r="B1185" s="9"/>
      <c r="C1185" s="9"/>
      <c r="D1185" s="10"/>
      <c r="E1185" s="11" t="s">
        <v>40</v>
      </c>
      <c r="F1185" s="11"/>
      <c r="G1185" s="11"/>
      <c r="H1185" s="11"/>
      <c r="I1185" s="11"/>
      <c r="J1185" s="12"/>
      <c r="K1185" s="12"/>
      <c r="L1185" s="12"/>
      <c r="M1185" s="12"/>
      <c r="N1185" s="12"/>
      <c r="O1185" s="12"/>
      <c r="P1185" s="12"/>
      <c r="Q1185" s="10"/>
      <c r="R1185" s="476" t="str">
        <f>VLOOKUP(A1179,入力フォーム!$A$26:$AA$75,11,FALSE)</f>
        <v/>
      </c>
      <c r="S1185" s="476"/>
      <c r="T1185" s="476"/>
      <c r="U1185" s="476"/>
      <c r="V1185" s="476"/>
      <c r="W1185" s="476"/>
      <c r="X1185" s="476"/>
      <c r="Y1185" s="476"/>
      <c r="Z1185" s="476"/>
      <c r="AA1185" s="476"/>
      <c r="AB1185" s="476"/>
      <c r="AC1185" s="476"/>
      <c r="AD1185" s="476"/>
      <c r="AE1185" s="476"/>
      <c r="AF1185" s="476"/>
      <c r="AG1185" s="476"/>
      <c r="AH1185" s="477" t="s">
        <v>235</v>
      </c>
      <c r="AI1185" s="478"/>
      <c r="AJ1185" s="478"/>
      <c r="AK1185" s="478"/>
      <c r="AL1185" s="478"/>
      <c r="AM1185" s="476" t="str">
        <f>VLOOKUP(A1179,入力フォーム!$A$26:$AA$75,13,FALSE)</f>
        <v/>
      </c>
      <c r="AN1185" s="476"/>
      <c r="AO1185" s="476"/>
      <c r="AP1185" s="476"/>
      <c r="AQ1185" s="476"/>
      <c r="AR1185" s="476"/>
      <c r="AS1185" s="476"/>
      <c r="AT1185" s="476"/>
      <c r="AU1185" s="476"/>
      <c r="AV1185" s="476"/>
      <c r="AW1185" s="476"/>
      <c r="AX1185" s="476"/>
      <c r="AY1185" s="476"/>
      <c r="AZ1185" s="476"/>
      <c r="BA1185" s="476"/>
      <c r="BB1185" s="476"/>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3"/>
    </row>
    <row r="1186" spans="1:126" ht="20.100000000000001" customHeight="1">
      <c r="B1186" s="9"/>
      <c r="C1186" s="9"/>
      <c r="D1186" s="10"/>
      <c r="E1186" s="11" t="s">
        <v>41</v>
      </c>
      <c r="F1186" s="11"/>
      <c r="G1186" s="11"/>
      <c r="H1186" s="11"/>
      <c r="I1186" s="11"/>
      <c r="J1186" s="12"/>
      <c r="K1186" s="12"/>
      <c r="L1186" s="12"/>
      <c r="M1186" s="12"/>
      <c r="N1186" s="12"/>
      <c r="O1186" s="12"/>
      <c r="P1186" s="229"/>
      <c r="Q1186" s="230"/>
      <c r="R1186" s="463" t="str">
        <f>入力フォーム!$C$10</f>
        <v>品川キャンパス</v>
      </c>
      <c r="S1186" s="463"/>
      <c r="T1186" s="463"/>
      <c r="U1186" s="463"/>
      <c r="V1186" s="463"/>
      <c r="W1186" s="463"/>
      <c r="X1186" s="463"/>
      <c r="Y1186" s="463"/>
      <c r="Z1186" s="231"/>
      <c r="AA1186" s="464" t="str">
        <f>入力フォーム!$D$10</f>
        <v>文学部事務室</v>
      </c>
      <c r="AB1186" s="464"/>
      <c r="AC1186" s="464"/>
      <c r="AD1186" s="464"/>
      <c r="AE1186" s="464"/>
      <c r="AF1186" s="464"/>
      <c r="AG1186" s="464"/>
      <c r="AH1186" s="464"/>
      <c r="AI1186" s="464"/>
      <c r="AJ1186" s="464"/>
      <c r="AK1186" s="464"/>
      <c r="AL1186" s="464"/>
      <c r="AM1186" s="464"/>
      <c r="AN1186" s="464"/>
      <c r="AO1186" s="464"/>
      <c r="AP1186" s="464"/>
      <c r="AQ1186" s="464"/>
      <c r="AR1186" s="464"/>
      <c r="AS1186" s="464"/>
      <c r="AT1186" s="464"/>
      <c r="AU1186" s="464"/>
      <c r="AV1186" s="464"/>
      <c r="AW1186" s="464"/>
      <c r="AX1186" s="464"/>
      <c r="AY1186" s="464"/>
      <c r="AZ1186" s="464"/>
      <c r="BA1186" s="464"/>
      <c r="BB1186" s="464"/>
      <c r="BC1186" s="464"/>
      <c r="BD1186" s="464"/>
      <c r="BE1186" s="464"/>
      <c r="BF1186" s="464"/>
      <c r="BG1186" s="464"/>
      <c r="BH1186" s="464"/>
      <c r="BI1186" s="464"/>
      <c r="BJ1186" s="464"/>
      <c r="BK1186" s="464"/>
      <c r="BL1186" s="464"/>
      <c r="BM1186" s="464"/>
      <c r="BN1186" s="464"/>
      <c r="BO1186" s="464"/>
      <c r="BP1186" s="464"/>
      <c r="BQ1186" s="464"/>
      <c r="BR1186" s="231"/>
      <c r="BS1186" s="231"/>
      <c r="BT1186" s="231"/>
      <c r="BU1186" s="231"/>
      <c r="BV1186" s="231"/>
      <c r="BW1186" s="231"/>
      <c r="BX1186" s="232"/>
    </row>
    <row r="1187" spans="1:126" ht="18.600000000000001" customHeight="1">
      <c r="B1187" s="9"/>
      <c r="C1187" s="9"/>
      <c r="D1187" s="15"/>
      <c r="E1187" s="16" t="s">
        <v>236</v>
      </c>
      <c r="F1187" s="16"/>
      <c r="G1187" s="16"/>
      <c r="H1187" s="16"/>
      <c r="I1187" s="16"/>
      <c r="J1187" s="17"/>
      <c r="K1187" s="17"/>
      <c r="L1187" s="17"/>
      <c r="M1187" s="17"/>
      <c r="N1187" s="17"/>
      <c r="O1187" s="17"/>
      <c r="P1187" s="17"/>
      <c r="Q1187" s="15"/>
      <c r="R1187" s="465" t="str">
        <f>入力フォーム!$C$4</f>
        <v>文学部事務室</v>
      </c>
      <c r="S1187" s="465"/>
      <c r="T1187" s="465"/>
      <c r="U1187" s="465"/>
      <c r="V1187" s="465"/>
      <c r="W1187" s="465"/>
      <c r="X1187" s="465"/>
      <c r="Y1187" s="465"/>
      <c r="Z1187" s="465"/>
      <c r="AA1187" s="465"/>
      <c r="AB1187" s="465"/>
      <c r="AC1187" s="465"/>
      <c r="AD1187" s="465"/>
      <c r="AE1187" s="465"/>
      <c r="AF1187" s="465"/>
      <c r="AG1187" s="465"/>
      <c r="AH1187" s="465"/>
      <c r="AI1187" s="465"/>
      <c r="AJ1187" s="465"/>
      <c r="AK1187" s="465"/>
      <c r="AL1187" s="465"/>
      <c r="AM1187" s="465"/>
      <c r="AN1187" s="465"/>
      <c r="AO1187" s="465"/>
      <c r="AP1187" s="465"/>
      <c r="AQ1187" s="465"/>
      <c r="AR1187" s="465"/>
      <c r="AS1187" s="465"/>
      <c r="AT1187" s="465"/>
      <c r="AU1187" s="465"/>
      <c r="AV1187" s="465"/>
      <c r="AW1187" s="465"/>
      <c r="AX1187" s="465"/>
      <c r="AY1187" s="465"/>
      <c r="AZ1187" s="465"/>
      <c r="BA1187" s="465"/>
      <c r="BB1187" s="465"/>
      <c r="BC1187" s="465"/>
      <c r="BD1187" s="465"/>
      <c r="BE1187" s="465"/>
      <c r="BF1187" s="465"/>
      <c r="BG1187" s="465"/>
      <c r="BH1187" s="465"/>
      <c r="BI1187" s="465"/>
      <c r="BJ1187" s="465"/>
      <c r="BK1187" s="465"/>
      <c r="BL1187" s="465"/>
      <c r="BM1187" s="465"/>
      <c r="BN1187" s="465"/>
      <c r="BO1187" s="465"/>
      <c r="BP1187" s="465"/>
      <c r="BQ1187" s="465"/>
      <c r="BR1187" s="465"/>
      <c r="BS1187" s="233"/>
      <c r="BT1187" s="233"/>
      <c r="BU1187" s="233"/>
      <c r="BV1187" s="233"/>
      <c r="BW1187" s="233"/>
      <c r="BX1187" s="19"/>
    </row>
    <row r="1188" spans="1:126" ht="38.25" customHeight="1">
      <c r="B1188" s="9"/>
      <c r="C1188" s="9"/>
      <c r="D1188" s="10"/>
      <c r="E1188" s="466" t="s">
        <v>42</v>
      </c>
      <c r="F1188" s="466"/>
      <c r="G1188" s="466"/>
      <c r="H1188" s="466"/>
      <c r="I1188" s="466"/>
      <c r="J1188" s="466"/>
      <c r="K1188" s="466"/>
      <c r="L1188" s="466"/>
      <c r="M1188" s="466"/>
      <c r="N1188" s="466"/>
      <c r="O1188" s="466"/>
      <c r="P1188" s="467"/>
      <c r="Q1188" s="10"/>
      <c r="R1188" s="468" t="str">
        <f>入力フォーム!$C$8</f>
        <v>OC学生スタッフ</v>
      </c>
      <c r="S1188" s="468"/>
      <c r="T1188" s="468"/>
      <c r="U1188" s="468"/>
      <c r="V1188" s="468"/>
      <c r="W1188" s="468"/>
      <c r="X1188" s="468"/>
      <c r="Y1188" s="468"/>
      <c r="Z1188" s="468"/>
      <c r="AA1188" s="468"/>
      <c r="AB1188" s="468"/>
      <c r="AC1188" s="468"/>
      <c r="AD1188" s="468"/>
      <c r="AE1188" s="468"/>
      <c r="AF1188" s="468"/>
      <c r="AG1188" s="468"/>
      <c r="AH1188" s="468"/>
      <c r="AI1188" s="468"/>
      <c r="AJ1188" s="468"/>
      <c r="AK1188" s="468"/>
      <c r="AL1188" s="468"/>
      <c r="AM1188" s="468"/>
      <c r="AN1188" s="468"/>
      <c r="AO1188" s="468"/>
      <c r="AP1188" s="468"/>
      <c r="AQ1188" s="468"/>
      <c r="AR1188" s="468"/>
      <c r="AS1188" s="468"/>
      <c r="AT1188" s="468"/>
      <c r="AU1188" s="468"/>
      <c r="AV1188" s="468"/>
      <c r="AW1188" s="468"/>
      <c r="AX1188" s="468"/>
      <c r="AY1188" s="468"/>
      <c r="AZ1188" s="468"/>
      <c r="BA1188" s="468"/>
      <c r="BB1188" s="468"/>
      <c r="BC1188" s="468"/>
      <c r="BD1188" s="468"/>
      <c r="BE1188" s="468"/>
      <c r="BF1188" s="468"/>
      <c r="BG1188" s="468"/>
      <c r="BH1188" s="468"/>
      <c r="BI1188" s="468"/>
      <c r="BJ1188" s="468"/>
      <c r="BK1188" s="468"/>
      <c r="BL1188" s="468"/>
      <c r="BM1188" s="468"/>
      <c r="BN1188" s="468"/>
      <c r="BO1188" s="468"/>
      <c r="BP1188" s="468"/>
      <c r="BQ1188" s="468"/>
      <c r="BR1188" s="468"/>
      <c r="BS1188" s="234"/>
      <c r="BT1188" s="234"/>
      <c r="BU1188" s="234"/>
      <c r="BV1188" s="234"/>
      <c r="BW1188" s="234"/>
      <c r="BX1188" s="14"/>
    </row>
    <row r="1189" spans="1:126" ht="20.100000000000001" customHeight="1">
      <c r="B1189" s="9"/>
      <c r="C1189" s="9"/>
      <c r="D1189" s="15"/>
      <c r="E1189" s="16" t="s">
        <v>43</v>
      </c>
      <c r="F1189" s="16"/>
      <c r="G1189" s="16"/>
      <c r="H1189" s="16"/>
      <c r="I1189" s="16"/>
      <c r="J1189" s="17"/>
      <c r="K1189" s="17"/>
      <c r="L1189" s="17"/>
      <c r="M1189" s="17"/>
      <c r="N1189" s="17"/>
      <c r="O1189" s="17"/>
      <c r="P1189" s="17"/>
      <c r="Q1189" s="15"/>
      <c r="R1189" s="17" t="s">
        <v>44</v>
      </c>
      <c r="S1189" s="17"/>
      <c r="T1189" s="17"/>
      <c r="U1189" s="17"/>
      <c r="V1189" s="17"/>
      <c r="W1189" s="469" t="str">
        <f>VLOOKUP(A1179,入力フォーム!$A$26:$AA$75,22,FALSE)</f>
        <v/>
      </c>
      <c r="X1189" s="469"/>
      <c r="Y1189" s="469"/>
      <c r="Z1189" s="469"/>
      <c r="AA1189" s="469"/>
      <c r="AB1189" s="469"/>
      <c r="AC1189" s="469"/>
      <c r="AD1189" s="469"/>
      <c r="AE1189" s="469"/>
      <c r="AF1189" s="469"/>
      <c r="AG1189" s="469"/>
      <c r="AH1189" s="469"/>
      <c r="AI1189" s="469"/>
      <c r="AJ1189" s="469"/>
      <c r="AK1189" s="469"/>
      <c r="AL1189" s="469"/>
      <c r="AM1189" s="469"/>
      <c r="AN1189" s="469"/>
      <c r="AO1189" s="469"/>
      <c r="AP1189" s="17"/>
      <c r="AQ1189" s="17"/>
      <c r="AR1189" s="470" t="s">
        <v>237</v>
      </c>
      <c r="AS1189" s="470"/>
      <c r="AT1189" s="470"/>
      <c r="AU1189" s="470"/>
      <c r="AV1189" s="470"/>
      <c r="AW1189" s="470"/>
      <c r="AX1189" s="471">
        <f>入力フォーム!$E$16</f>
        <v>0</v>
      </c>
      <c r="AY1189" s="471"/>
      <c r="AZ1189" s="471"/>
      <c r="BA1189" s="472" t="s">
        <v>65</v>
      </c>
      <c r="BB1189" s="472"/>
      <c r="BC1189" s="472"/>
      <c r="BD1189" s="472"/>
      <c r="BE1189" s="472"/>
      <c r="BF1189" s="18"/>
      <c r="BG1189" s="18"/>
      <c r="BH1189" s="18"/>
      <c r="BI1189" s="18"/>
      <c r="BJ1189" s="18"/>
      <c r="BK1189" s="18"/>
      <c r="BL1189" s="18"/>
      <c r="BM1189" s="18"/>
      <c r="BN1189" s="18"/>
      <c r="BO1189" s="18"/>
      <c r="BP1189" s="18"/>
      <c r="BQ1189" s="18"/>
      <c r="BR1189" s="18"/>
      <c r="BS1189" s="18"/>
      <c r="BT1189" s="18"/>
      <c r="BU1189" s="18"/>
      <c r="BV1189" s="18"/>
      <c r="BW1189" s="18"/>
      <c r="BX1189" s="19"/>
    </row>
    <row r="1190" spans="1:126" ht="20.100000000000001" customHeight="1">
      <c r="A1190" s="245"/>
      <c r="B1190" s="235"/>
      <c r="C1190" s="235"/>
      <c r="D1190" s="236"/>
      <c r="E1190" s="237"/>
      <c r="F1190" s="237"/>
      <c r="G1190" s="237"/>
      <c r="H1190" s="237"/>
      <c r="I1190" s="237"/>
      <c r="J1190" s="238"/>
      <c r="K1190" s="238"/>
      <c r="L1190" s="238"/>
      <c r="M1190" s="238"/>
      <c r="N1190" s="238"/>
      <c r="O1190" s="238"/>
      <c r="P1190" s="238"/>
      <c r="Q1190" s="239"/>
      <c r="R1190" s="240"/>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2"/>
      <c r="AS1190" s="242"/>
      <c r="AT1190" s="243"/>
      <c r="AU1190" s="241"/>
      <c r="AV1190" s="241"/>
      <c r="AW1190" s="241"/>
      <c r="AX1190" s="241"/>
      <c r="AY1190" s="242"/>
      <c r="AZ1190" s="242"/>
      <c r="BA1190" s="242"/>
      <c r="BB1190" s="242"/>
      <c r="BC1190" s="242"/>
      <c r="BD1190" s="242"/>
      <c r="BE1190" s="242"/>
      <c r="BF1190" s="242"/>
      <c r="BG1190" s="242"/>
      <c r="BH1190" s="242"/>
      <c r="BI1190" s="242"/>
      <c r="BJ1190" s="242"/>
      <c r="BK1190" s="242"/>
      <c r="BL1190" s="242"/>
      <c r="BM1190" s="242"/>
      <c r="BN1190" s="242"/>
      <c r="BO1190" s="242"/>
      <c r="BP1190" s="242"/>
      <c r="BQ1190" s="242"/>
      <c r="BR1190" s="242"/>
      <c r="BS1190" s="242"/>
      <c r="BT1190" s="242"/>
      <c r="BU1190" s="242"/>
      <c r="BV1190" s="242"/>
      <c r="BW1190" s="242"/>
      <c r="BX1190" s="244"/>
    </row>
    <row r="1191" spans="1:126" ht="20.100000000000001" customHeight="1">
      <c r="B1191" s="9"/>
      <c r="C1191" s="9"/>
      <c r="D1191" s="20"/>
      <c r="E1191" s="21" t="s">
        <v>45</v>
      </c>
      <c r="F1191" s="21"/>
      <c r="G1191" s="21"/>
      <c r="H1191" s="21"/>
      <c r="I1191" s="21"/>
      <c r="J1191" s="22"/>
      <c r="K1191" s="22"/>
      <c r="L1191" s="22"/>
      <c r="M1191" s="22"/>
      <c r="N1191" s="22"/>
      <c r="O1191" s="22"/>
      <c r="P1191" s="22"/>
      <c r="Q1191" s="15"/>
      <c r="R1191" s="490" t="str">
        <f>VLOOKUP(A1179,入力フォーム!$A$26:$AA$75,14,FALSE)</f>
        <v/>
      </c>
      <c r="S1191" s="490"/>
      <c r="T1191" s="490"/>
      <c r="U1191" s="490"/>
      <c r="V1191" s="490"/>
      <c r="W1191" s="490"/>
      <c r="X1191" s="490"/>
      <c r="Y1191" s="490"/>
      <c r="Z1191" s="490"/>
      <c r="AA1191" s="490"/>
      <c r="AB1191" s="491" t="s">
        <v>235</v>
      </c>
      <c r="AC1191" s="491"/>
      <c r="AD1191" s="491"/>
      <c r="AE1191" s="491"/>
      <c r="AF1191" s="491"/>
      <c r="AG1191" s="492" t="str">
        <f>VLOOKUP(A1179,入力フォーム!$A$26:$AA$75,16,FALSE)</f>
        <v/>
      </c>
      <c r="AH1191" s="492"/>
      <c r="AI1191" s="492"/>
      <c r="AJ1191" s="492"/>
      <c r="AK1191" s="492"/>
      <c r="AL1191" s="492"/>
      <c r="AM1191" s="492"/>
      <c r="AN1191" s="492"/>
      <c r="AO1191" s="492"/>
      <c r="AP1191" s="492"/>
      <c r="AQ1191" s="27"/>
      <c r="AR1191" s="36"/>
      <c r="AS1191" s="36"/>
      <c r="AT1191" s="36"/>
      <c r="AU1191" s="36"/>
      <c r="AV1191" s="36"/>
      <c r="AW1191" s="36"/>
      <c r="AX1191" s="36"/>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9"/>
    </row>
    <row r="1192" spans="1:126" s="8" customFormat="1" ht="10.5" customHeight="1">
      <c r="D1192" s="15"/>
      <c r="E1192" s="16"/>
      <c r="F1192" s="16"/>
      <c r="G1192" s="16"/>
      <c r="H1192" s="16"/>
      <c r="I1192" s="16"/>
      <c r="J1192" s="16"/>
      <c r="K1192" s="16"/>
      <c r="L1192" s="16"/>
      <c r="M1192" s="16"/>
      <c r="N1192" s="16"/>
      <c r="O1192" s="16"/>
      <c r="P1192" s="17"/>
      <c r="Q1192" s="15"/>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9"/>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row>
    <row r="1193" spans="1:126" ht="20.100000000000001" customHeight="1">
      <c r="B1193" s="9"/>
      <c r="C1193" s="9"/>
      <c r="D1193" s="15"/>
      <c r="E1193" s="16"/>
      <c r="F1193" s="16"/>
      <c r="G1193" s="16"/>
      <c r="H1193" s="16"/>
      <c r="I1193" s="16"/>
      <c r="J1193" s="17"/>
      <c r="K1193" s="17"/>
      <c r="L1193" s="17"/>
      <c r="M1193" s="17"/>
      <c r="N1193" s="17"/>
      <c r="O1193" s="17"/>
      <c r="P1193" s="17"/>
      <c r="Q1193" s="15"/>
      <c r="R1193" s="17"/>
      <c r="S1193" s="17" t="s">
        <v>46</v>
      </c>
      <c r="T1193" s="17"/>
      <c r="U1193" s="17"/>
      <c r="V1193" s="17"/>
      <c r="W1193" s="17"/>
      <c r="X1193" s="17"/>
      <c r="Y1193" s="17"/>
      <c r="Z1193" s="17"/>
      <c r="AA1193" s="17"/>
      <c r="AB1193" s="17"/>
      <c r="AC1193" s="17"/>
      <c r="AD1193" s="17"/>
      <c r="AE1193" s="17"/>
      <c r="AF1193" s="17"/>
      <c r="AG1193" s="17"/>
      <c r="AH1193" s="17"/>
      <c r="AI1193" s="17"/>
      <c r="AJ1193" s="17"/>
      <c r="BI1193" s="247"/>
      <c r="BJ1193" s="247"/>
      <c r="BK1193" s="247"/>
      <c r="BL1193" s="18"/>
      <c r="BM1193" s="18"/>
      <c r="BN1193" s="18"/>
      <c r="BO1193" s="18"/>
      <c r="BP1193" s="18"/>
      <c r="BQ1193" s="18"/>
      <c r="BR1193" s="18"/>
      <c r="BS1193" s="18"/>
      <c r="BT1193" s="18"/>
      <c r="BU1193" s="18"/>
      <c r="BV1193" s="18"/>
      <c r="BW1193" s="18"/>
      <c r="BX1193" s="19"/>
    </row>
    <row r="1194" spans="1:126" ht="20.100000000000001" customHeight="1">
      <c r="B1194" s="9"/>
      <c r="C1194" s="9"/>
      <c r="D1194" s="15"/>
      <c r="E1194" s="16"/>
      <c r="F1194" s="16"/>
      <c r="G1194" s="16"/>
      <c r="H1194" s="16"/>
      <c r="I1194" s="16"/>
      <c r="J1194" s="17"/>
      <c r="K1194" s="17"/>
      <c r="L1194" s="17"/>
      <c r="M1194" s="17"/>
      <c r="N1194" s="17"/>
      <c r="O1194" s="17"/>
      <c r="P1194" s="17"/>
      <c r="Q1194" s="15"/>
      <c r="R1194" s="492" t="str">
        <f>VLOOKUP(A1179,入力フォーム!$A$26:$AA$75,17,FALSE)</f>
        <v/>
      </c>
      <c r="S1194" s="492"/>
      <c r="T1194" s="492"/>
      <c r="U1194" s="492"/>
      <c r="V1194" s="492"/>
      <c r="W1194" s="492"/>
      <c r="X1194" s="492"/>
      <c r="Y1194" s="492"/>
      <c r="Z1194" s="492"/>
      <c r="AA1194" s="492"/>
      <c r="AB1194" s="491" t="s">
        <v>235</v>
      </c>
      <c r="AC1194" s="491"/>
      <c r="AD1194" s="491"/>
      <c r="AE1194" s="491"/>
      <c r="AF1194" s="491"/>
      <c r="AG1194" s="492" t="str">
        <f>VLOOKUP(A1179,入力フォーム!$A$26:$AA$75,19,FALSE)</f>
        <v/>
      </c>
      <c r="AH1194" s="492"/>
      <c r="AI1194" s="492"/>
      <c r="AJ1194" s="492"/>
      <c r="AK1194" s="492"/>
      <c r="AL1194" s="492"/>
      <c r="AM1194" s="492"/>
      <c r="AN1194" s="492"/>
      <c r="AO1194" s="492"/>
      <c r="AP1194" s="492"/>
      <c r="AQ1194" s="27"/>
      <c r="AR1194" s="28" t="s">
        <v>47</v>
      </c>
      <c r="AS1194" s="28"/>
      <c r="AT1194" s="28"/>
      <c r="AU1194" s="28"/>
      <c r="AV1194" s="485" t="str">
        <f>VLOOKUP(A1179,入力フォーム!$A$26:$AA$75,20,FALSE)</f>
        <v/>
      </c>
      <c r="AW1194" s="485"/>
      <c r="AX1194" s="28" t="s">
        <v>48</v>
      </c>
      <c r="AY1194" s="28"/>
      <c r="AZ1194" s="28"/>
      <c r="BA1194" s="28"/>
      <c r="BB1194" s="28"/>
      <c r="BC1194" s="28"/>
      <c r="BD1194" s="28"/>
      <c r="BE1194" s="28"/>
      <c r="BF1194" s="28"/>
      <c r="BG1194" s="18"/>
      <c r="BH1194" s="18"/>
      <c r="BI1194" s="18"/>
      <c r="BJ1194" s="18"/>
      <c r="BK1194" s="18"/>
      <c r="BL1194" s="18"/>
      <c r="BM1194" s="18"/>
      <c r="BN1194" s="18"/>
      <c r="BO1194" s="18"/>
      <c r="BP1194" s="18"/>
      <c r="BQ1194" s="18"/>
      <c r="BR1194" s="18"/>
      <c r="BS1194" s="18"/>
      <c r="BT1194" s="18"/>
      <c r="BU1194" s="18"/>
      <c r="BV1194" s="18"/>
      <c r="BW1194" s="18"/>
      <c r="BX1194" s="19"/>
    </row>
    <row r="1195" spans="1:126" ht="20.100000000000001" customHeight="1">
      <c r="B1195" s="9"/>
      <c r="C1195" s="9"/>
      <c r="D1195" s="15"/>
      <c r="E1195" s="16"/>
      <c r="F1195" s="16"/>
      <c r="G1195" s="16"/>
      <c r="H1195" s="16"/>
      <c r="I1195" s="16"/>
      <c r="J1195" s="17"/>
      <c r="K1195" s="17"/>
      <c r="L1195" s="17"/>
      <c r="M1195" s="17"/>
      <c r="N1195" s="17"/>
      <c r="O1195" s="17"/>
      <c r="P1195" s="17"/>
      <c r="Q1195" s="15"/>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9"/>
    </row>
    <row r="1196" spans="1:126" ht="20.100000000000001" customHeight="1">
      <c r="B1196" s="9"/>
      <c r="C1196" s="9"/>
      <c r="D1196" s="15"/>
      <c r="E1196" s="16"/>
      <c r="F1196" s="16"/>
      <c r="G1196" s="16"/>
      <c r="H1196" s="16"/>
      <c r="I1196" s="16"/>
      <c r="J1196" s="17"/>
      <c r="K1196" s="17"/>
      <c r="L1196" s="17"/>
      <c r="M1196" s="17"/>
      <c r="N1196" s="17"/>
      <c r="O1196" s="17"/>
      <c r="P1196" s="17"/>
      <c r="Q1196" s="15"/>
      <c r="R1196" s="248" t="s">
        <v>238</v>
      </c>
      <c r="S1196" s="29"/>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30"/>
      <c r="AZ1196" s="30"/>
      <c r="BA1196" s="30"/>
      <c r="BB1196" s="30"/>
      <c r="BC1196" s="30"/>
      <c r="BD1196" s="30"/>
      <c r="BE1196" s="30"/>
      <c r="BF1196" s="30"/>
      <c r="BG1196" s="30"/>
      <c r="BH1196" s="30"/>
      <c r="BI1196" s="30"/>
      <c r="BJ1196" s="30"/>
      <c r="BK1196" s="30"/>
      <c r="BL1196" s="18"/>
      <c r="BM1196" s="18"/>
      <c r="BN1196" s="18"/>
      <c r="BO1196" s="18"/>
      <c r="BP1196" s="18"/>
      <c r="BQ1196" s="18"/>
      <c r="BR1196" s="18"/>
      <c r="BS1196" s="18"/>
      <c r="BT1196" s="18"/>
      <c r="BU1196" s="18"/>
      <c r="BV1196" s="18"/>
      <c r="BW1196" s="18"/>
      <c r="BX1196" s="19"/>
    </row>
    <row r="1197" spans="1:126" ht="20.100000000000001" customHeight="1">
      <c r="B1197" s="9"/>
      <c r="C1197" s="9"/>
      <c r="D1197" s="23"/>
      <c r="E1197" s="24"/>
      <c r="F1197" s="24"/>
      <c r="G1197" s="24"/>
      <c r="H1197" s="24"/>
      <c r="I1197" s="24"/>
      <c r="J1197" s="25"/>
      <c r="K1197" s="25"/>
      <c r="L1197" s="25"/>
      <c r="M1197" s="25"/>
      <c r="N1197" s="25"/>
      <c r="O1197" s="25"/>
      <c r="P1197" s="25"/>
      <c r="Q1197" s="15"/>
      <c r="R1197" s="249" t="s">
        <v>239</v>
      </c>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30"/>
      <c r="AZ1197" s="30"/>
      <c r="BA1197" s="30"/>
      <c r="BB1197" s="30"/>
      <c r="BC1197" s="30"/>
      <c r="BD1197" s="30"/>
      <c r="BE1197" s="30"/>
      <c r="BF1197" s="30"/>
      <c r="BG1197" s="30"/>
      <c r="BH1197" s="30"/>
      <c r="BI1197" s="30"/>
      <c r="BJ1197" s="30"/>
      <c r="BK1197" s="30"/>
      <c r="BL1197" s="18"/>
      <c r="BM1197" s="18"/>
      <c r="BN1197" s="18"/>
      <c r="BO1197" s="18"/>
      <c r="BP1197" s="18"/>
      <c r="BQ1197" s="18"/>
      <c r="BR1197" s="18"/>
      <c r="BS1197" s="18"/>
      <c r="BT1197" s="18"/>
      <c r="BU1197" s="18"/>
      <c r="BV1197" s="18"/>
      <c r="BW1197" s="18"/>
      <c r="BX1197" s="19"/>
    </row>
    <row r="1198" spans="1:126" ht="20.100000000000001" customHeight="1">
      <c r="B1198" s="9"/>
      <c r="C1198" s="9"/>
      <c r="D1198" s="15"/>
      <c r="E1198" s="16" t="s">
        <v>49</v>
      </c>
      <c r="F1198" s="16"/>
      <c r="G1198" s="16"/>
      <c r="H1198" s="16"/>
      <c r="I1198" s="16"/>
      <c r="J1198" s="17"/>
      <c r="K1198" s="17"/>
      <c r="L1198" s="17"/>
      <c r="M1198" s="17"/>
      <c r="N1198" s="17"/>
      <c r="O1198" s="17"/>
      <c r="P1198" s="17"/>
      <c r="Q1198" s="20"/>
      <c r="R1198" s="21" t="s">
        <v>67</v>
      </c>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3"/>
    </row>
    <row r="1199" spans="1:126" ht="20.100000000000001" customHeight="1">
      <c r="B1199" s="9"/>
      <c r="C1199" s="9"/>
      <c r="D1199" s="15"/>
      <c r="E1199" s="16"/>
      <c r="F1199" s="16"/>
      <c r="G1199" s="16"/>
      <c r="H1199" s="16"/>
      <c r="I1199" s="16"/>
      <c r="J1199" s="17"/>
      <c r="K1199" s="17"/>
      <c r="L1199" s="17"/>
      <c r="M1199" s="17"/>
      <c r="N1199" s="17"/>
      <c r="O1199" s="17"/>
      <c r="P1199" s="17"/>
      <c r="Q1199" s="23"/>
      <c r="R1199" s="31" t="s">
        <v>126</v>
      </c>
      <c r="S1199" s="31"/>
      <c r="T1199" s="31"/>
      <c r="U1199" s="31"/>
      <c r="V1199" s="31"/>
      <c r="W1199" s="31"/>
      <c r="X1199" s="31"/>
      <c r="Y1199" s="31"/>
      <c r="Z1199" s="31"/>
      <c r="AA1199" s="31"/>
      <c r="AB1199" s="31"/>
      <c r="AC1199" s="31"/>
      <c r="AD1199" s="31"/>
      <c r="AE1199" s="31"/>
      <c r="AF1199" s="31"/>
      <c r="AG1199" s="31"/>
      <c r="AH1199" s="31"/>
      <c r="AI1199" s="31"/>
      <c r="AJ1199" s="31"/>
      <c r="AK1199" s="31"/>
      <c r="AL1199" s="31"/>
      <c r="AM1199" s="31"/>
      <c r="AN1199" s="31"/>
      <c r="AO1199" s="31"/>
      <c r="AP1199" s="31"/>
      <c r="AQ1199" s="31"/>
      <c r="AR1199" s="31"/>
      <c r="AS1199" s="31"/>
      <c r="AT1199" s="31"/>
      <c r="AU1199" s="31"/>
      <c r="AV1199" s="31"/>
      <c r="AW1199" s="31"/>
      <c r="AX1199" s="31"/>
      <c r="AY1199" s="32"/>
      <c r="AZ1199" s="32"/>
      <c r="BA1199" s="32"/>
      <c r="BB1199" s="32"/>
      <c r="BC1199" s="32"/>
      <c r="BD1199" s="32"/>
      <c r="BE1199" s="32"/>
      <c r="BF1199" s="32"/>
      <c r="BG1199" s="32"/>
      <c r="BH1199" s="32"/>
      <c r="BI1199" s="32"/>
      <c r="BJ1199" s="32"/>
      <c r="BK1199" s="33"/>
      <c r="BL1199" s="33"/>
      <c r="BM1199" s="33"/>
      <c r="BN1199" s="33"/>
      <c r="BO1199" s="33"/>
      <c r="BP1199" s="33"/>
      <c r="BQ1199" s="33"/>
      <c r="BR1199" s="33"/>
      <c r="BS1199" s="33"/>
      <c r="BT1199" s="33"/>
      <c r="BU1199" s="33"/>
      <c r="BV1199" s="33"/>
      <c r="BW1199" s="33"/>
      <c r="BX1199" s="26"/>
    </row>
    <row r="1200" spans="1:126" ht="20.100000000000001" customHeight="1">
      <c r="B1200" s="9"/>
      <c r="C1200" s="9"/>
      <c r="D1200" s="10"/>
      <c r="E1200" s="11" t="s">
        <v>81</v>
      </c>
      <c r="F1200" s="11"/>
      <c r="G1200" s="11"/>
      <c r="H1200" s="11"/>
      <c r="I1200" s="11"/>
      <c r="J1200" s="12"/>
      <c r="K1200" s="12"/>
      <c r="L1200" s="12"/>
      <c r="M1200" s="12"/>
      <c r="N1200" s="12"/>
      <c r="O1200" s="12"/>
      <c r="P1200" s="12"/>
      <c r="Q1200" s="15"/>
      <c r="R1200" s="16" t="s">
        <v>115</v>
      </c>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9"/>
    </row>
    <row r="1201" spans="2:76" ht="20.100000000000001" customHeight="1">
      <c r="B1201" s="9"/>
      <c r="C1201" s="9"/>
      <c r="D1201" s="15"/>
      <c r="E1201" s="16" t="s">
        <v>82</v>
      </c>
      <c r="F1201" s="16"/>
      <c r="G1201" s="16"/>
      <c r="H1201" s="16"/>
      <c r="I1201" s="16"/>
      <c r="J1201" s="17"/>
      <c r="K1201" s="17"/>
      <c r="L1201" s="17"/>
      <c r="M1201" s="17"/>
      <c r="N1201" s="17"/>
      <c r="O1201" s="17"/>
      <c r="P1201" s="17"/>
      <c r="Q1201" s="20"/>
      <c r="R1201" s="486" t="s">
        <v>113</v>
      </c>
      <c r="S1201" s="486"/>
      <c r="T1201" s="486"/>
      <c r="U1201" s="486"/>
      <c r="V1201" s="39" t="s">
        <v>240</v>
      </c>
      <c r="W1201" s="487" t="str">
        <f>VLOOKUP(A1179,入力フォーム!$A$26:$AA$75,10,FALSE)</f>
        <v/>
      </c>
      <c r="X1201" s="487"/>
      <c r="Y1201" s="487"/>
      <c r="Z1201" s="487"/>
      <c r="AA1201" s="487"/>
      <c r="AB1201" s="487"/>
      <c r="AC1201" s="487"/>
      <c r="AD1201" s="39" t="s">
        <v>21</v>
      </c>
      <c r="AE1201" s="40"/>
      <c r="AF1201" s="22"/>
      <c r="AG1201" s="22"/>
      <c r="AH1201" s="22"/>
      <c r="AI1201" s="22"/>
      <c r="AJ1201" s="22"/>
      <c r="AK1201" s="22"/>
      <c r="AL1201" s="22"/>
      <c r="AM1201" s="22"/>
      <c r="AN1201" s="22"/>
      <c r="AO1201" s="22"/>
      <c r="AP1201" s="22"/>
      <c r="AQ1201" s="22"/>
      <c r="AR1201" s="22"/>
      <c r="AS1201" s="22"/>
      <c r="AT1201" s="22"/>
      <c r="AU1201" s="22"/>
      <c r="AV1201" s="22"/>
      <c r="AW1201" s="22"/>
      <c r="AX1201" s="2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3"/>
    </row>
    <row r="1202" spans="2:76" ht="20.100000000000001" customHeight="1">
      <c r="B1202" s="9"/>
      <c r="C1202" s="9"/>
      <c r="D1202" s="15"/>
      <c r="E1202" s="16"/>
      <c r="F1202" s="16"/>
      <c r="G1202" s="16"/>
      <c r="H1202" s="16"/>
      <c r="I1202" s="16"/>
      <c r="J1202" s="17"/>
      <c r="K1202" s="17"/>
      <c r="L1202" s="17"/>
      <c r="M1202" s="17"/>
      <c r="N1202" s="17"/>
      <c r="O1202" s="17"/>
      <c r="P1202" s="17"/>
      <c r="Q1202" s="15"/>
      <c r="R1202" s="16" t="s">
        <v>104</v>
      </c>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9"/>
    </row>
    <row r="1203" spans="2:76" ht="20.100000000000001" customHeight="1">
      <c r="B1203" s="9"/>
      <c r="C1203" s="9"/>
      <c r="D1203" s="15"/>
      <c r="E1203" s="16"/>
      <c r="F1203" s="16"/>
      <c r="G1203" s="16"/>
      <c r="H1203" s="16"/>
      <c r="I1203" s="16"/>
      <c r="J1203" s="17"/>
      <c r="K1203" s="17"/>
      <c r="L1203" s="17"/>
      <c r="M1203" s="17"/>
      <c r="N1203" s="17"/>
      <c r="O1203" s="17"/>
      <c r="P1203" s="17"/>
      <c r="Q1203" s="15"/>
      <c r="R1203" s="16" t="s">
        <v>68</v>
      </c>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9"/>
    </row>
    <row r="1204" spans="2:76" ht="20.100000000000001" customHeight="1">
      <c r="B1204" s="9"/>
      <c r="C1204" s="9"/>
      <c r="D1204" s="15"/>
      <c r="E1204" s="16"/>
      <c r="F1204" s="16"/>
      <c r="G1204" s="16"/>
      <c r="H1204" s="16"/>
      <c r="I1204" s="16"/>
      <c r="J1204" s="17"/>
      <c r="K1204" s="17"/>
      <c r="L1204" s="17"/>
      <c r="M1204" s="17"/>
      <c r="N1204" s="17"/>
      <c r="O1204" s="17"/>
      <c r="P1204" s="17"/>
      <c r="Q1204" s="15"/>
      <c r="R1204" s="16" t="s">
        <v>114</v>
      </c>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c r="AP1204" s="17"/>
      <c r="AQ1204" s="17"/>
      <c r="AR1204" s="17"/>
      <c r="AS1204" s="17"/>
      <c r="AT1204" s="17"/>
      <c r="AU1204" s="17"/>
      <c r="AV1204" s="17"/>
      <c r="AW1204" s="17"/>
      <c r="AX1204" s="17"/>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9"/>
    </row>
    <row r="1205" spans="2:76" ht="20.100000000000001" customHeight="1">
      <c r="B1205" s="9"/>
      <c r="C1205" s="9"/>
      <c r="D1205" s="15"/>
      <c r="E1205" s="16"/>
      <c r="F1205" s="16"/>
      <c r="G1205" s="16"/>
      <c r="H1205" s="16"/>
      <c r="I1205" s="16"/>
      <c r="J1205" s="17"/>
      <c r="K1205" s="17"/>
      <c r="L1205" s="17"/>
      <c r="M1205" s="17"/>
      <c r="N1205" s="17"/>
      <c r="O1205" s="17"/>
      <c r="P1205" s="17"/>
      <c r="Q1205" s="23"/>
      <c r="R1205" s="25"/>
      <c r="S1205" s="25"/>
      <c r="T1205" s="25"/>
      <c r="U1205" s="25"/>
      <c r="V1205" s="25"/>
      <c r="W1205" s="25"/>
      <c r="X1205" s="25"/>
      <c r="Y1205" s="24" t="s">
        <v>241</v>
      </c>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26"/>
    </row>
    <row r="1206" spans="2:76" ht="20.100000000000001" customHeight="1">
      <c r="B1206" s="9"/>
      <c r="C1206" s="9"/>
      <c r="D1206" s="10"/>
      <c r="E1206" s="11" t="s">
        <v>50</v>
      </c>
      <c r="F1206" s="11"/>
      <c r="G1206" s="11"/>
      <c r="H1206" s="11"/>
      <c r="I1206" s="11"/>
      <c r="J1206" s="12"/>
      <c r="K1206" s="12"/>
      <c r="L1206" s="12"/>
      <c r="M1206" s="12"/>
      <c r="N1206" s="12"/>
      <c r="O1206" s="12"/>
      <c r="P1206" s="12"/>
      <c r="Q1206" s="15"/>
      <c r="R1206" s="16" t="s">
        <v>69</v>
      </c>
      <c r="S1206" s="17"/>
      <c r="T1206" s="17"/>
      <c r="U1206" s="17"/>
      <c r="V1206" s="17"/>
      <c r="W1206" s="17"/>
      <c r="X1206" s="17"/>
      <c r="Y1206" s="17"/>
      <c r="Z1206" s="17"/>
      <c r="AA1206" s="17"/>
      <c r="AB1206" s="17"/>
      <c r="AC1206" s="16" t="s">
        <v>70</v>
      </c>
      <c r="AD1206" s="17"/>
      <c r="AE1206" s="17"/>
      <c r="AF1206" s="17"/>
      <c r="AG1206" s="17"/>
      <c r="AH1206" s="17"/>
      <c r="AI1206" s="17"/>
      <c r="AJ1206" s="17"/>
      <c r="AK1206" s="17"/>
      <c r="AL1206" s="17"/>
      <c r="AM1206" s="17"/>
      <c r="AN1206" s="17"/>
      <c r="AO1206" s="17"/>
      <c r="AP1206" s="17"/>
      <c r="AQ1206" s="17"/>
      <c r="AR1206" s="17"/>
      <c r="AS1206" s="17"/>
      <c r="AT1206" s="17"/>
      <c r="AU1206" s="17"/>
      <c r="AV1206" s="17"/>
      <c r="AW1206" s="17"/>
      <c r="AX1206" s="17"/>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9"/>
    </row>
    <row r="1207" spans="2:76" ht="20.100000000000001" customHeight="1">
      <c r="B1207" s="9"/>
      <c r="C1207" s="9"/>
      <c r="D1207" s="10"/>
      <c r="E1207" s="11" t="s">
        <v>51</v>
      </c>
      <c r="F1207" s="11"/>
      <c r="G1207" s="11"/>
      <c r="H1207" s="11"/>
      <c r="I1207" s="11"/>
      <c r="J1207" s="12"/>
      <c r="K1207" s="12"/>
      <c r="L1207" s="12"/>
      <c r="M1207" s="12"/>
      <c r="N1207" s="12"/>
      <c r="O1207" s="12"/>
      <c r="P1207" s="12"/>
      <c r="Q1207" s="10"/>
      <c r="R1207" s="11" t="s">
        <v>86</v>
      </c>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4"/>
    </row>
    <row r="1208" spans="2:76" ht="20.100000000000001" customHeight="1">
      <c r="B1208" s="9"/>
      <c r="C1208" s="9"/>
      <c r="D1208" s="20"/>
      <c r="E1208" s="21" t="s">
        <v>52</v>
      </c>
      <c r="F1208" s="21"/>
      <c r="G1208" s="21"/>
      <c r="H1208" s="21"/>
      <c r="I1208" s="21"/>
      <c r="J1208" s="22"/>
      <c r="K1208" s="22"/>
      <c r="L1208" s="22"/>
      <c r="M1208" s="22"/>
      <c r="N1208" s="22"/>
      <c r="O1208" s="22"/>
      <c r="P1208" s="22"/>
      <c r="Q1208" s="15"/>
      <c r="R1208" s="16" t="s">
        <v>71</v>
      </c>
      <c r="S1208" s="29"/>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30"/>
      <c r="AZ1208" s="30"/>
      <c r="BA1208" s="30"/>
      <c r="BB1208" s="30"/>
      <c r="BC1208" s="30"/>
      <c r="BD1208" s="30"/>
      <c r="BE1208" s="30"/>
      <c r="BF1208" s="30"/>
      <c r="BG1208" s="30"/>
      <c r="BH1208" s="30"/>
      <c r="BI1208" s="30"/>
      <c r="BJ1208" s="30"/>
      <c r="BK1208" s="30"/>
      <c r="BL1208" s="18"/>
      <c r="BM1208" s="18"/>
      <c r="BN1208" s="18"/>
      <c r="BO1208" s="18"/>
      <c r="BP1208" s="18"/>
      <c r="BQ1208" s="18"/>
      <c r="BR1208" s="18"/>
      <c r="BS1208" s="18"/>
      <c r="BT1208" s="18"/>
      <c r="BU1208" s="18"/>
      <c r="BV1208" s="18"/>
      <c r="BW1208" s="18"/>
      <c r="BX1208" s="19"/>
    </row>
    <row r="1209" spans="2:76" ht="20.100000000000001" customHeight="1">
      <c r="B1209" s="9"/>
      <c r="C1209" s="9"/>
      <c r="D1209" s="15"/>
      <c r="E1209" s="16"/>
      <c r="F1209" s="16"/>
      <c r="G1209" s="16"/>
      <c r="H1209" s="16"/>
      <c r="I1209" s="16"/>
      <c r="J1209" s="17"/>
      <c r="K1209" s="17"/>
      <c r="L1209" s="17"/>
      <c r="M1209" s="17"/>
      <c r="N1209" s="17"/>
      <c r="O1209" s="17"/>
      <c r="P1209" s="17"/>
      <c r="Q1209" s="15"/>
      <c r="R1209" s="28" t="s">
        <v>72</v>
      </c>
      <c r="S1209" s="29"/>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30"/>
      <c r="AZ1209" s="30"/>
      <c r="BA1209" s="30"/>
      <c r="BB1209" s="30"/>
      <c r="BC1209" s="30"/>
      <c r="BD1209" s="30"/>
      <c r="BE1209" s="30"/>
      <c r="BF1209" s="30"/>
      <c r="BG1209" s="30"/>
      <c r="BH1209" s="30"/>
      <c r="BI1209" s="30"/>
      <c r="BJ1209" s="30"/>
      <c r="BK1209" s="30"/>
      <c r="BL1209" s="18"/>
      <c r="BM1209" s="18"/>
      <c r="BN1209" s="18"/>
      <c r="BO1209" s="18"/>
      <c r="BP1209" s="18"/>
      <c r="BQ1209" s="18"/>
      <c r="BR1209" s="18"/>
      <c r="BS1209" s="18"/>
      <c r="BT1209" s="18"/>
      <c r="BU1209" s="18"/>
      <c r="BV1209" s="18"/>
      <c r="BW1209" s="18"/>
      <c r="BX1209" s="19"/>
    </row>
    <row r="1210" spans="2:76" ht="20.100000000000001" customHeight="1">
      <c r="B1210" s="9"/>
      <c r="C1210" s="9"/>
      <c r="D1210" s="15"/>
      <c r="E1210" s="16"/>
      <c r="F1210" s="16"/>
      <c r="G1210" s="16"/>
      <c r="H1210" s="16"/>
      <c r="I1210" s="16"/>
      <c r="J1210" s="17"/>
      <c r="K1210" s="17"/>
      <c r="L1210" s="17"/>
      <c r="M1210" s="17"/>
      <c r="N1210" s="17"/>
      <c r="O1210" s="17"/>
      <c r="P1210" s="17"/>
      <c r="Q1210" s="15"/>
      <c r="R1210" s="29"/>
      <c r="S1210" s="29"/>
      <c r="T1210" s="29" t="s">
        <v>73</v>
      </c>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30"/>
      <c r="AZ1210" s="30"/>
      <c r="BA1210" s="30"/>
      <c r="BB1210" s="30"/>
      <c r="BC1210" s="30"/>
      <c r="BD1210" s="30"/>
      <c r="BE1210" s="30"/>
      <c r="BF1210" s="30"/>
      <c r="BG1210" s="30"/>
      <c r="BH1210" s="30"/>
      <c r="BI1210" s="30"/>
      <c r="BJ1210" s="30"/>
      <c r="BK1210" s="30"/>
      <c r="BL1210" s="18"/>
      <c r="BM1210" s="18"/>
      <c r="BN1210" s="18"/>
      <c r="BO1210" s="18"/>
      <c r="BP1210" s="18"/>
      <c r="BQ1210" s="18"/>
      <c r="BR1210" s="18"/>
      <c r="BS1210" s="18"/>
      <c r="BT1210" s="18"/>
      <c r="BU1210" s="18"/>
      <c r="BV1210" s="18"/>
      <c r="BW1210" s="18"/>
      <c r="BX1210" s="19"/>
    </row>
    <row r="1211" spans="2:76" ht="20.100000000000001" customHeight="1">
      <c r="B1211" s="9"/>
      <c r="C1211" s="9"/>
      <c r="D1211" s="15"/>
      <c r="E1211" s="16"/>
      <c r="F1211" s="16"/>
      <c r="G1211" s="16"/>
      <c r="H1211" s="16"/>
      <c r="I1211" s="16"/>
      <c r="J1211" s="17"/>
      <c r="K1211" s="17"/>
      <c r="L1211" s="17"/>
      <c r="M1211" s="17"/>
      <c r="N1211" s="17"/>
      <c r="O1211" s="17"/>
      <c r="P1211" s="17"/>
      <c r="Q1211" s="15"/>
      <c r="R1211" s="29"/>
      <c r="S1211" s="29"/>
      <c r="T1211" s="29" t="s">
        <v>74</v>
      </c>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30"/>
      <c r="AZ1211" s="30"/>
      <c r="BA1211" s="30"/>
      <c r="BB1211" s="30"/>
      <c r="BC1211" s="30"/>
      <c r="BD1211" s="30"/>
      <c r="BE1211" s="30"/>
      <c r="BF1211" s="30"/>
      <c r="BG1211" s="30"/>
      <c r="BH1211" s="30"/>
      <c r="BI1211" s="30"/>
      <c r="BJ1211" s="30"/>
      <c r="BK1211" s="30"/>
      <c r="BL1211" s="18"/>
      <c r="BM1211" s="18"/>
      <c r="BN1211" s="18"/>
      <c r="BO1211" s="18"/>
      <c r="BP1211" s="18"/>
      <c r="BQ1211" s="18"/>
      <c r="BR1211" s="18"/>
      <c r="BS1211" s="18"/>
      <c r="BT1211" s="18"/>
      <c r="BU1211" s="18"/>
      <c r="BV1211" s="18"/>
      <c r="BW1211" s="18"/>
      <c r="BX1211" s="19"/>
    </row>
    <row r="1212" spans="2:76" ht="20.100000000000001" customHeight="1">
      <c r="B1212" s="9"/>
      <c r="C1212" s="9"/>
      <c r="D1212" s="15"/>
      <c r="E1212" s="16"/>
      <c r="F1212" s="16"/>
      <c r="G1212" s="16"/>
      <c r="H1212" s="16"/>
      <c r="I1212" s="16"/>
      <c r="J1212" s="17"/>
      <c r="K1212" s="17"/>
      <c r="L1212" s="17"/>
      <c r="M1212" s="17"/>
      <c r="N1212" s="17"/>
      <c r="O1212" s="17"/>
      <c r="P1212" s="17"/>
      <c r="Q1212" s="15"/>
      <c r="R1212" s="29"/>
      <c r="S1212" s="29"/>
      <c r="T1212" s="29" t="s">
        <v>75</v>
      </c>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30"/>
      <c r="AZ1212" s="30"/>
      <c r="BA1212" s="30"/>
      <c r="BB1212" s="30"/>
      <c r="BC1212" s="30"/>
      <c r="BD1212" s="30"/>
      <c r="BE1212" s="30"/>
      <c r="BF1212" s="30"/>
      <c r="BG1212" s="30"/>
      <c r="BH1212" s="30"/>
      <c r="BI1212" s="30"/>
      <c r="BJ1212" s="30"/>
      <c r="BK1212" s="30"/>
      <c r="BL1212" s="18"/>
      <c r="BM1212" s="18"/>
      <c r="BN1212" s="18"/>
      <c r="BO1212" s="18"/>
      <c r="BP1212" s="18"/>
      <c r="BQ1212" s="18"/>
      <c r="BR1212" s="18"/>
      <c r="BS1212" s="18"/>
      <c r="BT1212" s="18"/>
      <c r="BU1212" s="18"/>
      <c r="BV1212" s="18"/>
      <c r="BW1212" s="18"/>
      <c r="BX1212" s="19"/>
    </row>
    <row r="1213" spans="2:76" ht="20.100000000000001" customHeight="1">
      <c r="B1213" s="9"/>
      <c r="C1213" s="9"/>
      <c r="D1213" s="15"/>
      <c r="E1213" s="16"/>
      <c r="F1213" s="16"/>
      <c r="G1213" s="16"/>
      <c r="H1213" s="16"/>
      <c r="I1213" s="16"/>
      <c r="J1213" s="17"/>
      <c r="K1213" s="17"/>
      <c r="L1213" s="17"/>
      <c r="M1213" s="17"/>
      <c r="N1213" s="17"/>
      <c r="O1213" s="17"/>
      <c r="P1213" s="17"/>
      <c r="Q1213" s="15"/>
      <c r="R1213" s="29"/>
      <c r="S1213" s="29"/>
      <c r="T1213" s="29" t="s">
        <v>84</v>
      </c>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30"/>
      <c r="AZ1213" s="30"/>
      <c r="BA1213" s="30"/>
      <c r="BB1213" s="30"/>
      <c r="BC1213" s="30"/>
      <c r="BD1213" s="30"/>
      <c r="BE1213" s="30"/>
      <c r="BF1213" s="30"/>
      <c r="BG1213" s="30"/>
      <c r="BH1213" s="30"/>
      <c r="BI1213" s="30"/>
      <c r="BJ1213" s="30"/>
      <c r="BK1213" s="30"/>
      <c r="BL1213" s="18"/>
      <c r="BM1213" s="18"/>
      <c r="BN1213" s="18"/>
      <c r="BO1213" s="18"/>
      <c r="BP1213" s="18"/>
      <c r="BQ1213" s="18"/>
      <c r="BR1213" s="18"/>
      <c r="BS1213" s="18"/>
      <c r="BT1213" s="18"/>
      <c r="BU1213" s="18"/>
      <c r="BV1213" s="18"/>
      <c r="BW1213" s="18"/>
      <c r="BX1213" s="19"/>
    </row>
    <row r="1214" spans="2:76" ht="20.100000000000001" customHeight="1">
      <c r="B1214" s="9"/>
      <c r="C1214" s="9"/>
      <c r="D1214" s="23"/>
      <c r="E1214" s="24"/>
      <c r="F1214" s="24"/>
      <c r="G1214" s="24"/>
      <c r="H1214" s="24"/>
      <c r="I1214" s="24"/>
      <c r="J1214" s="25"/>
      <c r="K1214" s="25"/>
      <c r="L1214" s="25"/>
      <c r="M1214" s="25"/>
      <c r="N1214" s="25"/>
      <c r="O1214" s="25"/>
      <c r="P1214" s="25"/>
      <c r="Q1214" s="15"/>
      <c r="R1214" s="29"/>
      <c r="S1214" s="29"/>
      <c r="T1214" s="29" t="s">
        <v>76</v>
      </c>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30"/>
      <c r="AZ1214" s="30"/>
      <c r="BA1214" s="30"/>
      <c r="BB1214" s="30"/>
      <c r="BC1214" s="30"/>
      <c r="BD1214" s="30"/>
      <c r="BE1214" s="30"/>
      <c r="BF1214" s="30"/>
      <c r="BG1214" s="30"/>
      <c r="BH1214" s="30"/>
      <c r="BI1214" s="30"/>
      <c r="BJ1214" s="30"/>
      <c r="BK1214" s="30"/>
      <c r="BL1214" s="18"/>
      <c r="BM1214" s="18"/>
      <c r="BN1214" s="18"/>
      <c r="BO1214" s="18"/>
      <c r="BP1214" s="18"/>
      <c r="BQ1214" s="18"/>
      <c r="BR1214" s="18"/>
      <c r="BS1214" s="18"/>
      <c r="BT1214" s="18"/>
      <c r="BU1214" s="18"/>
      <c r="BV1214" s="18"/>
      <c r="BW1214" s="18"/>
      <c r="BX1214" s="19"/>
    </row>
    <row r="1215" spans="2:76" ht="20.100000000000001" customHeight="1">
      <c r="B1215" s="9"/>
      <c r="C1215" s="9"/>
      <c r="D1215" s="15"/>
      <c r="E1215" s="16" t="s">
        <v>53</v>
      </c>
      <c r="F1215" s="16"/>
      <c r="G1215" s="16"/>
      <c r="H1215" s="16"/>
      <c r="I1215" s="16"/>
      <c r="J1215" s="17"/>
      <c r="K1215" s="17"/>
      <c r="L1215" s="17"/>
      <c r="M1215" s="17"/>
      <c r="N1215" s="17"/>
      <c r="O1215" s="17"/>
      <c r="P1215" s="17"/>
      <c r="Q1215" s="10"/>
      <c r="R1215" s="11" t="s">
        <v>325</v>
      </c>
      <c r="S1215" s="37"/>
      <c r="T1215" s="37"/>
      <c r="U1215" s="37"/>
      <c r="V1215" s="37"/>
      <c r="W1215" s="37"/>
      <c r="X1215" s="37"/>
      <c r="Y1215" s="37"/>
      <c r="Z1215" s="37"/>
      <c r="AA1215" s="37"/>
      <c r="AB1215" s="37"/>
      <c r="AC1215" s="37"/>
      <c r="AD1215" s="37"/>
      <c r="AE1215" s="37"/>
      <c r="AF1215" s="37"/>
      <c r="AG1215" s="37"/>
      <c r="AH1215" s="37"/>
      <c r="AI1215" s="37"/>
      <c r="AJ1215" s="37"/>
      <c r="AK1215" s="37"/>
      <c r="AL1215" s="37"/>
      <c r="AM1215" s="37"/>
      <c r="AN1215" s="37"/>
      <c r="AO1215" s="37"/>
      <c r="AP1215" s="37"/>
      <c r="AQ1215" s="37"/>
      <c r="AR1215" s="37"/>
      <c r="AS1215" s="37"/>
      <c r="AT1215" s="37"/>
      <c r="AU1215" s="37"/>
      <c r="AV1215" s="37"/>
      <c r="AW1215" s="37"/>
      <c r="AX1215" s="37"/>
      <c r="AY1215" s="38"/>
      <c r="AZ1215" s="38"/>
      <c r="BA1215" s="38"/>
      <c r="BB1215" s="38"/>
      <c r="BC1215" s="38"/>
      <c r="BD1215" s="38"/>
      <c r="BE1215" s="38"/>
      <c r="BF1215" s="38"/>
      <c r="BG1215" s="38"/>
      <c r="BH1215" s="38"/>
      <c r="BI1215" s="38"/>
      <c r="BJ1215" s="38"/>
      <c r="BK1215" s="38"/>
      <c r="BL1215" s="13"/>
      <c r="BM1215" s="13"/>
      <c r="BN1215" s="13"/>
      <c r="BO1215" s="13"/>
      <c r="BP1215" s="13"/>
      <c r="BQ1215" s="13"/>
      <c r="BR1215" s="13"/>
      <c r="BS1215" s="13"/>
      <c r="BT1215" s="13"/>
      <c r="BU1215" s="13"/>
      <c r="BV1215" s="13"/>
      <c r="BW1215" s="13"/>
      <c r="BX1215" s="14"/>
    </row>
    <row r="1216" spans="2:76" ht="20.100000000000001" customHeight="1">
      <c r="B1216" s="9"/>
      <c r="C1216" s="9"/>
      <c r="D1216" s="20"/>
      <c r="E1216" s="21" t="s">
        <v>54</v>
      </c>
      <c r="F1216" s="21"/>
      <c r="G1216" s="21"/>
      <c r="H1216" s="21"/>
      <c r="I1216" s="21"/>
      <c r="J1216" s="22"/>
      <c r="K1216" s="22"/>
      <c r="L1216" s="22"/>
      <c r="M1216" s="22"/>
      <c r="N1216" s="22"/>
      <c r="O1216" s="22"/>
      <c r="P1216" s="22"/>
      <c r="Q1216" s="15"/>
      <c r="R1216" s="28" t="s">
        <v>77</v>
      </c>
      <c r="S1216" s="29"/>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30"/>
      <c r="AZ1216" s="30"/>
      <c r="BA1216" s="30"/>
      <c r="BB1216" s="30"/>
      <c r="BC1216" s="30"/>
      <c r="BD1216" s="30"/>
      <c r="BE1216" s="30"/>
      <c r="BF1216" s="30"/>
      <c r="BG1216" s="30"/>
      <c r="BH1216" s="30"/>
      <c r="BI1216" s="30"/>
      <c r="BJ1216" s="30"/>
      <c r="BK1216" s="30"/>
      <c r="BL1216" s="18"/>
      <c r="BM1216" s="18"/>
      <c r="BN1216" s="18"/>
      <c r="BO1216" s="18"/>
      <c r="BP1216" s="18"/>
      <c r="BQ1216" s="18"/>
      <c r="BR1216" s="18"/>
      <c r="BS1216" s="18"/>
      <c r="BT1216" s="18"/>
      <c r="BU1216" s="18"/>
      <c r="BV1216" s="18"/>
      <c r="BW1216" s="18"/>
      <c r="BX1216" s="19"/>
    </row>
    <row r="1217" spans="2:126" ht="20.100000000000001" customHeight="1">
      <c r="B1217" s="9"/>
      <c r="C1217" s="9"/>
      <c r="D1217" s="15"/>
      <c r="E1217" s="16"/>
      <c r="F1217" s="16"/>
      <c r="G1217" s="16"/>
      <c r="H1217" s="16"/>
      <c r="I1217" s="16"/>
      <c r="J1217" s="17"/>
      <c r="K1217" s="17"/>
      <c r="L1217" s="17"/>
      <c r="M1217" s="17"/>
      <c r="N1217" s="17"/>
      <c r="O1217" s="17"/>
      <c r="P1217" s="17"/>
      <c r="Q1217" s="15"/>
      <c r="R1217" s="29"/>
      <c r="S1217" s="29"/>
      <c r="T1217" s="29" t="s">
        <v>78</v>
      </c>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30"/>
      <c r="AZ1217" s="30"/>
      <c r="BA1217" s="30"/>
      <c r="BB1217" s="30"/>
      <c r="BC1217" s="30"/>
      <c r="BD1217" s="30"/>
      <c r="BE1217" s="30"/>
      <c r="BF1217" s="30"/>
      <c r="BG1217" s="30"/>
      <c r="BH1217" s="30"/>
      <c r="BI1217" s="30"/>
      <c r="BJ1217" s="30"/>
      <c r="BK1217" s="30"/>
      <c r="BL1217" s="18"/>
      <c r="BM1217" s="18"/>
      <c r="BN1217" s="18"/>
      <c r="BO1217" s="18"/>
      <c r="BP1217" s="18"/>
      <c r="BQ1217" s="18"/>
      <c r="BR1217" s="18"/>
      <c r="BS1217" s="18"/>
      <c r="BT1217" s="18"/>
      <c r="BU1217" s="18"/>
      <c r="BV1217" s="18"/>
      <c r="BW1217" s="18"/>
      <c r="BX1217" s="19"/>
    </row>
    <row r="1218" spans="2:126" ht="20.100000000000001" customHeight="1">
      <c r="B1218" s="9"/>
      <c r="C1218" s="9"/>
      <c r="D1218" s="15"/>
      <c r="E1218" s="16"/>
      <c r="F1218" s="16"/>
      <c r="G1218" s="16"/>
      <c r="H1218" s="16"/>
      <c r="I1218" s="16"/>
      <c r="J1218" s="17"/>
      <c r="K1218" s="17"/>
      <c r="L1218" s="17"/>
      <c r="M1218" s="17"/>
      <c r="N1218" s="17"/>
      <c r="O1218" s="17"/>
      <c r="P1218" s="17"/>
      <c r="Q1218" s="15"/>
      <c r="R1218" s="29"/>
      <c r="S1218" s="29"/>
      <c r="T1218" s="29" t="s">
        <v>79</v>
      </c>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30"/>
      <c r="AZ1218" s="30"/>
      <c r="BA1218" s="30"/>
      <c r="BB1218" s="30"/>
      <c r="BC1218" s="30"/>
      <c r="BD1218" s="30"/>
      <c r="BE1218" s="30"/>
      <c r="BF1218" s="30"/>
      <c r="BG1218" s="30"/>
      <c r="BH1218" s="30"/>
      <c r="BI1218" s="30"/>
      <c r="BJ1218" s="30"/>
      <c r="BK1218" s="30"/>
      <c r="BL1218" s="18"/>
      <c r="BM1218" s="18"/>
      <c r="BN1218" s="18"/>
      <c r="BO1218" s="18"/>
      <c r="BP1218" s="18"/>
      <c r="BQ1218" s="18"/>
      <c r="BR1218" s="18"/>
      <c r="BS1218" s="18"/>
      <c r="BT1218" s="18"/>
      <c r="BU1218" s="18"/>
      <c r="BV1218" s="18"/>
      <c r="BW1218" s="18"/>
      <c r="BX1218" s="19"/>
    </row>
    <row r="1219" spans="2:126" ht="20.100000000000001" customHeight="1">
      <c r="B1219" s="9"/>
      <c r="C1219" s="9"/>
      <c r="D1219" s="23"/>
      <c r="E1219" s="24"/>
      <c r="F1219" s="24"/>
      <c r="G1219" s="24"/>
      <c r="H1219" s="24"/>
      <c r="I1219" s="24"/>
      <c r="J1219" s="25"/>
      <c r="K1219" s="25"/>
      <c r="L1219" s="25"/>
      <c r="M1219" s="25"/>
      <c r="N1219" s="25"/>
      <c r="O1219" s="25"/>
      <c r="P1219" s="25"/>
      <c r="Q1219" s="23"/>
      <c r="R1219" s="31"/>
      <c r="S1219" s="31"/>
      <c r="T1219" s="31" t="s">
        <v>80</v>
      </c>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2"/>
      <c r="AZ1219" s="32"/>
      <c r="BA1219" s="32"/>
      <c r="BB1219" s="32"/>
      <c r="BC1219" s="32"/>
      <c r="BD1219" s="32"/>
      <c r="BE1219" s="32"/>
      <c r="BF1219" s="32"/>
      <c r="BG1219" s="32"/>
      <c r="BH1219" s="32"/>
      <c r="BI1219" s="32"/>
      <c r="BJ1219" s="32"/>
      <c r="BK1219" s="32"/>
      <c r="BL1219" s="33"/>
      <c r="BM1219" s="33"/>
      <c r="BN1219" s="33"/>
      <c r="BO1219" s="33"/>
      <c r="BP1219" s="33"/>
      <c r="BQ1219" s="33"/>
      <c r="BR1219" s="33"/>
      <c r="BS1219" s="33"/>
      <c r="BT1219" s="33"/>
      <c r="BU1219" s="33"/>
      <c r="BV1219" s="33"/>
      <c r="BW1219" s="33"/>
      <c r="BX1219" s="26"/>
    </row>
    <row r="1220" spans="2:126" ht="20.100000000000001" customHeight="1">
      <c r="B1220" s="9"/>
      <c r="C1220" s="9"/>
      <c r="D1220" s="15"/>
      <c r="E1220" s="16" t="s">
        <v>55</v>
      </c>
      <c r="F1220" s="16"/>
      <c r="G1220" s="16"/>
      <c r="H1220" s="16"/>
      <c r="I1220" s="16"/>
      <c r="J1220" s="17"/>
      <c r="K1220" s="17"/>
      <c r="L1220" s="17"/>
      <c r="M1220" s="17"/>
      <c r="N1220" s="17"/>
      <c r="O1220" s="17"/>
      <c r="P1220" s="17"/>
      <c r="Q1220" s="15"/>
      <c r="R1220" s="250" t="s">
        <v>231</v>
      </c>
      <c r="S1220" s="250"/>
      <c r="T1220" s="250"/>
      <c r="U1220" s="250"/>
      <c r="V1220" s="250"/>
      <c r="W1220" s="250"/>
      <c r="X1220" s="250"/>
      <c r="Y1220" s="250"/>
      <c r="Z1220" s="250"/>
      <c r="AA1220" s="250"/>
      <c r="AB1220" s="250"/>
      <c r="AC1220" s="250"/>
      <c r="AD1220" s="250"/>
      <c r="AE1220" s="250"/>
      <c r="AF1220" s="250"/>
      <c r="AG1220" s="250"/>
      <c r="AH1220" s="250"/>
      <c r="AI1220" s="250"/>
      <c r="AJ1220" s="250"/>
      <c r="AK1220" s="250"/>
      <c r="AL1220" s="250"/>
      <c r="AM1220" s="250"/>
      <c r="AN1220" s="250"/>
      <c r="AO1220" s="34"/>
      <c r="AP1220" s="34"/>
      <c r="AQ1220" s="34"/>
      <c r="AR1220" s="34"/>
      <c r="AS1220" s="34"/>
      <c r="AT1220" s="34"/>
      <c r="AU1220" s="34"/>
      <c r="AV1220" s="34"/>
      <c r="AW1220" s="34"/>
      <c r="AX1220" s="34"/>
      <c r="AY1220" s="35"/>
      <c r="AZ1220" s="35"/>
      <c r="BA1220" s="35"/>
      <c r="BB1220" s="35"/>
      <c r="BC1220" s="35"/>
      <c r="BD1220" s="35"/>
      <c r="BE1220" s="35"/>
      <c r="BF1220" s="35"/>
      <c r="BG1220" s="35"/>
      <c r="BH1220" s="35"/>
      <c r="BI1220" s="35"/>
      <c r="BJ1220" s="35"/>
      <c r="BK1220" s="35"/>
      <c r="BL1220" s="2"/>
      <c r="BM1220" s="2"/>
      <c r="BN1220" s="2"/>
      <c r="BO1220" s="2"/>
      <c r="BP1220" s="2"/>
      <c r="BQ1220" s="2"/>
      <c r="BR1220" s="2"/>
      <c r="BS1220" s="2"/>
      <c r="BT1220" s="2"/>
      <c r="BU1220" s="2"/>
      <c r="BV1220" s="2"/>
      <c r="BW1220" s="2"/>
      <c r="BX1220" s="3"/>
    </row>
    <row r="1221" spans="2:126" ht="20.100000000000001" customHeight="1">
      <c r="B1221" s="9"/>
      <c r="C1221" s="9"/>
      <c r="D1221" s="15"/>
      <c r="E1221" s="16"/>
      <c r="F1221" s="16"/>
      <c r="G1221" s="16"/>
      <c r="H1221" s="16"/>
      <c r="I1221" s="16"/>
      <c r="J1221" s="17"/>
      <c r="K1221" s="17"/>
      <c r="L1221" s="17"/>
      <c r="M1221" s="17"/>
      <c r="N1221" s="17"/>
      <c r="O1221" s="17"/>
      <c r="P1221" s="17"/>
      <c r="Q1221" s="15"/>
      <c r="R1221" s="251" t="s">
        <v>232</v>
      </c>
      <c r="S1221" s="251"/>
      <c r="T1221" s="251"/>
      <c r="U1221" s="251"/>
      <c r="V1221" s="251"/>
      <c r="W1221" s="251"/>
      <c r="X1221" s="251"/>
      <c r="Y1221" s="251"/>
      <c r="Z1221" s="251"/>
      <c r="AA1221" s="251"/>
      <c r="AB1221" s="251"/>
      <c r="AC1221" s="251"/>
      <c r="AD1221" s="251"/>
      <c r="AE1221" s="251"/>
      <c r="AF1221" s="251"/>
      <c r="AG1221" s="251"/>
      <c r="AH1221" s="251"/>
      <c r="AI1221" s="251"/>
      <c r="AJ1221" s="251"/>
      <c r="AK1221" s="251"/>
      <c r="AL1221" s="251"/>
      <c r="AM1221" s="251"/>
      <c r="AN1221" s="251"/>
      <c r="AO1221" s="251"/>
      <c r="AP1221" s="251"/>
      <c r="AQ1221" s="251"/>
      <c r="AR1221" s="251"/>
      <c r="AS1221" s="251"/>
      <c r="AT1221" s="251"/>
      <c r="AU1221" s="251"/>
      <c r="AV1221" s="251"/>
      <c r="AW1221" s="251"/>
      <c r="AX1221" s="251"/>
      <c r="AY1221" s="252"/>
      <c r="AZ1221" s="252"/>
      <c r="BA1221" s="252"/>
      <c r="BB1221" s="252"/>
      <c r="BC1221" s="252"/>
      <c r="BD1221" s="252"/>
      <c r="BE1221" s="252"/>
      <c r="BF1221" s="252"/>
      <c r="BG1221" s="252"/>
      <c r="BH1221" s="252"/>
      <c r="BI1221" s="252"/>
      <c r="BJ1221" s="252"/>
      <c r="BK1221" s="252"/>
      <c r="BL1221" s="18"/>
      <c r="BM1221" s="18"/>
      <c r="BN1221" s="18"/>
      <c r="BO1221" s="18"/>
      <c r="BP1221" s="18"/>
      <c r="BQ1221" s="18"/>
      <c r="BR1221" s="18"/>
      <c r="BS1221" s="18"/>
      <c r="BT1221" s="18"/>
      <c r="BU1221" s="18"/>
      <c r="BV1221" s="18"/>
      <c r="BW1221" s="18"/>
      <c r="BX1221" s="19"/>
    </row>
    <row r="1222" spans="2:126" ht="20.100000000000001" customHeight="1">
      <c r="B1222" s="9"/>
      <c r="C1222" s="9"/>
      <c r="D1222" s="15"/>
      <c r="E1222" s="16"/>
      <c r="F1222" s="16"/>
      <c r="G1222" s="16"/>
      <c r="H1222" s="16"/>
      <c r="I1222" s="16"/>
      <c r="J1222" s="17"/>
      <c r="K1222" s="17"/>
      <c r="L1222" s="17"/>
      <c r="M1222" s="17"/>
      <c r="N1222" s="17"/>
      <c r="O1222" s="17"/>
      <c r="P1222" s="17"/>
      <c r="Q1222" s="228"/>
      <c r="R1222" s="29" t="s">
        <v>233</v>
      </c>
      <c r="S1222" s="29"/>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51"/>
      <c r="AV1222" s="251"/>
      <c r="AW1222" s="251"/>
      <c r="AX1222" s="251"/>
      <c r="AY1222" s="252"/>
      <c r="AZ1222" s="252"/>
      <c r="BA1222" s="252"/>
      <c r="BB1222" s="252"/>
      <c r="BC1222" s="252"/>
      <c r="BD1222" s="252"/>
      <c r="BE1222" s="252"/>
      <c r="BF1222" s="252"/>
      <c r="BG1222" s="252"/>
      <c r="BH1222" s="252"/>
      <c r="BI1222" s="252"/>
      <c r="BJ1222" s="252"/>
      <c r="BK1222" s="252"/>
      <c r="BL1222" s="247"/>
      <c r="BM1222" s="18"/>
      <c r="BN1222" s="18"/>
      <c r="BO1222" s="18"/>
      <c r="BP1222" s="18"/>
      <c r="BQ1222" s="18"/>
      <c r="BR1222" s="18"/>
      <c r="BS1222" s="18"/>
      <c r="BT1222" s="18"/>
      <c r="BU1222" s="18"/>
      <c r="BV1222" s="18"/>
      <c r="BW1222" s="18"/>
      <c r="BX1222" s="19"/>
    </row>
    <row r="1223" spans="2:126" ht="20.100000000000001" customHeight="1">
      <c r="B1223" s="9"/>
      <c r="C1223" s="9"/>
      <c r="D1223" s="23"/>
      <c r="E1223" s="24"/>
      <c r="F1223" s="24"/>
      <c r="G1223" s="24"/>
      <c r="H1223" s="24"/>
      <c r="I1223" s="24"/>
      <c r="J1223" s="25"/>
      <c r="K1223" s="25"/>
      <c r="L1223" s="25"/>
      <c r="M1223" s="25"/>
      <c r="N1223" s="25"/>
      <c r="O1223" s="25"/>
      <c r="P1223" s="25"/>
      <c r="Q1223" s="253"/>
      <c r="R1223" s="32" t="s">
        <v>234</v>
      </c>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3"/>
      <c r="BM1223" s="33"/>
      <c r="BN1223" s="33"/>
      <c r="BO1223" s="33"/>
      <c r="BP1223" s="33"/>
      <c r="BQ1223" s="33"/>
      <c r="BR1223" s="33"/>
      <c r="BS1223" s="33"/>
      <c r="BT1223" s="33"/>
      <c r="BU1223" s="33"/>
      <c r="BV1223" s="33"/>
      <c r="BW1223" s="33"/>
      <c r="BX1223" s="26"/>
    </row>
    <row r="1224" spans="2:126" ht="12.75" customHeight="1">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c r="AR1224" s="9"/>
      <c r="AS1224" s="9"/>
      <c r="AT1224" s="9"/>
      <c r="AU1224" s="9"/>
      <c r="AV1224" s="9"/>
      <c r="AW1224" s="9"/>
      <c r="AX1224" s="9"/>
      <c r="AY1224" s="9"/>
      <c r="AZ1224" s="9"/>
    </row>
    <row r="1225" spans="2:126" s="8" customFormat="1" ht="15.75" customHeight="1">
      <c r="D1225" s="488">
        <f>入力フォーム!$C$13</f>
        <v>45931</v>
      </c>
      <c r="E1225" s="488"/>
      <c r="F1225" s="488"/>
      <c r="G1225" s="488"/>
      <c r="H1225" s="488"/>
      <c r="I1225" s="488"/>
      <c r="J1225" s="488"/>
      <c r="K1225" s="488"/>
      <c r="L1225" s="488"/>
      <c r="M1225" s="488"/>
      <c r="N1225" s="488"/>
      <c r="O1225" s="488"/>
      <c r="P1225" s="488"/>
      <c r="Q1225" s="488"/>
      <c r="R1225" s="47"/>
      <c r="S1225" s="47"/>
      <c r="T1225" s="47"/>
      <c r="U1225" s="47"/>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row>
    <row r="1226" spans="2:126" s="8" customFormat="1" ht="10.5" customHeight="1">
      <c r="D1226" s="45"/>
      <c r="E1226" s="45"/>
      <c r="F1226" s="45"/>
      <c r="G1226" s="45"/>
      <c r="H1226" s="45"/>
      <c r="I1226" s="45"/>
      <c r="J1226" s="45"/>
      <c r="K1226" s="45"/>
      <c r="L1226" s="45"/>
      <c r="M1226" s="45"/>
      <c r="N1226" s="45"/>
      <c r="O1226" s="45"/>
      <c r="P1226" s="45"/>
      <c r="Q1226" s="45"/>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row>
    <row r="1227" spans="2:126" s="8" customFormat="1" ht="18" customHeight="1">
      <c r="AM1227" s="8" t="s">
        <v>56</v>
      </c>
      <c r="AQ1227" s="489" t="s">
        <v>306</v>
      </c>
      <c r="AR1227" s="489"/>
      <c r="AS1227" s="489"/>
      <c r="AT1227" s="489"/>
      <c r="AU1227" s="489"/>
      <c r="AV1227" s="489"/>
      <c r="AW1227" s="489"/>
      <c r="AX1227" s="489"/>
      <c r="AY1227" s="489"/>
      <c r="AZ1227" s="489"/>
      <c r="BA1227" s="489"/>
      <c r="BB1227" s="489"/>
      <c r="BC1227" s="489"/>
      <c r="BD1227" s="489"/>
      <c r="BE1227" s="489"/>
      <c r="BF1227" s="489"/>
      <c r="BG1227" s="489"/>
      <c r="BH1227" s="489"/>
      <c r="BI1227" s="489"/>
      <c r="BJ1227" s="489"/>
      <c r="BK1227" s="489"/>
      <c r="BL1227" s="489"/>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row>
    <row r="1228" spans="2:126" s="8" customFormat="1" ht="18" customHeight="1">
      <c r="AQ1228" s="489" t="s">
        <v>66</v>
      </c>
      <c r="AR1228" s="489"/>
      <c r="AS1228" s="489"/>
      <c r="AT1228" s="489"/>
      <c r="AU1228" s="489"/>
      <c r="AV1228" s="489"/>
      <c r="AW1228" s="489"/>
      <c r="AX1228" s="489"/>
      <c r="AY1228" s="489"/>
      <c r="AZ1228" s="489"/>
      <c r="BA1228" s="489"/>
      <c r="BB1228" s="489"/>
      <c r="BC1228" s="489"/>
      <c r="BD1228" s="489"/>
      <c r="BE1228" s="489"/>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row>
    <row r="1229" spans="2:126" s="8" customFormat="1" ht="18" customHeight="1">
      <c r="AQ1229" s="479" t="s">
        <v>326</v>
      </c>
      <c r="AR1229" s="479"/>
      <c r="AS1229" s="479"/>
      <c r="AT1229" s="479"/>
      <c r="AU1229" s="479"/>
      <c r="AV1229" s="479"/>
      <c r="AW1229" s="479"/>
      <c r="AX1229" s="479"/>
      <c r="AY1229" s="479"/>
      <c r="AZ1229" s="479"/>
      <c r="BA1229" s="479"/>
      <c r="BB1229" s="479"/>
      <c r="BC1229" s="479"/>
      <c r="BD1229" s="479"/>
      <c r="BE1229" s="479"/>
      <c r="BF1229" s="479"/>
      <c r="BG1229" s="43"/>
      <c r="BH1229" s="480" t="s">
        <v>300</v>
      </c>
      <c r="BI1229" s="480"/>
      <c r="BJ1229" s="480"/>
      <c r="BK1229" s="480"/>
      <c r="BL1229" s="480"/>
      <c r="BM1229" s="480"/>
      <c r="BN1229" s="480"/>
      <c r="BO1229" s="480"/>
      <c r="BS1229" s="8" t="s">
        <v>57</v>
      </c>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row>
    <row r="1230" spans="2:126" s="8" customFormat="1" ht="10.5" customHeight="1">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row>
    <row r="1231" spans="2:126" s="8" customFormat="1" ht="18" customHeight="1">
      <c r="AM1231" s="8" t="s">
        <v>58</v>
      </c>
      <c r="AQ1231" s="8" t="s">
        <v>59</v>
      </c>
      <c r="AU1231" s="481" t="str">
        <f>"〒"&amp;VLOOKUP(A1179,入力フォーム!$A$26:$AA$75,4,FALSE)</f>
        <v>〒</v>
      </c>
      <c r="AV1231" s="481"/>
      <c r="AW1231" s="481"/>
      <c r="AX1231" s="481"/>
      <c r="AY1231" s="481"/>
      <c r="AZ1231" s="481"/>
      <c r="BA1231" s="481"/>
      <c r="BB1231" s="481"/>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row>
    <row r="1232" spans="2:126" s="8" customFormat="1" ht="20.100000000000001" customHeight="1">
      <c r="AU1232" s="144"/>
      <c r="AV1232" s="482">
        <f>VLOOKUP(A1179,入力フォーム!$A$26:$AA$75,5,FALSE)</f>
        <v>0</v>
      </c>
      <c r="AW1232" s="482"/>
      <c r="AX1232" s="482"/>
      <c r="AY1232" s="482"/>
      <c r="AZ1232" s="482"/>
      <c r="BA1232" s="482"/>
      <c r="BB1232" s="482"/>
      <c r="BC1232" s="482"/>
      <c r="BD1232" s="482"/>
      <c r="BE1232" s="482"/>
      <c r="BF1232" s="482"/>
      <c r="BG1232" s="482"/>
      <c r="BH1232" s="482"/>
      <c r="BI1232" s="482"/>
      <c r="BJ1232" s="482"/>
      <c r="BK1232" s="482"/>
      <c r="BL1232" s="482"/>
      <c r="BM1232" s="482"/>
      <c r="BN1232" s="482"/>
      <c r="BO1232" s="482"/>
      <c r="BP1232" s="482"/>
      <c r="BQ1232" s="482"/>
      <c r="BR1232" s="482"/>
      <c r="BS1232" s="482"/>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row>
    <row r="1233" spans="1:126" s="8" customFormat="1" ht="20.100000000000001" customHeight="1">
      <c r="AU1233" s="44"/>
      <c r="AV1233" s="483">
        <f>VLOOKUP(A1179,入力フォーム!$A$26:$AA$75,6,FALSE)</f>
        <v>0</v>
      </c>
      <c r="AW1233" s="483"/>
      <c r="AX1233" s="483"/>
      <c r="AY1233" s="483"/>
      <c r="AZ1233" s="483"/>
      <c r="BA1233" s="483"/>
      <c r="BB1233" s="483"/>
      <c r="BC1233" s="483"/>
      <c r="BD1233" s="483"/>
      <c r="BE1233" s="483"/>
      <c r="BF1233" s="483"/>
      <c r="BG1233" s="483"/>
      <c r="BH1233" s="483"/>
      <c r="BI1233" s="483"/>
      <c r="BJ1233" s="483"/>
      <c r="BK1233" s="483"/>
      <c r="BL1233" s="483"/>
      <c r="BM1233" s="483"/>
      <c r="BN1233" s="483"/>
      <c r="BO1233" s="483"/>
      <c r="BP1233" s="483"/>
      <c r="BQ1233" s="483"/>
      <c r="BR1233" s="483"/>
      <c r="BS1233" s="48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row>
    <row r="1234" spans="1:126" s="8" customFormat="1" ht="12" customHeight="1">
      <c r="AQ1234" s="46" t="s">
        <v>191</v>
      </c>
      <c r="AR1234" s="46"/>
      <c r="AS1234" s="46"/>
      <c r="AT1234" s="46"/>
      <c r="AU1234" s="46"/>
      <c r="AV1234" s="484">
        <f>VLOOKUP(A1179,入力フォーム!$A$26:$AA$75,3,FALSE)</f>
        <v>0</v>
      </c>
      <c r="AW1234" s="484" ph="1"/>
      <c r="AX1234" s="484" ph="1"/>
      <c r="AY1234" s="484" ph="1"/>
      <c r="AZ1234" s="484" ph="1"/>
      <c r="BA1234" s="484" ph="1"/>
      <c r="BB1234" s="484" ph="1"/>
      <c r="BC1234" s="484" ph="1"/>
      <c r="BD1234" s="484" ph="1"/>
      <c r="BE1234" s="484" ph="1"/>
      <c r="BF1234" s="484" ph="1"/>
      <c r="BG1234" s="484" ph="1"/>
      <c r="BH1234" s="484" ph="1"/>
      <c r="BI1234" s="484" ph="1"/>
      <c r="BJ1234" s="484" ph="1"/>
      <c r="BK1234" s="484" ph="1"/>
      <c r="BL1234" s="484" ph="1"/>
      <c r="BM1234" s="484" ph="1"/>
      <c r="BN1234" s="484" ph="1"/>
      <c r="BO1234" s="48"/>
      <c r="BP1234" s="48"/>
      <c r="BQ1234" s="48"/>
      <c r="BR1234" s="48"/>
      <c r="BS1234" s="48"/>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row>
    <row r="1235" spans="1:126" s="8" customFormat="1" ht="20.100000000000001" customHeight="1">
      <c r="AQ1235" s="8" t="s">
        <v>60</v>
      </c>
      <c r="AV1235" s="493">
        <f>VLOOKUP(A1179,入力フォーム!$A$26:$AA$75,2,FALSE)</f>
        <v>0</v>
      </c>
      <c r="AW1235" s="493"/>
      <c r="AX1235" s="493"/>
      <c r="AY1235" s="493"/>
      <c r="AZ1235" s="493"/>
      <c r="BA1235" s="493"/>
      <c r="BB1235" s="493"/>
      <c r="BC1235" s="493"/>
      <c r="BD1235" s="493"/>
      <c r="BE1235" s="493"/>
      <c r="BF1235" s="493"/>
      <c r="BG1235" s="493"/>
      <c r="BH1235" s="493"/>
      <c r="BI1235" s="493"/>
      <c r="BJ1235" s="493"/>
      <c r="BK1235" s="493"/>
      <c r="BL1235" s="493"/>
      <c r="BM1235" s="493"/>
      <c r="BN1235" s="493"/>
      <c r="BO1235" s="48"/>
      <c r="BP1235" s="48"/>
      <c r="BQ1235" s="48"/>
      <c r="BR1235" s="48"/>
      <c r="BS1235" s="286" t="s">
        <v>57</v>
      </c>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row>
    <row r="1236" spans="1:126" s="8" customFormat="1" ht="20.100000000000001" customHeight="1">
      <c r="AQ1236" s="8" t="s">
        <v>61</v>
      </c>
      <c r="AV1236" s="48"/>
      <c r="AW1236" s="494">
        <f>VLOOKUP(A1179,入力フォーム!$A$26:$AA$75,8,FALSE)</f>
        <v>0</v>
      </c>
      <c r="AX1236" s="494"/>
      <c r="AY1236" s="494"/>
      <c r="AZ1236" s="494"/>
      <c r="BA1236" s="494"/>
      <c r="BB1236" s="494"/>
      <c r="BC1236" s="494"/>
      <c r="BD1236" s="494"/>
      <c r="BE1236" s="494"/>
      <c r="BF1236" s="494"/>
      <c r="BG1236" s="494"/>
      <c r="BH1236" s="494"/>
      <c r="BI1236" s="494"/>
      <c r="BJ1236" s="494"/>
      <c r="BK1236" s="494"/>
      <c r="BL1236" s="494"/>
      <c r="BM1236" s="494"/>
      <c r="BN1236" s="494"/>
      <c r="BO1236" s="494"/>
      <c r="BP1236" s="494"/>
      <c r="BQ1236" s="494"/>
      <c r="BR1236" s="494"/>
      <c r="BS1236" s="48"/>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row>
    <row r="1237" spans="1:126" s="8" customFormat="1" ht="20.100000000000001" customHeight="1">
      <c r="AQ1237" s="8" t="s">
        <v>83</v>
      </c>
      <c r="AV1237" s="48"/>
      <c r="AW1237" s="48"/>
      <c r="AX1237" s="48"/>
      <c r="AY1237" s="48"/>
      <c r="AZ1237" s="48"/>
      <c r="BA1237" s="48"/>
      <c r="BB1237" s="48"/>
      <c r="BC1237" s="48"/>
      <c r="BD1237" s="495">
        <f>VLOOKUP(A1179,入力フォーム!$A$26:$AA$75,9,FALSE)</f>
        <v>0</v>
      </c>
      <c r="BE1237" s="495"/>
      <c r="BF1237" s="495"/>
      <c r="BG1237" s="495"/>
      <c r="BH1237" s="495"/>
      <c r="BI1237" s="495"/>
      <c r="BJ1237" s="495"/>
      <c r="BK1237" s="495"/>
      <c r="BL1237" s="495"/>
      <c r="BM1237" s="495"/>
      <c r="BN1237" s="495"/>
      <c r="BO1237" s="495"/>
      <c r="BP1237" s="495"/>
      <c r="BQ1237" s="495"/>
      <c r="BR1237" s="495"/>
      <c r="BS1237" s="495"/>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row>
    <row r="1238" spans="1:126" s="8" customFormat="1" ht="12" customHeight="1">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row>
    <row r="1239" spans="1:126" s="8" customFormat="1" ht="22.5" customHeight="1">
      <c r="D1239" s="496" t="s">
        <v>85</v>
      </c>
      <c r="E1239" s="496"/>
      <c r="F1239" s="496"/>
      <c r="G1239" s="496"/>
      <c r="H1239" s="496"/>
      <c r="I1239" s="496"/>
      <c r="J1239" s="496"/>
      <c r="K1239" s="496"/>
      <c r="L1239" s="497" t="str">
        <f>入力フォーム!$C$22</f>
        <v>07-999</v>
      </c>
      <c r="M1239" s="497"/>
      <c r="N1239" s="497"/>
      <c r="O1239" s="497"/>
      <c r="P1239" s="497"/>
      <c r="Q1239" s="497"/>
      <c r="R1239" s="48"/>
      <c r="S1239" s="48"/>
      <c r="T1239" s="8" t="s">
        <v>242</v>
      </c>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row>
    <row r="1240" spans="1:126" s="8" customFormat="1" ht="15.75" customHeight="1">
      <c r="D1240" s="45"/>
      <c r="F1240" s="45"/>
      <c r="G1240" s="45"/>
      <c r="H1240" s="45"/>
      <c r="I1240" s="45"/>
      <c r="J1240" s="45"/>
      <c r="K1240" s="45"/>
      <c r="L1240" s="45"/>
      <c r="M1240" s="45"/>
      <c r="N1240" s="45"/>
      <c r="O1240" s="45"/>
      <c r="P1240" s="45"/>
      <c r="Q1240" s="45"/>
      <c r="BX1240" s="51"/>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row>
    <row r="1241" spans="1:126" s="7" customFormat="1" ht="18.75">
      <c r="A1241" s="7">
        <f>IF(MOD(ROW()-1,62)=0,QUOTIENT(ROW()-1,62)+1,"")</f>
        <v>21</v>
      </c>
      <c r="B1241" s="473" t="s">
        <v>39</v>
      </c>
      <c r="C1241" s="473"/>
      <c r="D1241" s="473"/>
      <c r="E1241" s="473"/>
      <c r="F1241" s="473"/>
      <c r="G1241" s="473"/>
      <c r="H1241" s="473"/>
      <c r="I1241" s="473"/>
      <c r="J1241" s="473"/>
      <c r="K1241" s="473"/>
      <c r="L1241" s="473"/>
      <c r="M1241" s="473"/>
      <c r="N1241" s="473"/>
      <c r="O1241" s="473"/>
      <c r="P1241" s="473"/>
      <c r="Q1241" s="473"/>
      <c r="R1241" s="473"/>
      <c r="S1241" s="473"/>
      <c r="T1241" s="473"/>
      <c r="U1241" s="473"/>
      <c r="V1241" s="473"/>
      <c r="W1241" s="473"/>
      <c r="X1241" s="473"/>
      <c r="Y1241" s="473"/>
      <c r="Z1241" s="473"/>
      <c r="AA1241" s="473"/>
      <c r="AB1241" s="473"/>
      <c r="AC1241" s="473"/>
      <c r="AD1241" s="473"/>
      <c r="AE1241" s="473"/>
      <c r="AF1241" s="473"/>
      <c r="AG1241" s="473"/>
      <c r="AH1241" s="473"/>
      <c r="AI1241" s="473"/>
      <c r="AJ1241" s="473"/>
      <c r="AK1241" s="473"/>
      <c r="AL1241" s="473"/>
      <c r="AM1241" s="473"/>
      <c r="AN1241" s="473"/>
      <c r="AO1241" s="473"/>
      <c r="AP1241" s="473"/>
      <c r="AQ1241" s="473"/>
      <c r="AR1241" s="473"/>
      <c r="AS1241" s="473"/>
      <c r="AT1241" s="473"/>
      <c r="AU1241" s="473"/>
      <c r="AV1241" s="473"/>
      <c r="AW1241" s="473"/>
      <c r="AX1241" s="473"/>
      <c r="AY1241" s="473"/>
      <c r="AZ1241" s="473"/>
      <c r="BA1241" s="473"/>
      <c r="BB1241" s="473"/>
      <c r="BC1241" s="473"/>
      <c r="BD1241" s="473"/>
      <c r="BE1241" s="473"/>
      <c r="BF1241" s="473"/>
      <c r="BG1241" s="473"/>
      <c r="BH1241" s="473"/>
      <c r="BI1241" s="473"/>
      <c r="BJ1241" s="473"/>
      <c r="BK1241" s="473"/>
      <c r="BL1241" s="473"/>
      <c r="BM1241" s="473"/>
      <c r="BN1241" s="473"/>
      <c r="BO1241" s="473"/>
      <c r="BP1241" s="473"/>
      <c r="BQ1241" s="473"/>
      <c r="BR1241" s="473"/>
      <c r="BS1241" s="473"/>
      <c r="BT1241" s="473"/>
      <c r="BU1241" s="473"/>
      <c r="BV1241" s="473"/>
      <c r="BW1241" s="473"/>
      <c r="BX1241" s="473"/>
      <c r="BY1241" s="52"/>
      <c r="BZ1241" s="41"/>
      <c r="CA1241" s="41"/>
      <c r="CB1241" s="41"/>
      <c r="CC1241" s="41"/>
      <c r="CD1241" s="41"/>
      <c r="CE1241" s="41"/>
      <c r="CF1241" s="41"/>
      <c r="CG1241" s="41"/>
      <c r="CH1241" s="41"/>
      <c r="CI1241" s="41"/>
      <c r="CJ1241" s="41"/>
      <c r="CK1241" s="41"/>
      <c r="CL1241" s="41"/>
      <c r="CM1241" s="41"/>
      <c r="CN1241" s="41"/>
      <c r="CO1241" s="41"/>
      <c r="CP1241" s="41"/>
      <c r="CQ1241" s="41"/>
      <c r="CR1241" s="41"/>
      <c r="CS1241" s="41"/>
      <c r="CT1241" s="41"/>
      <c r="CU1241" s="41"/>
      <c r="CV1241" s="41"/>
      <c r="CW1241" s="41"/>
      <c r="CX1241" s="41"/>
      <c r="CY1241" s="41"/>
      <c r="CZ1241" s="41"/>
      <c r="DA1241" s="41"/>
      <c r="DB1241" s="41"/>
      <c r="DC1241" s="41"/>
      <c r="DD1241" s="41"/>
      <c r="DE1241" s="41"/>
      <c r="DF1241" s="41"/>
      <c r="DG1241" s="41"/>
      <c r="DH1241" s="41"/>
      <c r="DI1241" s="41"/>
      <c r="DJ1241" s="41"/>
      <c r="DK1241" s="41"/>
      <c r="DL1241" s="41"/>
      <c r="DM1241" s="41"/>
      <c r="DN1241" s="41"/>
      <c r="DO1241" s="41"/>
      <c r="DP1241" s="41"/>
      <c r="DQ1241" s="41"/>
      <c r="DR1241" s="41"/>
      <c r="DS1241" s="41"/>
      <c r="DT1241" s="41"/>
      <c r="DU1241" s="41"/>
      <c r="DV1241" s="41"/>
    </row>
    <row r="1242" spans="1:126" s="7" customFormat="1" ht="19.5" customHeight="1">
      <c r="B1242" s="8"/>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Q1242" s="8"/>
      <c r="AR1242" s="8"/>
      <c r="AS1242" s="8"/>
      <c r="AT1242" s="8"/>
      <c r="AU1242" s="8"/>
      <c r="AV1242" s="8"/>
      <c r="AW1242" s="8"/>
      <c r="AX1242" s="8"/>
      <c r="AY1242" s="8"/>
      <c r="AZ1242" s="8"/>
      <c r="BZ1242" s="41"/>
      <c r="CA1242" s="41"/>
      <c r="CB1242" s="41"/>
      <c r="CC1242" s="41"/>
      <c r="CD1242" s="41"/>
      <c r="CE1242" s="41"/>
      <c r="CF1242" s="41"/>
      <c r="CG1242" s="41"/>
      <c r="CH1242" s="41"/>
      <c r="CI1242" s="41"/>
      <c r="CJ1242" s="41"/>
      <c r="CK1242" s="41"/>
      <c r="CL1242" s="41"/>
      <c r="CM1242" s="41"/>
      <c r="CN1242" s="41"/>
      <c r="CO1242" s="41"/>
      <c r="CP1242" s="41"/>
      <c r="CQ1242" s="41"/>
      <c r="CR1242" s="41"/>
      <c r="CS1242" s="41"/>
      <c r="CT1242" s="41"/>
      <c r="CU1242" s="41"/>
      <c r="CV1242" s="41"/>
      <c r="CW1242" s="41"/>
      <c r="CX1242" s="41"/>
      <c r="CY1242" s="41"/>
      <c r="CZ1242" s="41"/>
      <c r="DA1242" s="41"/>
      <c r="DB1242" s="41"/>
      <c r="DC1242" s="41"/>
      <c r="DD1242" s="41"/>
      <c r="DE1242" s="41"/>
      <c r="DF1242" s="41"/>
      <c r="DG1242" s="41"/>
      <c r="DH1242" s="41"/>
      <c r="DI1242" s="41"/>
      <c r="DJ1242" s="41"/>
      <c r="DK1242" s="41"/>
      <c r="DL1242" s="41"/>
      <c r="DM1242" s="41"/>
      <c r="DN1242" s="41"/>
      <c r="DO1242" s="41"/>
      <c r="DP1242" s="41"/>
      <c r="DQ1242" s="41"/>
      <c r="DR1242" s="41"/>
      <c r="DS1242" s="41"/>
      <c r="DT1242" s="41"/>
      <c r="DU1242" s="41"/>
      <c r="DV1242" s="41"/>
    </row>
    <row r="1243" spans="1:126" s="7" customFormat="1" ht="16.5" customHeight="1">
      <c r="B1243" s="8" t="s">
        <v>229</v>
      </c>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c r="AD1243" s="474">
        <f>VLOOKUP(A1241,入力フォーム!$A$26:$AA$75,2,FALSE)</f>
        <v>0</v>
      </c>
      <c r="AE1243" s="474"/>
      <c r="AF1243" s="474"/>
      <c r="AG1243" s="474"/>
      <c r="AH1243" s="474"/>
      <c r="AI1243" s="474"/>
      <c r="AJ1243" s="474"/>
      <c r="AK1243" s="474"/>
      <c r="AL1243" s="474"/>
      <c r="AM1243" s="474"/>
      <c r="AN1243" s="474"/>
      <c r="AO1243" s="474"/>
      <c r="AP1243" s="474"/>
      <c r="AQ1243" s="8" t="s">
        <v>230</v>
      </c>
      <c r="AR1243" s="8"/>
      <c r="AS1243" s="8"/>
      <c r="AT1243" s="8"/>
      <c r="AU1243" s="8"/>
      <c r="AV1243" s="8"/>
      <c r="AW1243" s="8"/>
      <c r="AX1243" s="8"/>
      <c r="AY1243" s="8"/>
      <c r="AZ1243" s="8"/>
      <c r="BZ1243" s="41"/>
      <c r="CA1243" s="41"/>
      <c r="CB1243" s="41"/>
      <c r="CC1243" s="41"/>
      <c r="CD1243" s="41"/>
      <c r="CE1243" s="41"/>
      <c r="CF1243" s="41"/>
      <c r="CG1243" s="41"/>
      <c r="CH1243" s="41"/>
      <c r="CI1243" s="41"/>
      <c r="CJ1243" s="41"/>
      <c r="CK1243" s="41"/>
      <c r="CL1243" s="41"/>
      <c r="CM1243" s="41"/>
      <c r="CN1243" s="41"/>
      <c r="CO1243" s="41"/>
      <c r="CP1243" s="41"/>
      <c r="CQ1243" s="41"/>
      <c r="CR1243" s="41"/>
      <c r="CS1243" s="41"/>
      <c r="CT1243" s="41"/>
      <c r="CU1243" s="41"/>
      <c r="CV1243" s="41"/>
      <c r="CW1243" s="41"/>
      <c r="CX1243" s="41"/>
      <c r="CY1243" s="41"/>
      <c r="CZ1243" s="41"/>
      <c r="DA1243" s="41"/>
      <c r="DB1243" s="41"/>
      <c r="DC1243" s="41"/>
      <c r="DD1243" s="41"/>
      <c r="DE1243" s="41"/>
      <c r="DF1243" s="41"/>
      <c r="DG1243" s="41"/>
      <c r="DH1243" s="41"/>
      <c r="DI1243" s="41"/>
      <c r="DJ1243" s="41"/>
      <c r="DK1243" s="41"/>
      <c r="DL1243" s="41"/>
      <c r="DM1243" s="41"/>
      <c r="DN1243" s="41"/>
      <c r="DO1243" s="41"/>
      <c r="DP1243" s="41"/>
      <c r="DQ1243" s="41"/>
      <c r="DR1243" s="41"/>
      <c r="DS1243" s="41"/>
      <c r="DT1243" s="41"/>
      <c r="DU1243" s="41"/>
      <c r="DV1243" s="41"/>
    </row>
    <row r="1244" spans="1:126" ht="14.25" customHeight="1">
      <c r="B1244" s="9"/>
      <c r="C1244" s="9"/>
      <c r="D1244" s="9"/>
    </row>
    <row r="1245" spans="1:126" ht="15.75" customHeight="1">
      <c r="D1245" s="475" t="s">
        <v>23</v>
      </c>
      <c r="E1245" s="475"/>
      <c r="F1245" s="475"/>
      <c r="G1245" s="475"/>
      <c r="H1245" s="475"/>
      <c r="I1245" s="475"/>
      <c r="J1245" s="475"/>
      <c r="K1245" s="475"/>
      <c r="L1245" s="475"/>
      <c r="M1245" s="475"/>
      <c r="N1245" s="475"/>
      <c r="O1245" s="475"/>
      <c r="P1245" s="475"/>
      <c r="Q1245" s="475"/>
      <c r="R1245" s="475"/>
      <c r="S1245" s="475"/>
      <c r="T1245" s="475"/>
      <c r="U1245" s="475"/>
      <c r="V1245" s="475"/>
      <c r="W1245" s="475"/>
      <c r="X1245" s="475"/>
      <c r="Y1245" s="475"/>
      <c r="Z1245" s="475"/>
      <c r="AA1245" s="475"/>
      <c r="AB1245" s="475"/>
      <c r="AC1245" s="475"/>
      <c r="AD1245" s="475"/>
      <c r="AE1245" s="475"/>
      <c r="AF1245" s="475"/>
      <c r="AG1245" s="475"/>
      <c r="AH1245" s="475"/>
      <c r="AI1245" s="475"/>
      <c r="AJ1245" s="475"/>
      <c r="AK1245" s="475"/>
      <c r="AL1245" s="475"/>
      <c r="AM1245" s="475"/>
      <c r="AN1245" s="475"/>
      <c r="AO1245" s="475"/>
      <c r="AP1245" s="475"/>
      <c r="AQ1245" s="475"/>
      <c r="AR1245" s="475"/>
      <c r="AS1245" s="475"/>
      <c r="AT1245" s="475"/>
      <c r="AU1245" s="475"/>
      <c r="AV1245" s="475"/>
      <c r="AW1245" s="475"/>
      <c r="AX1245" s="475"/>
      <c r="AY1245" s="475"/>
      <c r="AZ1245" s="475"/>
      <c r="BA1245" s="475"/>
      <c r="BB1245" s="475"/>
      <c r="BC1245" s="475"/>
      <c r="BD1245" s="475"/>
      <c r="BE1245" s="475"/>
      <c r="BF1245" s="475"/>
      <c r="BG1245" s="475"/>
      <c r="BH1245" s="475"/>
      <c r="BI1245" s="475"/>
      <c r="BJ1245" s="475"/>
      <c r="BK1245" s="475"/>
      <c r="BL1245" s="475"/>
      <c r="BM1245" s="475"/>
      <c r="BN1245" s="475"/>
      <c r="BO1245" s="475"/>
      <c r="BP1245" s="475"/>
      <c r="BQ1245" s="475"/>
      <c r="BR1245" s="475"/>
      <c r="BS1245" s="475"/>
      <c r="BT1245" s="475"/>
      <c r="BU1245" s="475"/>
      <c r="BV1245" s="475"/>
      <c r="BW1245" s="475"/>
      <c r="BX1245" s="475"/>
      <c r="BZ1245"/>
    </row>
    <row r="1246" spans="1:126" ht="14.25" customHeight="1">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c r="AS1246" s="9"/>
      <c r="AT1246" s="9"/>
      <c r="AU1246" s="9"/>
      <c r="AV1246" s="9"/>
      <c r="AW1246" s="9"/>
      <c r="AX1246" s="9"/>
      <c r="AY1246" s="9"/>
      <c r="AZ1246" s="9"/>
    </row>
    <row r="1247" spans="1:126" ht="19.5" customHeight="1">
      <c r="B1247" s="9"/>
      <c r="C1247" s="9"/>
      <c r="D1247" s="10"/>
      <c r="E1247" s="11" t="s">
        <v>40</v>
      </c>
      <c r="F1247" s="11"/>
      <c r="G1247" s="11"/>
      <c r="H1247" s="11"/>
      <c r="I1247" s="11"/>
      <c r="J1247" s="12"/>
      <c r="K1247" s="12"/>
      <c r="L1247" s="12"/>
      <c r="M1247" s="12"/>
      <c r="N1247" s="12"/>
      <c r="O1247" s="12"/>
      <c r="P1247" s="12"/>
      <c r="Q1247" s="10"/>
      <c r="R1247" s="476" t="str">
        <f>VLOOKUP(A1241,入力フォーム!$A$26:$AA$75,11,FALSE)</f>
        <v/>
      </c>
      <c r="S1247" s="476"/>
      <c r="T1247" s="476"/>
      <c r="U1247" s="476"/>
      <c r="V1247" s="476"/>
      <c r="W1247" s="476"/>
      <c r="X1247" s="476"/>
      <c r="Y1247" s="476"/>
      <c r="Z1247" s="476"/>
      <c r="AA1247" s="476"/>
      <c r="AB1247" s="476"/>
      <c r="AC1247" s="476"/>
      <c r="AD1247" s="476"/>
      <c r="AE1247" s="476"/>
      <c r="AF1247" s="476"/>
      <c r="AG1247" s="476"/>
      <c r="AH1247" s="477" t="s">
        <v>235</v>
      </c>
      <c r="AI1247" s="478"/>
      <c r="AJ1247" s="478"/>
      <c r="AK1247" s="478"/>
      <c r="AL1247" s="478"/>
      <c r="AM1247" s="476" t="str">
        <f>VLOOKUP(A1241,入力フォーム!$A$26:$AA$75,13,FALSE)</f>
        <v/>
      </c>
      <c r="AN1247" s="476"/>
      <c r="AO1247" s="476"/>
      <c r="AP1247" s="476"/>
      <c r="AQ1247" s="476"/>
      <c r="AR1247" s="476"/>
      <c r="AS1247" s="476"/>
      <c r="AT1247" s="476"/>
      <c r="AU1247" s="476"/>
      <c r="AV1247" s="476"/>
      <c r="AW1247" s="476"/>
      <c r="AX1247" s="476"/>
      <c r="AY1247" s="476"/>
      <c r="AZ1247" s="476"/>
      <c r="BA1247" s="476"/>
      <c r="BB1247" s="476"/>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3"/>
    </row>
    <row r="1248" spans="1:126" ht="20.100000000000001" customHeight="1">
      <c r="B1248" s="9"/>
      <c r="C1248" s="9"/>
      <c r="D1248" s="10"/>
      <c r="E1248" s="11" t="s">
        <v>41</v>
      </c>
      <c r="F1248" s="11"/>
      <c r="G1248" s="11"/>
      <c r="H1248" s="11"/>
      <c r="I1248" s="11"/>
      <c r="J1248" s="12"/>
      <c r="K1248" s="12"/>
      <c r="L1248" s="12"/>
      <c r="M1248" s="12"/>
      <c r="N1248" s="12"/>
      <c r="O1248" s="12"/>
      <c r="P1248" s="229"/>
      <c r="Q1248" s="230"/>
      <c r="R1248" s="463" t="str">
        <f>入力フォーム!$C$10</f>
        <v>品川キャンパス</v>
      </c>
      <c r="S1248" s="463"/>
      <c r="T1248" s="463"/>
      <c r="U1248" s="463"/>
      <c r="V1248" s="463"/>
      <c r="W1248" s="463"/>
      <c r="X1248" s="463"/>
      <c r="Y1248" s="463"/>
      <c r="Z1248" s="231"/>
      <c r="AA1248" s="464" t="str">
        <f>入力フォーム!$D$10</f>
        <v>文学部事務室</v>
      </c>
      <c r="AB1248" s="464"/>
      <c r="AC1248" s="464"/>
      <c r="AD1248" s="464"/>
      <c r="AE1248" s="464"/>
      <c r="AF1248" s="464"/>
      <c r="AG1248" s="464"/>
      <c r="AH1248" s="464"/>
      <c r="AI1248" s="464"/>
      <c r="AJ1248" s="464"/>
      <c r="AK1248" s="464"/>
      <c r="AL1248" s="464"/>
      <c r="AM1248" s="464"/>
      <c r="AN1248" s="464"/>
      <c r="AO1248" s="464"/>
      <c r="AP1248" s="464"/>
      <c r="AQ1248" s="464"/>
      <c r="AR1248" s="464"/>
      <c r="AS1248" s="464"/>
      <c r="AT1248" s="464"/>
      <c r="AU1248" s="464"/>
      <c r="AV1248" s="464"/>
      <c r="AW1248" s="464"/>
      <c r="AX1248" s="464"/>
      <c r="AY1248" s="464"/>
      <c r="AZ1248" s="464"/>
      <c r="BA1248" s="464"/>
      <c r="BB1248" s="464"/>
      <c r="BC1248" s="464"/>
      <c r="BD1248" s="464"/>
      <c r="BE1248" s="464"/>
      <c r="BF1248" s="464"/>
      <c r="BG1248" s="464"/>
      <c r="BH1248" s="464"/>
      <c r="BI1248" s="464"/>
      <c r="BJ1248" s="464"/>
      <c r="BK1248" s="464"/>
      <c r="BL1248" s="464"/>
      <c r="BM1248" s="464"/>
      <c r="BN1248" s="464"/>
      <c r="BO1248" s="464"/>
      <c r="BP1248" s="464"/>
      <c r="BQ1248" s="464"/>
      <c r="BR1248" s="231"/>
      <c r="BS1248" s="231"/>
      <c r="BT1248" s="231"/>
      <c r="BU1248" s="231"/>
      <c r="BV1248" s="231"/>
      <c r="BW1248" s="231"/>
      <c r="BX1248" s="232"/>
    </row>
    <row r="1249" spans="1:126" ht="18.600000000000001" customHeight="1">
      <c r="B1249" s="9"/>
      <c r="C1249" s="9"/>
      <c r="D1249" s="15"/>
      <c r="E1249" s="16" t="s">
        <v>236</v>
      </c>
      <c r="F1249" s="16"/>
      <c r="G1249" s="16"/>
      <c r="H1249" s="16"/>
      <c r="I1249" s="16"/>
      <c r="J1249" s="17"/>
      <c r="K1249" s="17"/>
      <c r="L1249" s="17"/>
      <c r="M1249" s="17"/>
      <c r="N1249" s="17"/>
      <c r="O1249" s="17"/>
      <c r="P1249" s="17"/>
      <c r="Q1249" s="15"/>
      <c r="R1249" s="465" t="str">
        <f>入力フォーム!$C$4</f>
        <v>文学部事務室</v>
      </c>
      <c r="S1249" s="465"/>
      <c r="T1249" s="465"/>
      <c r="U1249" s="465"/>
      <c r="V1249" s="465"/>
      <c r="W1249" s="465"/>
      <c r="X1249" s="465"/>
      <c r="Y1249" s="465"/>
      <c r="Z1249" s="465"/>
      <c r="AA1249" s="465"/>
      <c r="AB1249" s="465"/>
      <c r="AC1249" s="465"/>
      <c r="AD1249" s="465"/>
      <c r="AE1249" s="465"/>
      <c r="AF1249" s="465"/>
      <c r="AG1249" s="465"/>
      <c r="AH1249" s="465"/>
      <c r="AI1249" s="465"/>
      <c r="AJ1249" s="465"/>
      <c r="AK1249" s="465"/>
      <c r="AL1249" s="465"/>
      <c r="AM1249" s="465"/>
      <c r="AN1249" s="465"/>
      <c r="AO1249" s="465"/>
      <c r="AP1249" s="465"/>
      <c r="AQ1249" s="465"/>
      <c r="AR1249" s="465"/>
      <c r="AS1249" s="465"/>
      <c r="AT1249" s="465"/>
      <c r="AU1249" s="465"/>
      <c r="AV1249" s="465"/>
      <c r="AW1249" s="465"/>
      <c r="AX1249" s="465"/>
      <c r="AY1249" s="465"/>
      <c r="AZ1249" s="465"/>
      <c r="BA1249" s="465"/>
      <c r="BB1249" s="465"/>
      <c r="BC1249" s="465"/>
      <c r="BD1249" s="465"/>
      <c r="BE1249" s="465"/>
      <c r="BF1249" s="465"/>
      <c r="BG1249" s="465"/>
      <c r="BH1249" s="465"/>
      <c r="BI1249" s="465"/>
      <c r="BJ1249" s="465"/>
      <c r="BK1249" s="465"/>
      <c r="BL1249" s="465"/>
      <c r="BM1249" s="465"/>
      <c r="BN1249" s="465"/>
      <c r="BO1249" s="465"/>
      <c r="BP1249" s="465"/>
      <c r="BQ1249" s="465"/>
      <c r="BR1249" s="465"/>
      <c r="BS1249" s="233"/>
      <c r="BT1249" s="233"/>
      <c r="BU1249" s="233"/>
      <c r="BV1249" s="233"/>
      <c r="BW1249" s="233"/>
      <c r="BX1249" s="19"/>
    </row>
    <row r="1250" spans="1:126" ht="38.25" customHeight="1">
      <c r="B1250" s="9"/>
      <c r="C1250" s="9"/>
      <c r="D1250" s="10"/>
      <c r="E1250" s="466" t="s">
        <v>42</v>
      </c>
      <c r="F1250" s="466"/>
      <c r="G1250" s="466"/>
      <c r="H1250" s="466"/>
      <c r="I1250" s="466"/>
      <c r="J1250" s="466"/>
      <c r="K1250" s="466"/>
      <c r="L1250" s="466"/>
      <c r="M1250" s="466"/>
      <c r="N1250" s="466"/>
      <c r="O1250" s="466"/>
      <c r="P1250" s="467"/>
      <c r="Q1250" s="10"/>
      <c r="R1250" s="468" t="str">
        <f>入力フォーム!$C$8</f>
        <v>OC学生スタッフ</v>
      </c>
      <c r="S1250" s="468"/>
      <c r="T1250" s="468"/>
      <c r="U1250" s="468"/>
      <c r="V1250" s="468"/>
      <c r="W1250" s="468"/>
      <c r="X1250" s="468"/>
      <c r="Y1250" s="468"/>
      <c r="Z1250" s="468"/>
      <c r="AA1250" s="468"/>
      <c r="AB1250" s="468"/>
      <c r="AC1250" s="468"/>
      <c r="AD1250" s="468"/>
      <c r="AE1250" s="468"/>
      <c r="AF1250" s="468"/>
      <c r="AG1250" s="468"/>
      <c r="AH1250" s="468"/>
      <c r="AI1250" s="468"/>
      <c r="AJ1250" s="468"/>
      <c r="AK1250" s="468"/>
      <c r="AL1250" s="468"/>
      <c r="AM1250" s="468"/>
      <c r="AN1250" s="468"/>
      <c r="AO1250" s="468"/>
      <c r="AP1250" s="468"/>
      <c r="AQ1250" s="468"/>
      <c r="AR1250" s="468"/>
      <c r="AS1250" s="468"/>
      <c r="AT1250" s="468"/>
      <c r="AU1250" s="468"/>
      <c r="AV1250" s="468"/>
      <c r="AW1250" s="468"/>
      <c r="AX1250" s="468"/>
      <c r="AY1250" s="468"/>
      <c r="AZ1250" s="468"/>
      <c r="BA1250" s="468"/>
      <c r="BB1250" s="468"/>
      <c r="BC1250" s="468"/>
      <c r="BD1250" s="468"/>
      <c r="BE1250" s="468"/>
      <c r="BF1250" s="468"/>
      <c r="BG1250" s="468"/>
      <c r="BH1250" s="468"/>
      <c r="BI1250" s="468"/>
      <c r="BJ1250" s="468"/>
      <c r="BK1250" s="468"/>
      <c r="BL1250" s="468"/>
      <c r="BM1250" s="468"/>
      <c r="BN1250" s="468"/>
      <c r="BO1250" s="468"/>
      <c r="BP1250" s="468"/>
      <c r="BQ1250" s="468"/>
      <c r="BR1250" s="468"/>
      <c r="BS1250" s="234"/>
      <c r="BT1250" s="234"/>
      <c r="BU1250" s="234"/>
      <c r="BV1250" s="234"/>
      <c r="BW1250" s="234"/>
      <c r="BX1250" s="14"/>
    </row>
    <row r="1251" spans="1:126" ht="20.100000000000001" customHeight="1">
      <c r="B1251" s="9"/>
      <c r="C1251" s="9"/>
      <c r="D1251" s="15"/>
      <c r="E1251" s="16" t="s">
        <v>43</v>
      </c>
      <c r="F1251" s="16"/>
      <c r="G1251" s="16"/>
      <c r="H1251" s="16"/>
      <c r="I1251" s="16"/>
      <c r="J1251" s="17"/>
      <c r="K1251" s="17"/>
      <c r="L1251" s="17"/>
      <c r="M1251" s="17"/>
      <c r="N1251" s="17"/>
      <c r="O1251" s="17"/>
      <c r="P1251" s="17"/>
      <c r="Q1251" s="15"/>
      <c r="R1251" s="17" t="s">
        <v>44</v>
      </c>
      <c r="S1251" s="17"/>
      <c r="T1251" s="17"/>
      <c r="U1251" s="17"/>
      <c r="V1251" s="17"/>
      <c r="W1251" s="469" t="str">
        <f>VLOOKUP(A1241,入力フォーム!$A$26:$AA$75,22,FALSE)</f>
        <v/>
      </c>
      <c r="X1251" s="469"/>
      <c r="Y1251" s="469"/>
      <c r="Z1251" s="469"/>
      <c r="AA1251" s="469"/>
      <c r="AB1251" s="469"/>
      <c r="AC1251" s="469"/>
      <c r="AD1251" s="469"/>
      <c r="AE1251" s="469"/>
      <c r="AF1251" s="469"/>
      <c r="AG1251" s="469"/>
      <c r="AH1251" s="469"/>
      <c r="AI1251" s="469"/>
      <c r="AJ1251" s="469"/>
      <c r="AK1251" s="469"/>
      <c r="AL1251" s="469"/>
      <c r="AM1251" s="469"/>
      <c r="AN1251" s="469"/>
      <c r="AO1251" s="469"/>
      <c r="AP1251" s="17"/>
      <c r="AQ1251" s="17"/>
      <c r="AR1251" s="470" t="s">
        <v>237</v>
      </c>
      <c r="AS1251" s="470"/>
      <c r="AT1251" s="470"/>
      <c r="AU1251" s="470"/>
      <c r="AV1251" s="470"/>
      <c r="AW1251" s="470"/>
      <c r="AX1251" s="471">
        <f>入力フォーム!$E$16</f>
        <v>0</v>
      </c>
      <c r="AY1251" s="471"/>
      <c r="AZ1251" s="471"/>
      <c r="BA1251" s="472" t="s">
        <v>65</v>
      </c>
      <c r="BB1251" s="472"/>
      <c r="BC1251" s="472"/>
      <c r="BD1251" s="472"/>
      <c r="BE1251" s="472"/>
      <c r="BF1251" s="18"/>
      <c r="BG1251" s="18"/>
      <c r="BH1251" s="18"/>
      <c r="BI1251" s="18"/>
      <c r="BJ1251" s="18"/>
      <c r="BK1251" s="18"/>
      <c r="BL1251" s="18"/>
      <c r="BM1251" s="18"/>
      <c r="BN1251" s="18"/>
      <c r="BO1251" s="18"/>
      <c r="BP1251" s="18"/>
      <c r="BQ1251" s="18"/>
      <c r="BR1251" s="18"/>
      <c r="BS1251" s="18"/>
      <c r="BT1251" s="18"/>
      <c r="BU1251" s="18"/>
      <c r="BV1251" s="18"/>
      <c r="BW1251" s="18"/>
      <c r="BX1251" s="19"/>
    </row>
    <row r="1252" spans="1:126" ht="20.100000000000001" customHeight="1">
      <c r="A1252" s="245"/>
      <c r="B1252" s="235"/>
      <c r="C1252" s="235"/>
      <c r="D1252" s="236"/>
      <c r="E1252" s="237"/>
      <c r="F1252" s="237"/>
      <c r="G1252" s="237"/>
      <c r="H1252" s="237"/>
      <c r="I1252" s="237"/>
      <c r="J1252" s="238"/>
      <c r="K1252" s="238"/>
      <c r="L1252" s="238"/>
      <c r="M1252" s="238"/>
      <c r="N1252" s="238"/>
      <c r="O1252" s="238"/>
      <c r="P1252" s="238"/>
      <c r="Q1252" s="239"/>
      <c r="R1252" s="240"/>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2"/>
      <c r="AS1252" s="242"/>
      <c r="AT1252" s="243"/>
      <c r="AU1252" s="241"/>
      <c r="AV1252" s="241"/>
      <c r="AW1252" s="241"/>
      <c r="AX1252" s="241"/>
      <c r="AY1252" s="242"/>
      <c r="AZ1252" s="242"/>
      <c r="BA1252" s="242"/>
      <c r="BB1252" s="242"/>
      <c r="BC1252" s="242"/>
      <c r="BD1252" s="242"/>
      <c r="BE1252" s="242"/>
      <c r="BF1252" s="242"/>
      <c r="BG1252" s="242"/>
      <c r="BH1252" s="242"/>
      <c r="BI1252" s="242"/>
      <c r="BJ1252" s="242"/>
      <c r="BK1252" s="242"/>
      <c r="BL1252" s="242"/>
      <c r="BM1252" s="242"/>
      <c r="BN1252" s="242"/>
      <c r="BO1252" s="242"/>
      <c r="BP1252" s="242"/>
      <c r="BQ1252" s="242"/>
      <c r="BR1252" s="242"/>
      <c r="BS1252" s="242"/>
      <c r="BT1252" s="242"/>
      <c r="BU1252" s="242"/>
      <c r="BV1252" s="242"/>
      <c r="BW1252" s="242"/>
      <c r="BX1252" s="244"/>
    </row>
    <row r="1253" spans="1:126" ht="20.100000000000001" customHeight="1">
      <c r="B1253" s="9"/>
      <c r="C1253" s="9"/>
      <c r="D1253" s="20"/>
      <c r="E1253" s="21" t="s">
        <v>45</v>
      </c>
      <c r="F1253" s="21"/>
      <c r="G1253" s="21"/>
      <c r="H1253" s="21"/>
      <c r="I1253" s="21"/>
      <c r="J1253" s="22"/>
      <c r="K1253" s="22"/>
      <c r="L1253" s="22"/>
      <c r="M1253" s="22"/>
      <c r="N1253" s="22"/>
      <c r="O1253" s="22"/>
      <c r="P1253" s="22"/>
      <c r="Q1253" s="15"/>
      <c r="R1253" s="490" t="str">
        <f>VLOOKUP(A1241,入力フォーム!$A$26:$AA$75,14,FALSE)</f>
        <v/>
      </c>
      <c r="S1253" s="490"/>
      <c r="T1253" s="490"/>
      <c r="U1253" s="490"/>
      <c r="V1253" s="490"/>
      <c r="W1253" s="490"/>
      <c r="X1253" s="490"/>
      <c r="Y1253" s="490"/>
      <c r="Z1253" s="490"/>
      <c r="AA1253" s="490"/>
      <c r="AB1253" s="491" t="s">
        <v>235</v>
      </c>
      <c r="AC1253" s="491"/>
      <c r="AD1253" s="491"/>
      <c r="AE1253" s="491"/>
      <c r="AF1253" s="491"/>
      <c r="AG1253" s="492" t="str">
        <f>VLOOKUP(A1241,入力フォーム!$A$26:$AA$75,16,FALSE)</f>
        <v/>
      </c>
      <c r="AH1253" s="492"/>
      <c r="AI1253" s="492"/>
      <c r="AJ1253" s="492"/>
      <c r="AK1253" s="492"/>
      <c r="AL1253" s="492"/>
      <c r="AM1253" s="492"/>
      <c r="AN1253" s="492"/>
      <c r="AO1253" s="492"/>
      <c r="AP1253" s="492"/>
      <c r="AQ1253" s="27"/>
      <c r="AR1253" s="36"/>
      <c r="AS1253" s="36"/>
      <c r="AT1253" s="36"/>
      <c r="AU1253" s="36"/>
      <c r="AV1253" s="36"/>
      <c r="AW1253" s="36"/>
      <c r="AX1253" s="36"/>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9"/>
    </row>
    <row r="1254" spans="1:126" s="8" customFormat="1" ht="10.5" customHeight="1">
      <c r="D1254" s="15"/>
      <c r="E1254" s="16"/>
      <c r="F1254" s="16"/>
      <c r="G1254" s="16"/>
      <c r="H1254" s="16"/>
      <c r="I1254" s="16"/>
      <c r="J1254" s="16"/>
      <c r="K1254" s="16"/>
      <c r="L1254" s="16"/>
      <c r="M1254" s="16"/>
      <c r="N1254" s="16"/>
      <c r="O1254" s="16"/>
      <c r="P1254" s="17"/>
      <c r="Q1254" s="15"/>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9"/>
      <c r="BY1254"/>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row>
    <row r="1255" spans="1:126" ht="20.100000000000001" customHeight="1">
      <c r="B1255" s="9"/>
      <c r="C1255" s="9"/>
      <c r="D1255" s="15"/>
      <c r="E1255" s="16"/>
      <c r="F1255" s="16"/>
      <c r="G1255" s="16"/>
      <c r="H1255" s="16"/>
      <c r="I1255" s="16"/>
      <c r="J1255" s="17"/>
      <c r="K1255" s="17"/>
      <c r="L1255" s="17"/>
      <c r="M1255" s="17"/>
      <c r="N1255" s="17"/>
      <c r="O1255" s="17"/>
      <c r="P1255" s="17"/>
      <c r="Q1255" s="15"/>
      <c r="R1255" s="17"/>
      <c r="S1255" s="17" t="s">
        <v>46</v>
      </c>
      <c r="T1255" s="17"/>
      <c r="U1255" s="17"/>
      <c r="V1255" s="17"/>
      <c r="W1255" s="17"/>
      <c r="X1255" s="17"/>
      <c r="Y1255" s="17"/>
      <c r="Z1255" s="17"/>
      <c r="AA1255" s="17"/>
      <c r="AB1255" s="17"/>
      <c r="AC1255" s="17"/>
      <c r="AD1255" s="17"/>
      <c r="AE1255" s="17"/>
      <c r="AF1255" s="17"/>
      <c r="AG1255" s="17"/>
      <c r="AH1255" s="17"/>
      <c r="AI1255" s="17"/>
      <c r="AJ1255" s="17"/>
      <c r="BI1255" s="247"/>
      <c r="BJ1255" s="247"/>
      <c r="BK1255" s="247"/>
      <c r="BL1255" s="18"/>
      <c r="BM1255" s="18"/>
      <c r="BN1255" s="18"/>
      <c r="BO1255" s="18"/>
      <c r="BP1255" s="18"/>
      <c r="BQ1255" s="18"/>
      <c r="BR1255" s="18"/>
      <c r="BS1255" s="18"/>
      <c r="BT1255" s="18"/>
      <c r="BU1255" s="18"/>
      <c r="BV1255" s="18"/>
      <c r="BW1255" s="18"/>
      <c r="BX1255" s="19"/>
    </row>
    <row r="1256" spans="1:126" ht="20.100000000000001" customHeight="1">
      <c r="B1256" s="9"/>
      <c r="C1256" s="9"/>
      <c r="D1256" s="15"/>
      <c r="E1256" s="16"/>
      <c r="F1256" s="16"/>
      <c r="G1256" s="16"/>
      <c r="H1256" s="16"/>
      <c r="I1256" s="16"/>
      <c r="J1256" s="17"/>
      <c r="K1256" s="17"/>
      <c r="L1256" s="17"/>
      <c r="M1256" s="17"/>
      <c r="N1256" s="17"/>
      <c r="O1256" s="17"/>
      <c r="P1256" s="17"/>
      <c r="Q1256" s="15"/>
      <c r="R1256" s="492" t="str">
        <f>VLOOKUP(A1241,入力フォーム!$A$26:$AA$75,17,FALSE)</f>
        <v/>
      </c>
      <c r="S1256" s="492"/>
      <c r="T1256" s="492"/>
      <c r="U1256" s="492"/>
      <c r="V1256" s="492"/>
      <c r="W1256" s="492"/>
      <c r="X1256" s="492"/>
      <c r="Y1256" s="492"/>
      <c r="Z1256" s="492"/>
      <c r="AA1256" s="492"/>
      <c r="AB1256" s="491" t="s">
        <v>235</v>
      </c>
      <c r="AC1256" s="491"/>
      <c r="AD1256" s="491"/>
      <c r="AE1256" s="491"/>
      <c r="AF1256" s="491"/>
      <c r="AG1256" s="492" t="str">
        <f>VLOOKUP(A1241,入力フォーム!$A$26:$AA$75,19,FALSE)</f>
        <v/>
      </c>
      <c r="AH1256" s="492"/>
      <c r="AI1256" s="492"/>
      <c r="AJ1256" s="492"/>
      <c r="AK1256" s="492"/>
      <c r="AL1256" s="492"/>
      <c r="AM1256" s="492"/>
      <c r="AN1256" s="492"/>
      <c r="AO1256" s="492"/>
      <c r="AP1256" s="492"/>
      <c r="AQ1256" s="27"/>
      <c r="AR1256" s="28" t="s">
        <v>47</v>
      </c>
      <c r="AS1256" s="28"/>
      <c r="AT1256" s="28"/>
      <c r="AU1256" s="28"/>
      <c r="AV1256" s="485" t="str">
        <f>VLOOKUP(A1241,入力フォーム!$A$26:$AA$75,20,FALSE)</f>
        <v/>
      </c>
      <c r="AW1256" s="485"/>
      <c r="AX1256" s="28" t="s">
        <v>48</v>
      </c>
      <c r="AY1256" s="28"/>
      <c r="AZ1256" s="28"/>
      <c r="BA1256" s="28"/>
      <c r="BB1256" s="28"/>
      <c r="BC1256" s="28"/>
      <c r="BD1256" s="28"/>
      <c r="BE1256" s="28"/>
      <c r="BF1256" s="28"/>
      <c r="BG1256" s="18"/>
      <c r="BH1256" s="18"/>
      <c r="BI1256" s="18"/>
      <c r="BJ1256" s="18"/>
      <c r="BK1256" s="18"/>
      <c r="BL1256" s="18"/>
      <c r="BM1256" s="18"/>
      <c r="BN1256" s="18"/>
      <c r="BO1256" s="18"/>
      <c r="BP1256" s="18"/>
      <c r="BQ1256" s="18"/>
      <c r="BR1256" s="18"/>
      <c r="BS1256" s="18"/>
      <c r="BT1256" s="18"/>
      <c r="BU1256" s="18"/>
      <c r="BV1256" s="18"/>
      <c r="BW1256" s="18"/>
      <c r="BX1256" s="19"/>
    </row>
    <row r="1257" spans="1:126" ht="20.100000000000001" customHeight="1">
      <c r="B1257" s="9"/>
      <c r="C1257" s="9"/>
      <c r="D1257" s="15"/>
      <c r="E1257" s="16"/>
      <c r="F1257" s="16"/>
      <c r="G1257" s="16"/>
      <c r="H1257" s="16"/>
      <c r="I1257" s="16"/>
      <c r="J1257" s="17"/>
      <c r="K1257" s="17"/>
      <c r="L1257" s="17"/>
      <c r="M1257" s="17"/>
      <c r="N1257" s="17"/>
      <c r="O1257" s="17"/>
      <c r="P1257" s="17"/>
      <c r="Q1257" s="15"/>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9"/>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row>
    <row r="1258" spans="1:126" ht="20.100000000000001" customHeight="1">
      <c r="B1258" s="9"/>
      <c r="C1258" s="9"/>
      <c r="D1258" s="15"/>
      <c r="E1258" s="16"/>
      <c r="F1258" s="16"/>
      <c r="G1258" s="16"/>
      <c r="H1258" s="16"/>
      <c r="I1258" s="16"/>
      <c r="J1258" s="17"/>
      <c r="K1258" s="17"/>
      <c r="L1258" s="17"/>
      <c r="M1258" s="17"/>
      <c r="N1258" s="17"/>
      <c r="O1258" s="17"/>
      <c r="P1258" s="17"/>
      <c r="Q1258" s="15"/>
      <c r="R1258" s="248" t="s">
        <v>238</v>
      </c>
      <c r="S1258" s="29"/>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30"/>
      <c r="AZ1258" s="30"/>
      <c r="BA1258" s="30"/>
      <c r="BB1258" s="30"/>
      <c r="BC1258" s="30"/>
      <c r="BD1258" s="30"/>
      <c r="BE1258" s="30"/>
      <c r="BF1258" s="30"/>
      <c r="BG1258" s="30"/>
      <c r="BH1258" s="30"/>
      <c r="BI1258" s="30"/>
      <c r="BJ1258" s="30"/>
      <c r="BK1258" s="30"/>
      <c r="BL1258" s="18"/>
      <c r="BM1258" s="18"/>
      <c r="BN1258" s="18"/>
      <c r="BO1258" s="18"/>
      <c r="BP1258" s="18"/>
      <c r="BQ1258" s="18"/>
      <c r="BR1258" s="18"/>
      <c r="BS1258" s="18"/>
      <c r="BT1258" s="18"/>
      <c r="BU1258" s="18"/>
      <c r="BV1258" s="18"/>
      <c r="BW1258" s="18"/>
      <c r="BX1258" s="19"/>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row>
    <row r="1259" spans="1:126" ht="20.100000000000001" customHeight="1">
      <c r="B1259" s="9"/>
      <c r="C1259" s="9"/>
      <c r="D1259" s="23"/>
      <c r="E1259" s="24"/>
      <c r="F1259" s="24"/>
      <c r="G1259" s="24"/>
      <c r="H1259" s="24"/>
      <c r="I1259" s="24"/>
      <c r="J1259" s="25"/>
      <c r="K1259" s="25"/>
      <c r="L1259" s="25"/>
      <c r="M1259" s="25"/>
      <c r="N1259" s="25"/>
      <c r="O1259" s="25"/>
      <c r="P1259" s="25"/>
      <c r="Q1259" s="15"/>
      <c r="R1259" s="249" t="s">
        <v>239</v>
      </c>
      <c r="S1259" s="29"/>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30"/>
      <c r="AZ1259" s="30"/>
      <c r="BA1259" s="30"/>
      <c r="BB1259" s="30"/>
      <c r="BC1259" s="30"/>
      <c r="BD1259" s="30"/>
      <c r="BE1259" s="30"/>
      <c r="BF1259" s="30"/>
      <c r="BG1259" s="30"/>
      <c r="BH1259" s="30"/>
      <c r="BI1259" s="30"/>
      <c r="BJ1259" s="30"/>
      <c r="BK1259" s="30"/>
      <c r="BL1259" s="18"/>
      <c r="BM1259" s="18"/>
      <c r="BN1259" s="18"/>
      <c r="BO1259" s="18"/>
      <c r="BP1259" s="18"/>
      <c r="BQ1259" s="18"/>
      <c r="BR1259" s="18"/>
      <c r="BS1259" s="18"/>
      <c r="BT1259" s="18"/>
      <c r="BU1259" s="18"/>
      <c r="BV1259" s="18"/>
      <c r="BW1259" s="18"/>
      <c r="BX1259" s="1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row>
    <row r="1260" spans="1:126" ht="20.100000000000001" customHeight="1">
      <c r="B1260" s="9"/>
      <c r="C1260" s="9"/>
      <c r="D1260" s="15"/>
      <c r="E1260" s="16" t="s">
        <v>49</v>
      </c>
      <c r="F1260" s="16"/>
      <c r="G1260" s="16"/>
      <c r="H1260" s="16"/>
      <c r="I1260" s="16"/>
      <c r="J1260" s="17"/>
      <c r="K1260" s="17"/>
      <c r="L1260" s="17"/>
      <c r="M1260" s="17"/>
      <c r="N1260" s="17"/>
      <c r="O1260" s="17"/>
      <c r="P1260" s="17"/>
      <c r="Q1260" s="20"/>
      <c r="R1260" s="21" t="s">
        <v>67</v>
      </c>
      <c r="S1260" s="22"/>
      <c r="T1260" s="22"/>
      <c r="U1260" s="22"/>
      <c r="V1260" s="22"/>
      <c r="W1260" s="22"/>
      <c r="X1260" s="22"/>
      <c r="Y1260" s="22"/>
      <c r="Z1260" s="22"/>
      <c r="AA1260" s="22"/>
      <c r="AB1260" s="22"/>
      <c r="AC1260" s="22"/>
      <c r="AD1260" s="22"/>
      <c r="AE1260" s="22"/>
      <c r="AF1260" s="22"/>
      <c r="AG1260" s="22"/>
      <c r="AH1260" s="22"/>
      <c r="AI1260" s="22"/>
      <c r="AJ1260" s="22"/>
      <c r="AK1260" s="22"/>
      <c r="AL1260" s="22"/>
      <c r="AM1260" s="22"/>
      <c r="AN1260" s="22"/>
      <c r="AO1260" s="22"/>
      <c r="AP1260" s="22"/>
      <c r="AQ1260" s="22"/>
      <c r="AR1260" s="22"/>
      <c r="AS1260" s="22"/>
      <c r="AT1260" s="22"/>
      <c r="AU1260" s="22"/>
      <c r="AV1260" s="22"/>
      <c r="AW1260" s="22"/>
      <c r="AX1260" s="2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3"/>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row>
    <row r="1261" spans="1:126" ht="20.100000000000001" customHeight="1">
      <c r="B1261" s="9"/>
      <c r="C1261" s="9"/>
      <c r="D1261" s="15"/>
      <c r="E1261" s="16"/>
      <c r="F1261" s="16"/>
      <c r="G1261" s="16"/>
      <c r="H1261" s="16"/>
      <c r="I1261" s="16"/>
      <c r="J1261" s="17"/>
      <c r="K1261" s="17"/>
      <c r="L1261" s="17"/>
      <c r="M1261" s="17"/>
      <c r="N1261" s="17"/>
      <c r="O1261" s="17"/>
      <c r="P1261" s="17"/>
      <c r="Q1261" s="23"/>
      <c r="R1261" s="31" t="s">
        <v>126</v>
      </c>
      <c r="S1261" s="31"/>
      <c r="T1261" s="31"/>
      <c r="U1261" s="31"/>
      <c r="V1261" s="31"/>
      <c r="W1261" s="31"/>
      <c r="X1261" s="31"/>
      <c r="Y1261" s="31"/>
      <c r="Z1261" s="31"/>
      <c r="AA1261" s="31"/>
      <c r="AB1261" s="31"/>
      <c r="AC1261" s="31"/>
      <c r="AD1261" s="31"/>
      <c r="AE1261" s="31"/>
      <c r="AF1261" s="31"/>
      <c r="AG1261" s="31"/>
      <c r="AH1261" s="31"/>
      <c r="AI1261" s="31"/>
      <c r="AJ1261" s="31"/>
      <c r="AK1261" s="31"/>
      <c r="AL1261" s="31"/>
      <c r="AM1261" s="31"/>
      <c r="AN1261" s="31"/>
      <c r="AO1261" s="31"/>
      <c r="AP1261" s="31"/>
      <c r="AQ1261" s="31"/>
      <c r="AR1261" s="31"/>
      <c r="AS1261" s="31"/>
      <c r="AT1261" s="31"/>
      <c r="AU1261" s="31"/>
      <c r="AV1261" s="31"/>
      <c r="AW1261" s="31"/>
      <c r="AX1261" s="31"/>
      <c r="AY1261" s="32"/>
      <c r="AZ1261" s="32"/>
      <c r="BA1261" s="32"/>
      <c r="BB1261" s="32"/>
      <c r="BC1261" s="32"/>
      <c r="BD1261" s="32"/>
      <c r="BE1261" s="32"/>
      <c r="BF1261" s="32"/>
      <c r="BG1261" s="32"/>
      <c r="BH1261" s="32"/>
      <c r="BI1261" s="32"/>
      <c r="BJ1261" s="32"/>
      <c r="BK1261" s="33"/>
      <c r="BL1261" s="33"/>
      <c r="BM1261" s="33"/>
      <c r="BN1261" s="33"/>
      <c r="BO1261" s="33"/>
      <c r="BP1261" s="33"/>
      <c r="BQ1261" s="33"/>
      <c r="BR1261" s="33"/>
      <c r="BS1261" s="33"/>
      <c r="BT1261" s="33"/>
      <c r="BU1261" s="33"/>
      <c r="BV1261" s="33"/>
      <c r="BW1261" s="33"/>
      <c r="BX1261" s="26"/>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row>
    <row r="1262" spans="1:126" ht="20.100000000000001" customHeight="1">
      <c r="B1262" s="9"/>
      <c r="C1262" s="9"/>
      <c r="D1262" s="10"/>
      <c r="E1262" s="11" t="s">
        <v>81</v>
      </c>
      <c r="F1262" s="11"/>
      <c r="G1262" s="11"/>
      <c r="H1262" s="11"/>
      <c r="I1262" s="11"/>
      <c r="J1262" s="12"/>
      <c r="K1262" s="12"/>
      <c r="L1262" s="12"/>
      <c r="M1262" s="12"/>
      <c r="N1262" s="12"/>
      <c r="O1262" s="12"/>
      <c r="P1262" s="12"/>
      <c r="Q1262" s="15"/>
      <c r="R1262" s="16" t="s">
        <v>115</v>
      </c>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9"/>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row>
    <row r="1263" spans="1:126" ht="20.100000000000001" customHeight="1">
      <c r="B1263" s="9"/>
      <c r="C1263" s="9"/>
      <c r="D1263" s="15"/>
      <c r="E1263" s="16" t="s">
        <v>82</v>
      </c>
      <c r="F1263" s="16"/>
      <c r="G1263" s="16"/>
      <c r="H1263" s="16"/>
      <c r="I1263" s="16"/>
      <c r="J1263" s="17"/>
      <c r="K1263" s="17"/>
      <c r="L1263" s="17"/>
      <c r="M1263" s="17"/>
      <c r="N1263" s="17"/>
      <c r="O1263" s="17"/>
      <c r="P1263" s="17"/>
      <c r="Q1263" s="20"/>
      <c r="R1263" s="486" t="s">
        <v>113</v>
      </c>
      <c r="S1263" s="486"/>
      <c r="T1263" s="486"/>
      <c r="U1263" s="486"/>
      <c r="V1263" s="39" t="s">
        <v>240</v>
      </c>
      <c r="W1263" s="487" t="str">
        <f>VLOOKUP(A1241,入力フォーム!$A$26:$AA$75,10,FALSE)</f>
        <v/>
      </c>
      <c r="X1263" s="487"/>
      <c r="Y1263" s="487"/>
      <c r="Z1263" s="487"/>
      <c r="AA1263" s="487"/>
      <c r="AB1263" s="487"/>
      <c r="AC1263" s="487"/>
      <c r="AD1263" s="39" t="s">
        <v>21</v>
      </c>
      <c r="AE1263" s="40"/>
      <c r="AF1263" s="22"/>
      <c r="AG1263" s="22"/>
      <c r="AH1263" s="22"/>
      <c r="AI1263" s="22"/>
      <c r="AJ1263" s="22"/>
      <c r="AK1263" s="22"/>
      <c r="AL1263" s="22"/>
      <c r="AM1263" s="22"/>
      <c r="AN1263" s="22"/>
      <c r="AO1263" s="22"/>
      <c r="AP1263" s="22"/>
      <c r="AQ1263" s="22"/>
      <c r="AR1263" s="22"/>
      <c r="AS1263" s="22"/>
      <c r="AT1263" s="22"/>
      <c r="AU1263" s="22"/>
      <c r="AV1263" s="22"/>
      <c r="AW1263" s="22"/>
      <c r="AX1263" s="2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row>
    <row r="1264" spans="1:126" ht="20.100000000000001" customHeight="1">
      <c r="B1264" s="9"/>
      <c r="C1264" s="9"/>
      <c r="D1264" s="15"/>
      <c r="E1264" s="16"/>
      <c r="F1264" s="16"/>
      <c r="G1264" s="16"/>
      <c r="H1264" s="16"/>
      <c r="I1264" s="16"/>
      <c r="J1264" s="17"/>
      <c r="K1264" s="17"/>
      <c r="L1264" s="17"/>
      <c r="M1264" s="17"/>
      <c r="N1264" s="17"/>
      <c r="O1264" s="17"/>
      <c r="P1264" s="17"/>
      <c r="Q1264" s="15"/>
      <c r="R1264" s="16" t="s">
        <v>104</v>
      </c>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9"/>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row>
    <row r="1265" spans="2:126" ht="20.100000000000001" customHeight="1">
      <c r="B1265" s="9"/>
      <c r="C1265" s="9"/>
      <c r="D1265" s="15"/>
      <c r="E1265" s="16"/>
      <c r="F1265" s="16"/>
      <c r="G1265" s="16"/>
      <c r="H1265" s="16"/>
      <c r="I1265" s="16"/>
      <c r="J1265" s="17"/>
      <c r="K1265" s="17"/>
      <c r="L1265" s="17"/>
      <c r="M1265" s="17"/>
      <c r="N1265" s="17"/>
      <c r="O1265" s="17"/>
      <c r="P1265" s="17"/>
      <c r="Q1265" s="15"/>
      <c r="R1265" s="16" t="s">
        <v>68</v>
      </c>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9"/>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row>
    <row r="1266" spans="2:126" ht="20.100000000000001" customHeight="1">
      <c r="B1266" s="9"/>
      <c r="C1266" s="9"/>
      <c r="D1266" s="15"/>
      <c r="E1266" s="16"/>
      <c r="F1266" s="16"/>
      <c r="G1266" s="16"/>
      <c r="H1266" s="16"/>
      <c r="I1266" s="16"/>
      <c r="J1266" s="17"/>
      <c r="K1266" s="17"/>
      <c r="L1266" s="17"/>
      <c r="M1266" s="17"/>
      <c r="N1266" s="17"/>
      <c r="O1266" s="17"/>
      <c r="P1266" s="17"/>
      <c r="Q1266" s="15"/>
      <c r="R1266" s="16" t="s">
        <v>114</v>
      </c>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9"/>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row>
    <row r="1267" spans="2:126" ht="20.100000000000001" customHeight="1">
      <c r="B1267" s="9"/>
      <c r="C1267" s="9"/>
      <c r="D1267" s="15"/>
      <c r="E1267" s="16"/>
      <c r="F1267" s="16"/>
      <c r="G1267" s="16"/>
      <c r="H1267" s="16"/>
      <c r="I1267" s="16"/>
      <c r="J1267" s="17"/>
      <c r="K1267" s="17"/>
      <c r="L1267" s="17"/>
      <c r="M1267" s="17"/>
      <c r="N1267" s="17"/>
      <c r="O1267" s="17"/>
      <c r="P1267" s="17"/>
      <c r="Q1267" s="23"/>
      <c r="R1267" s="25"/>
      <c r="S1267" s="25"/>
      <c r="T1267" s="25"/>
      <c r="U1267" s="25"/>
      <c r="V1267" s="25"/>
      <c r="W1267" s="25"/>
      <c r="X1267" s="25"/>
      <c r="Y1267" s="24" t="s">
        <v>241</v>
      </c>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26"/>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row>
    <row r="1268" spans="2:126" ht="20.100000000000001" customHeight="1">
      <c r="B1268" s="9"/>
      <c r="C1268" s="9"/>
      <c r="D1268" s="10"/>
      <c r="E1268" s="11" t="s">
        <v>50</v>
      </c>
      <c r="F1268" s="11"/>
      <c r="G1268" s="11"/>
      <c r="H1268" s="11"/>
      <c r="I1268" s="11"/>
      <c r="J1268" s="12"/>
      <c r="K1268" s="12"/>
      <c r="L1268" s="12"/>
      <c r="M1268" s="12"/>
      <c r="N1268" s="12"/>
      <c r="O1268" s="12"/>
      <c r="P1268" s="12"/>
      <c r="Q1268" s="15"/>
      <c r="R1268" s="16" t="s">
        <v>69</v>
      </c>
      <c r="S1268" s="17"/>
      <c r="T1268" s="17"/>
      <c r="U1268" s="17"/>
      <c r="V1268" s="17"/>
      <c r="W1268" s="17"/>
      <c r="X1268" s="17"/>
      <c r="Y1268" s="17"/>
      <c r="Z1268" s="17"/>
      <c r="AA1268" s="17"/>
      <c r="AB1268" s="17"/>
      <c r="AC1268" s="16" t="s">
        <v>70</v>
      </c>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9"/>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row>
    <row r="1269" spans="2:126" ht="20.100000000000001" customHeight="1">
      <c r="B1269" s="9"/>
      <c r="C1269" s="9"/>
      <c r="D1269" s="10"/>
      <c r="E1269" s="11" t="s">
        <v>51</v>
      </c>
      <c r="F1269" s="11"/>
      <c r="G1269" s="11"/>
      <c r="H1269" s="11"/>
      <c r="I1269" s="11"/>
      <c r="J1269" s="12"/>
      <c r="K1269" s="12"/>
      <c r="L1269" s="12"/>
      <c r="M1269" s="12"/>
      <c r="N1269" s="12"/>
      <c r="O1269" s="12"/>
      <c r="P1269" s="12"/>
      <c r="Q1269" s="10"/>
      <c r="R1269" s="11" t="s">
        <v>86</v>
      </c>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c r="BW1269" s="13"/>
      <c r="BX1269" s="14"/>
    </row>
    <row r="1270" spans="2:126" ht="20.100000000000001" customHeight="1">
      <c r="B1270" s="9"/>
      <c r="C1270" s="9"/>
      <c r="D1270" s="20"/>
      <c r="E1270" s="21" t="s">
        <v>52</v>
      </c>
      <c r="F1270" s="21"/>
      <c r="G1270" s="21"/>
      <c r="H1270" s="21"/>
      <c r="I1270" s="21"/>
      <c r="J1270" s="22"/>
      <c r="K1270" s="22"/>
      <c r="L1270" s="22"/>
      <c r="M1270" s="22"/>
      <c r="N1270" s="22"/>
      <c r="O1270" s="22"/>
      <c r="P1270" s="22"/>
      <c r="Q1270" s="15"/>
      <c r="R1270" s="16" t="s">
        <v>71</v>
      </c>
      <c r="S1270" s="29"/>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30"/>
      <c r="AZ1270" s="30"/>
      <c r="BA1270" s="30"/>
      <c r="BB1270" s="30"/>
      <c r="BC1270" s="30"/>
      <c r="BD1270" s="30"/>
      <c r="BE1270" s="30"/>
      <c r="BF1270" s="30"/>
      <c r="BG1270" s="30"/>
      <c r="BH1270" s="30"/>
      <c r="BI1270" s="30"/>
      <c r="BJ1270" s="30"/>
      <c r="BK1270" s="30"/>
      <c r="BL1270" s="18"/>
      <c r="BM1270" s="18"/>
      <c r="BN1270" s="18"/>
      <c r="BO1270" s="18"/>
      <c r="BP1270" s="18"/>
      <c r="BQ1270" s="18"/>
      <c r="BR1270" s="18"/>
      <c r="BS1270" s="18"/>
      <c r="BT1270" s="18"/>
      <c r="BU1270" s="18"/>
      <c r="BV1270" s="18"/>
      <c r="BW1270" s="18"/>
      <c r="BX1270" s="19"/>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row>
    <row r="1271" spans="2:126" ht="20.100000000000001" customHeight="1">
      <c r="B1271" s="9"/>
      <c r="C1271" s="9"/>
      <c r="D1271" s="15"/>
      <c r="E1271" s="16"/>
      <c r="F1271" s="16"/>
      <c r="G1271" s="16"/>
      <c r="H1271" s="16"/>
      <c r="I1271" s="16"/>
      <c r="J1271" s="17"/>
      <c r="K1271" s="17"/>
      <c r="L1271" s="17"/>
      <c r="M1271" s="17"/>
      <c r="N1271" s="17"/>
      <c r="O1271" s="17"/>
      <c r="P1271" s="17"/>
      <c r="Q1271" s="15"/>
      <c r="R1271" s="28" t="s">
        <v>72</v>
      </c>
      <c r="S1271" s="29"/>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30"/>
      <c r="AZ1271" s="30"/>
      <c r="BA1271" s="30"/>
      <c r="BB1271" s="30"/>
      <c r="BC1271" s="30"/>
      <c r="BD1271" s="30"/>
      <c r="BE1271" s="30"/>
      <c r="BF1271" s="30"/>
      <c r="BG1271" s="30"/>
      <c r="BH1271" s="30"/>
      <c r="BI1271" s="30"/>
      <c r="BJ1271" s="30"/>
      <c r="BK1271" s="30"/>
      <c r="BL1271" s="18"/>
      <c r="BM1271" s="18"/>
      <c r="BN1271" s="18"/>
      <c r="BO1271" s="18"/>
      <c r="BP1271" s="18"/>
      <c r="BQ1271" s="18"/>
      <c r="BR1271" s="18"/>
      <c r="BS1271" s="18"/>
      <c r="BT1271" s="18"/>
      <c r="BU1271" s="18"/>
      <c r="BV1271" s="18"/>
      <c r="BW1271" s="18"/>
      <c r="BX1271" s="19"/>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row>
    <row r="1272" spans="2:126" ht="20.100000000000001" customHeight="1">
      <c r="B1272" s="9"/>
      <c r="C1272" s="9"/>
      <c r="D1272" s="15"/>
      <c r="E1272" s="16"/>
      <c r="F1272" s="16"/>
      <c r="G1272" s="16"/>
      <c r="H1272" s="16"/>
      <c r="I1272" s="16"/>
      <c r="J1272" s="17"/>
      <c r="K1272" s="17"/>
      <c r="L1272" s="17"/>
      <c r="M1272" s="17"/>
      <c r="N1272" s="17"/>
      <c r="O1272" s="17"/>
      <c r="P1272" s="17"/>
      <c r="Q1272" s="15"/>
      <c r="R1272" s="29"/>
      <c r="S1272" s="29"/>
      <c r="T1272" s="29" t="s">
        <v>73</v>
      </c>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30"/>
      <c r="AZ1272" s="30"/>
      <c r="BA1272" s="30"/>
      <c r="BB1272" s="30"/>
      <c r="BC1272" s="30"/>
      <c r="BD1272" s="30"/>
      <c r="BE1272" s="30"/>
      <c r="BF1272" s="30"/>
      <c r="BG1272" s="30"/>
      <c r="BH1272" s="30"/>
      <c r="BI1272" s="30"/>
      <c r="BJ1272" s="30"/>
      <c r="BK1272" s="30"/>
      <c r="BL1272" s="18"/>
      <c r="BM1272" s="18"/>
      <c r="BN1272" s="18"/>
      <c r="BO1272" s="18"/>
      <c r="BP1272" s="18"/>
      <c r="BQ1272" s="18"/>
      <c r="BR1272" s="18"/>
      <c r="BS1272" s="18"/>
      <c r="BT1272" s="18"/>
      <c r="BU1272" s="18"/>
      <c r="BV1272" s="18"/>
      <c r="BW1272" s="18"/>
      <c r="BX1272" s="19"/>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row>
    <row r="1273" spans="2:126" ht="20.100000000000001" customHeight="1">
      <c r="B1273" s="9"/>
      <c r="C1273" s="9"/>
      <c r="D1273" s="15"/>
      <c r="E1273" s="16"/>
      <c r="F1273" s="16"/>
      <c r="G1273" s="16"/>
      <c r="H1273" s="16"/>
      <c r="I1273" s="16"/>
      <c r="J1273" s="17"/>
      <c r="K1273" s="17"/>
      <c r="L1273" s="17"/>
      <c r="M1273" s="17"/>
      <c r="N1273" s="17"/>
      <c r="O1273" s="17"/>
      <c r="P1273" s="17"/>
      <c r="Q1273" s="15"/>
      <c r="R1273" s="29"/>
      <c r="S1273" s="29"/>
      <c r="T1273" s="29" t="s">
        <v>74</v>
      </c>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30"/>
      <c r="AZ1273" s="30"/>
      <c r="BA1273" s="30"/>
      <c r="BB1273" s="30"/>
      <c r="BC1273" s="30"/>
      <c r="BD1273" s="30"/>
      <c r="BE1273" s="30"/>
      <c r="BF1273" s="30"/>
      <c r="BG1273" s="30"/>
      <c r="BH1273" s="30"/>
      <c r="BI1273" s="30"/>
      <c r="BJ1273" s="30"/>
      <c r="BK1273" s="30"/>
      <c r="BL1273" s="18"/>
      <c r="BM1273" s="18"/>
      <c r="BN1273" s="18"/>
      <c r="BO1273" s="18"/>
      <c r="BP1273" s="18"/>
      <c r="BQ1273" s="18"/>
      <c r="BR1273" s="18"/>
      <c r="BS1273" s="18"/>
      <c r="BT1273" s="18"/>
      <c r="BU1273" s="18"/>
      <c r="BV1273" s="18"/>
      <c r="BW1273" s="18"/>
      <c r="BX1273" s="19"/>
    </row>
    <row r="1274" spans="2:126" ht="20.100000000000001" customHeight="1">
      <c r="B1274" s="9"/>
      <c r="C1274" s="9"/>
      <c r="D1274" s="15"/>
      <c r="E1274" s="16"/>
      <c r="F1274" s="16"/>
      <c r="G1274" s="16"/>
      <c r="H1274" s="16"/>
      <c r="I1274" s="16"/>
      <c r="J1274" s="17"/>
      <c r="K1274" s="17"/>
      <c r="L1274" s="17"/>
      <c r="M1274" s="17"/>
      <c r="N1274" s="17"/>
      <c r="O1274" s="17"/>
      <c r="P1274" s="17"/>
      <c r="Q1274" s="15"/>
      <c r="R1274" s="29"/>
      <c r="S1274" s="29"/>
      <c r="T1274" s="29" t="s">
        <v>75</v>
      </c>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30"/>
      <c r="AZ1274" s="30"/>
      <c r="BA1274" s="30"/>
      <c r="BB1274" s="30"/>
      <c r="BC1274" s="30"/>
      <c r="BD1274" s="30"/>
      <c r="BE1274" s="30"/>
      <c r="BF1274" s="30"/>
      <c r="BG1274" s="30"/>
      <c r="BH1274" s="30"/>
      <c r="BI1274" s="30"/>
      <c r="BJ1274" s="30"/>
      <c r="BK1274" s="30"/>
      <c r="BL1274" s="18"/>
      <c r="BM1274" s="18"/>
      <c r="BN1274" s="18"/>
      <c r="BO1274" s="18"/>
      <c r="BP1274" s="18"/>
      <c r="BQ1274" s="18"/>
      <c r="BR1274" s="18"/>
      <c r="BS1274" s="18"/>
      <c r="BT1274" s="18"/>
      <c r="BU1274" s="18"/>
      <c r="BV1274" s="18"/>
      <c r="BW1274" s="18"/>
      <c r="BX1274" s="19"/>
    </row>
    <row r="1275" spans="2:126" ht="20.100000000000001" customHeight="1">
      <c r="B1275" s="9"/>
      <c r="C1275" s="9"/>
      <c r="D1275" s="15"/>
      <c r="E1275" s="16"/>
      <c r="F1275" s="16"/>
      <c r="G1275" s="16"/>
      <c r="H1275" s="16"/>
      <c r="I1275" s="16"/>
      <c r="J1275" s="17"/>
      <c r="K1275" s="17"/>
      <c r="L1275" s="17"/>
      <c r="M1275" s="17"/>
      <c r="N1275" s="17"/>
      <c r="O1275" s="17"/>
      <c r="P1275" s="17"/>
      <c r="Q1275" s="15"/>
      <c r="R1275" s="29"/>
      <c r="S1275" s="29"/>
      <c r="T1275" s="29" t="s">
        <v>84</v>
      </c>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30"/>
      <c r="AZ1275" s="30"/>
      <c r="BA1275" s="30"/>
      <c r="BB1275" s="30"/>
      <c r="BC1275" s="30"/>
      <c r="BD1275" s="30"/>
      <c r="BE1275" s="30"/>
      <c r="BF1275" s="30"/>
      <c r="BG1275" s="30"/>
      <c r="BH1275" s="30"/>
      <c r="BI1275" s="30"/>
      <c r="BJ1275" s="30"/>
      <c r="BK1275" s="30"/>
      <c r="BL1275" s="18"/>
      <c r="BM1275" s="18"/>
      <c r="BN1275" s="18"/>
      <c r="BO1275" s="18"/>
      <c r="BP1275" s="18"/>
      <c r="BQ1275" s="18"/>
      <c r="BR1275" s="18"/>
      <c r="BS1275" s="18"/>
      <c r="BT1275" s="18"/>
      <c r="BU1275" s="18"/>
      <c r="BV1275" s="18"/>
      <c r="BW1275" s="18"/>
      <c r="BX1275" s="19"/>
    </row>
    <row r="1276" spans="2:126" ht="20.100000000000001" customHeight="1">
      <c r="B1276" s="9"/>
      <c r="C1276" s="9"/>
      <c r="D1276" s="23"/>
      <c r="E1276" s="24"/>
      <c r="F1276" s="24"/>
      <c r="G1276" s="24"/>
      <c r="H1276" s="24"/>
      <c r="I1276" s="24"/>
      <c r="J1276" s="25"/>
      <c r="K1276" s="25"/>
      <c r="L1276" s="25"/>
      <c r="M1276" s="25"/>
      <c r="N1276" s="25"/>
      <c r="O1276" s="25"/>
      <c r="P1276" s="25"/>
      <c r="Q1276" s="15"/>
      <c r="R1276" s="29"/>
      <c r="S1276" s="29"/>
      <c r="T1276" s="29" t="s">
        <v>76</v>
      </c>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30"/>
      <c r="AZ1276" s="30"/>
      <c r="BA1276" s="30"/>
      <c r="BB1276" s="30"/>
      <c r="BC1276" s="30"/>
      <c r="BD1276" s="30"/>
      <c r="BE1276" s="30"/>
      <c r="BF1276" s="30"/>
      <c r="BG1276" s="30"/>
      <c r="BH1276" s="30"/>
      <c r="BI1276" s="30"/>
      <c r="BJ1276" s="30"/>
      <c r="BK1276" s="30"/>
      <c r="BL1276" s="18"/>
      <c r="BM1276" s="18"/>
      <c r="BN1276" s="18"/>
      <c r="BO1276" s="18"/>
      <c r="BP1276" s="18"/>
      <c r="BQ1276" s="18"/>
      <c r="BR1276" s="18"/>
      <c r="BS1276" s="18"/>
      <c r="BT1276" s="18"/>
      <c r="BU1276" s="18"/>
      <c r="BV1276" s="18"/>
      <c r="BW1276" s="18"/>
      <c r="BX1276" s="19"/>
    </row>
    <row r="1277" spans="2:126" ht="20.100000000000001" customHeight="1">
      <c r="B1277" s="9"/>
      <c r="C1277" s="9"/>
      <c r="D1277" s="15"/>
      <c r="E1277" s="16" t="s">
        <v>53</v>
      </c>
      <c r="F1277" s="16"/>
      <c r="G1277" s="16"/>
      <c r="H1277" s="16"/>
      <c r="I1277" s="16"/>
      <c r="J1277" s="17"/>
      <c r="K1277" s="17"/>
      <c r="L1277" s="17"/>
      <c r="M1277" s="17"/>
      <c r="N1277" s="17"/>
      <c r="O1277" s="17"/>
      <c r="P1277" s="17"/>
      <c r="Q1277" s="10"/>
      <c r="R1277" s="11" t="s">
        <v>325</v>
      </c>
      <c r="S1277" s="37"/>
      <c r="T1277" s="37"/>
      <c r="U1277" s="37"/>
      <c r="V1277" s="37"/>
      <c r="W1277" s="37"/>
      <c r="X1277" s="37"/>
      <c r="Y1277" s="37"/>
      <c r="Z1277" s="37"/>
      <c r="AA1277" s="37"/>
      <c r="AB1277" s="37"/>
      <c r="AC1277" s="37"/>
      <c r="AD1277" s="37"/>
      <c r="AE1277" s="37"/>
      <c r="AF1277" s="37"/>
      <c r="AG1277" s="37"/>
      <c r="AH1277" s="37"/>
      <c r="AI1277" s="37"/>
      <c r="AJ1277" s="37"/>
      <c r="AK1277" s="37"/>
      <c r="AL1277" s="37"/>
      <c r="AM1277" s="37"/>
      <c r="AN1277" s="37"/>
      <c r="AO1277" s="37"/>
      <c r="AP1277" s="37"/>
      <c r="AQ1277" s="37"/>
      <c r="AR1277" s="37"/>
      <c r="AS1277" s="37"/>
      <c r="AT1277" s="37"/>
      <c r="AU1277" s="37"/>
      <c r="AV1277" s="37"/>
      <c r="AW1277" s="37"/>
      <c r="AX1277" s="37"/>
      <c r="AY1277" s="38"/>
      <c r="AZ1277" s="38"/>
      <c r="BA1277" s="38"/>
      <c r="BB1277" s="38"/>
      <c r="BC1277" s="38"/>
      <c r="BD1277" s="38"/>
      <c r="BE1277" s="38"/>
      <c r="BF1277" s="38"/>
      <c r="BG1277" s="38"/>
      <c r="BH1277" s="38"/>
      <c r="BI1277" s="38"/>
      <c r="BJ1277" s="38"/>
      <c r="BK1277" s="38"/>
      <c r="BL1277" s="13"/>
      <c r="BM1277" s="13"/>
      <c r="BN1277" s="13"/>
      <c r="BO1277" s="13"/>
      <c r="BP1277" s="13"/>
      <c r="BQ1277" s="13"/>
      <c r="BR1277" s="13"/>
      <c r="BS1277" s="13"/>
      <c r="BT1277" s="13"/>
      <c r="BU1277" s="13"/>
      <c r="BV1277" s="13"/>
      <c r="BW1277" s="13"/>
      <c r="BX1277" s="14"/>
    </row>
    <row r="1278" spans="2:126" ht="20.100000000000001" customHeight="1">
      <c r="B1278" s="9"/>
      <c r="C1278" s="9"/>
      <c r="D1278" s="20"/>
      <c r="E1278" s="21" t="s">
        <v>54</v>
      </c>
      <c r="F1278" s="21"/>
      <c r="G1278" s="21"/>
      <c r="H1278" s="21"/>
      <c r="I1278" s="21"/>
      <c r="J1278" s="22"/>
      <c r="K1278" s="22"/>
      <c r="L1278" s="22"/>
      <c r="M1278" s="22"/>
      <c r="N1278" s="22"/>
      <c r="O1278" s="22"/>
      <c r="P1278" s="22"/>
      <c r="Q1278" s="15"/>
      <c r="R1278" s="28" t="s">
        <v>77</v>
      </c>
      <c r="S1278" s="29"/>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30"/>
      <c r="AZ1278" s="30"/>
      <c r="BA1278" s="30"/>
      <c r="BB1278" s="30"/>
      <c r="BC1278" s="30"/>
      <c r="BD1278" s="30"/>
      <c r="BE1278" s="30"/>
      <c r="BF1278" s="30"/>
      <c r="BG1278" s="30"/>
      <c r="BH1278" s="30"/>
      <c r="BI1278" s="30"/>
      <c r="BJ1278" s="30"/>
      <c r="BK1278" s="30"/>
      <c r="BL1278" s="18"/>
      <c r="BM1278" s="18"/>
      <c r="BN1278" s="18"/>
      <c r="BO1278" s="18"/>
      <c r="BP1278" s="18"/>
      <c r="BQ1278" s="18"/>
      <c r="BR1278" s="18"/>
      <c r="BS1278" s="18"/>
      <c r="BT1278" s="18"/>
      <c r="BU1278" s="18"/>
      <c r="BV1278" s="18"/>
      <c r="BW1278" s="18"/>
      <c r="BX1278" s="19"/>
    </row>
    <row r="1279" spans="2:126" ht="20.100000000000001" customHeight="1">
      <c r="B1279" s="9"/>
      <c r="C1279" s="9"/>
      <c r="D1279" s="15"/>
      <c r="E1279" s="16"/>
      <c r="F1279" s="16"/>
      <c r="G1279" s="16"/>
      <c r="H1279" s="16"/>
      <c r="I1279" s="16"/>
      <c r="J1279" s="17"/>
      <c r="K1279" s="17"/>
      <c r="L1279" s="17"/>
      <c r="M1279" s="17"/>
      <c r="N1279" s="17"/>
      <c r="O1279" s="17"/>
      <c r="P1279" s="17"/>
      <c r="Q1279" s="15"/>
      <c r="R1279" s="29"/>
      <c r="S1279" s="29"/>
      <c r="T1279" s="29" t="s">
        <v>78</v>
      </c>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30"/>
      <c r="AZ1279" s="30"/>
      <c r="BA1279" s="30"/>
      <c r="BB1279" s="30"/>
      <c r="BC1279" s="30"/>
      <c r="BD1279" s="30"/>
      <c r="BE1279" s="30"/>
      <c r="BF1279" s="30"/>
      <c r="BG1279" s="30"/>
      <c r="BH1279" s="30"/>
      <c r="BI1279" s="30"/>
      <c r="BJ1279" s="30"/>
      <c r="BK1279" s="30"/>
      <c r="BL1279" s="18"/>
      <c r="BM1279" s="18"/>
      <c r="BN1279" s="18"/>
      <c r="BO1279" s="18"/>
      <c r="BP1279" s="18"/>
      <c r="BQ1279" s="18"/>
      <c r="BR1279" s="18"/>
      <c r="BS1279" s="18"/>
      <c r="BT1279" s="18"/>
      <c r="BU1279" s="18"/>
      <c r="BV1279" s="18"/>
      <c r="BW1279" s="18"/>
      <c r="BX1279" s="19"/>
    </row>
    <row r="1280" spans="2:126" ht="20.100000000000001" customHeight="1">
      <c r="B1280" s="9"/>
      <c r="C1280" s="9"/>
      <c r="D1280" s="15"/>
      <c r="E1280" s="16"/>
      <c r="F1280" s="16"/>
      <c r="G1280" s="16"/>
      <c r="H1280" s="16"/>
      <c r="I1280" s="16"/>
      <c r="J1280" s="17"/>
      <c r="K1280" s="17"/>
      <c r="L1280" s="17"/>
      <c r="M1280" s="17"/>
      <c r="N1280" s="17"/>
      <c r="O1280" s="17"/>
      <c r="P1280" s="17"/>
      <c r="Q1280" s="15"/>
      <c r="R1280" s="29"/>
      <c r="S1280" s="29"/>
      <c r="T1280" s="29" t="s">
        <v>79</v>
      </c>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30"/>
      <c r="AZ1280" s="30"/>
      <c r="BA1280" s="30"/>
      <c r="BB1280" s="30"/>
      <c r="BC1280" s="30"/>
      <c r="BD1280" s="30"/>
      <c r="BE1280" s="30"/>
      <c r="BF1280" s="30"/>
      <c r="BG1280" s="30"/>
      <c r="BH1280" s="30"/>
      <c r="BI1280" s="30"/>
      <c r="BJ1280" s="30"/>
      <c r="BK1280" s="30"/>
      <c r="BL1280" s="18"/>
      <c r="BM1280" s="18"/>
      <c r="BN1280" s="18"/>
      <c r="BO1280" s="18"/>
      <c r="BP1280" s="18"/>
      <c r="BQ1280" s="18"/>
      <c r="BR1280" s="18"/>
      <c r="BS1280" s="18"/>
      <c r="BT1280" s="18"/>
      <c r="BU1280" s="18"/>
      <c r="BV1280" s="18"/>
      <c r="BW1280" s="18"/>
      <c r="BX1280" s="19"/>
    </row>
    <row r="1281" spans="2:126" ht="20.100000000000001" customHeight="1">
      <c r="B1281" s="9"/>
      <c r="C1281" s="9"/>
      <c r="D1281" s="23"/>
      <c r="E1281" s="24"/>
      <c r="F1281" s="24"/>
      <c r="G1281" s="24"/>
      <c r="H1281" s="24"/>
      <c r="I1281" s="24"/>
      <c r="J1281" s="25"/>
      <c r="K1281" s="25"/>
      <c r="L1281" s="25"/>
      <c r="M1281" s="25"/>
      <c r="N1281" s="25"/>
      <c r="O1281" s="25"/>
      <c r="P1281" s="25"/>
      <c r="Q1281" s="23"/>
      <c r="R1281" s="31"/>
      <c r="S1281" s="31"/>
      <c r="T1281" s="31" t="s">
        <v>80</v>
      </c>
      <c r="U1281" s="31"/>
      <c r="V1281" s="31"/>
      <c r="W1281" s="31"/>
      <c r="X1281" s="31"/>
      <c r="Y1281" s="31"/>
      <c r="Z1281" s="31"/>
      <c r="AA1281" s="31"/>
      <c r="AB1281" s="31"/>
      <c r="AC1281" s="31"/>
      <c r="AD1281" s="31"/>
      <c r="AE1281" s="31"/>
      <c r="AF1281" s="31"/>
      <c r="AG1281" s="31"/>
      <c r="AH1281" s="31"/>
      <c r="AI1281" s="31"/>
      <c r="AJ1281" s="31"/>
      <c r="AK1281" s="31"/>
      <c r="AL1281" s="31"/>
      <c r="AM1281" s="31"/>
      <c r="AN1281" s="31"/>
      <c r="AO1281" s="31"/>
      <c r="AP1281" s="31"/>
      <c r="AQ1281" s="31"/>
      <c r="AR1281" s="31"/>
      <c r="AS1281" s="31"/>
      <c r="AT1281" s="31"/>
      <c r="AU1281" s="31"/>
      <c r="AV1281" s="31"/>
      <c r="AW1281" s="31"/>
      <c r="AX1281" s="31"/>
      <c r="AY1281" s="32"/>
      <c r="AZ1281" s="32"/>
      <c r="BA1281" s="32"/>
      <c r="BB1281" s="32"/>
      <c r="BC1281" s="32"/>
      <c r="BD1281" s="32"/>
      <c r="BE1281" s="32"/>
      <c r="BF1281" s="32"/>
      <c r="BG1281" s="32"/>
      <c r="BH1281" s="32"/>
      <c r="BI1281" s="32"/>
      <c r="BJ1281" s="32"/>
      <c r="BK1281" s="32"/>
      <c r="BL1281" s="33"/>
      <c r="BM1281" s="33"/>
      <c r="BN1281" s="33"/>
      <c r="BO1281" s="33"/>
      <c r="BP1281" s="33"/>
      <c r="BQ1281" s="33"/>
      <c r="BR1281" s="33"/>
      <c r="BS1281" s="33"/>
      <c r="BT1281" s="33"/>
      <c r="BU1281" s="33"/>
      <c r="BV1281" s="33"/>
      <c r="BW1281" s="33"/>
      <c r="BX1281" s="26"/>
    </row>
    <row r="1282" spans="2:126" ht="20.100000000000001" customHeight="1">
      <c r="B1282" s="9"/>
      <c r="C1282" s="9"/>
      <c r="D1282" s="15"/>
      <c r="E1282" s="16" t="s">
        <v>55</v>
      </c>
      <c r="F1282" s="16"/>
      <c r="G1282" s="16"/>
      <c r="H1282" s="16"/>
      <c r="I1282" s="16"/>
      <c r="J1282" s="17"/>
      <c r="K1282" s="17"/>
      <c r="L1282" s="17"/>
      <c r="M1282" s="17"/>
      <c r="N1282" s="17"/>
      <c r="O1282" s="17"/>
      <c r="P1282" s="17"/>
      <c r="Q1282" s="15"/>
      <c r="R1282" s="250" t="s">
        <v>231</v>
      </c>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c r="AN1282" s="250"/>
      <c r="AO1282" s="34"/>
      <c r="AP1282" s="34"/>
      <c r="AQ1282" s="34"/>
      <c r="AR1282" s="34"/>
      <c r="AS1282" s="34"/>
      <c r="AT1282" s="34"/>
      <c r="AU1282" s="34"/>
      <c r="AV1282" s="34"/>
      <c r="AW1282" s="34"/>
      <c r="AX1282" s="34"/>
      <c r="AY1282" s="35"/>
      <c r="AZ1282" s="35"/>
      <c r="BA1282" s="35"/>
      <c r="BB1282" s="35"/>
      <c r="BC1282" s="35"/>
      <c r="BD1282" s="35"/>
      <c r="BE1282" s="35"/>
      <c r="BF1282" s="35"/>
      <c r="BG1282" s="35"/>
      <c r="BH1282" s="35"/>
      <c r="BI1282" s="35"/>
      <c r="BJ1282" s="35"/>
      <c r="BK1282" s="35"/>
      <c r="BL1282" s="2"/>
      <c r="BM1282" s="2"/>
      <c r="BN1282" s="2"/>
      <c r="BO1282" s="2"/>
      <c r="BP1282" s="2"/>
      <c r="BQ1282" s="2"/>
      <c r="BR1282" s="2"/>
      <c r="BS1282" s="2"/>
      <c r="BT1282" s="2"/>
      <c r="BU1282" s="2"/>
      <c r="BV1282" s="2"/>
      <c r="BW1282" s="2"/>
      <c r="BX1282" s="3"/>
    </row>
    <row r="1283" spans="2:126" ht="20.100000000000001" customHeight="1">
      <c r="B1283" s="9"/>
      <c r="C1283" s="9"/>
      <c r="D1283" s="15"/>
      <c r="E1283" s="16"/>
      <c r="F1283" s="16"/>
      <c r="G1283" s="16"/>
      <c r="H1283" s="16"/>
      <c r="I1283" s="16"/>
      <c r="J1283" s="17"/>
      <c r="K1283" s="17"/>
      <c r="L1283" s="17"/>
      <c r="M1283" s="17"/>
      <c r="N1283" s="17"/>
      <c r="O1283" s="17"/>
      <c r="P1283" s="17"/>
      <c r="Q1283" s="15"/>
      <c r="R1283" s="251" t="s">
        <v>232</v>
      </c>
      <c r="S1283" s="251"/>
      <c r="T1283" s="251"/>
      <c r="U1283" s="251"/>
      <c r="V1283" s="251"/>
      <c r="W1283" s="251"/>
      <c r="X1283" s="251"/>
      <c r="Y1283" s="251"/>
      <c r="Z1283" s="251"/>
      <c r="AA1283" s="251"/>
      <c r="AB1283" s="251"/>
      <c r="AC1283" s="251"/>
      <c r="AD1283" s="251"/>
      <c r="AE1283" s="251"/>
      <c r="AF1283" s="251"/>
      <c r="AG1283" s="251"/>
      <c r="AH1283" s="251"/>
      <c r="AI1283" s="251"/>
      <c r="AJ1283" s="251"/>
      <c r="AK1283" s="251"/>
      <c r="AL1283" s="251"/>
      <c r="AM1283" s="251"/>
      <c r="AN1283" s="251"/>
      <c r="AO1283" s="251"/>
      <c r="AP1283" s="251"/>
      <c r="AQ1283" s="251"/>
      <c r="AR1283" s="251"/>
      <c r="AS1283" s="251"/>
      <c r="AT1283" s="251"/>
      <c r="AU1283" s="251"/>
      <c r="AV1283" s="251"/>
      <c r="AW1283" s="251"/>
      <c r="AX1283" s="251"/>
      <c r="AY1283" s="252"/>
      <c r="AZ1283" s="252"/>
      <c r="BA1283" s="252"/>
      <c r="BB1283" s="252"/>
      <c r="BC1283" s="252"/>
      <c r="BD1283" s="252"/>
      <c r="BE1283" s="252"/>
      <c r="BF1283" s="252"/>
      <c r="BG1283" s="252"/>
      <c r="BH1283" s="252"/>
      <c r="BI1283" s="252"/>
      <c r="BJ1283" s="252"/>
      <c r="BK1283" s="252"/>
      <c r="BL1283" s="18"/>
      <c r="BM1283" s="18"/>
      <c r="BN1283" s="18"/>
      <c r="BO1283" s="18"/>
      <c r="BP1283" s="18"/>
      <c r="BQ1283" s="18"/>
      <c r="BR1283" s="18"/>
      <c r="BS1283" s="18"/>
      <c r="BT1283" s="18"/>
      <c r="BU1283" s="18"/>
      <c r="BV1283" s="18"/>
      <c r="BW1283" s="18"/>
      <c r="BX1283" s="19"/>
    </row>
    <row r="1284" spans="2:126" ht="20.100000000000001" customHeight="1">
      <c r="B1284" s="9"/>
      <c r="C1284" s="9"/>
      <c r="D1284" s="15"/>
      <c r="E1284" s="16"/>
      <c r="F1284" s="16"/>
      <c r="G1284" s="16"/>
      <c r="H1284" s="16"/>
      <c r="I1284" s="16"/>
      <c r="J1284" s="17"/>
      <c r="K1284" s="17"/>
      <c r="L1284" s="17"/>
      <c r="M1284" s="17"/>
      <c r="N1284" s="17"/>
      <c r="O1284" s="17"/>
      <c r="P1284" s="17"/>
      <c r="Q1284" s="228"/>
      <c r="R1284" s="29" t="s">
        <v>233</v>
      </c>
      <c r="S1284" s="29"/>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51"/>
      <c r="AV1284" s="251"/>
      <c r="AW1284" s="251"/>
      <c r="AX1284" s="251"/>
      <c r="AY1284" s="252"/>
      <c r="AZ1284" s="252"/>
      <c r="BA1284" s="252"/>
      <c r="BB1284" s="252"/>
      <c r="BC1284" s="252"/>
      <c r="BD1284" s="252"/>
      <c r="BE1284" s="252"/>
      <c r="BF1284" s="252"/>
      <c r="BG1284" s="252"/>
      <c r="BH1284" s="252"/>
      <c r="BI1284" s="252"/>
      <c r="BJ1284" s="252"/>
      <c r="BK1284" s="252"/>
      <c r="BL1284" s="247"/>
      <c r="BM1284" s="18"/>
      <c r="BN1284" s="18"/>
      <c r="BO1284" s="18"/>
      <c r="BP1284" s="18"/>
      <c r="BQ1284" s="18"/>
      <c r="BR1284" s="18"/>
      <c r="BS1284" s="18"/>
      <c r="BT1284" s="18"/>
      <c r="BU1284" s="18"/>
      <c r="BV1284" s="18"/>
      <c r="BW1284" s="18"/>
      <c r="BX1284" s="19"/>
    </row>
    <row r="1285" spans="2:126" ht="20.100000000000001" customHeight="1">
      <c r="B1285" s="9"/>
      <c r="C1285" s="9"/>
      <c r="D1285" s="23"/>
      <c r="E1285" s="24"/>
      <c r="F1285" s="24"/>
      <c r="G1285" s="24"/>
      <c r="H1285" s="24"/>
      <c r="I1285" s="24"/>
      <c r="J1285" s="25"/>
      <c r="K1285" s="25"/>
      <c r="L1285" s="25"/>
      <c r="M1285" s="25"/>
      <c r="N1285" s="25"/>
      <c r="O1285" s="25"/>
      <c r="P1285" s="25"/>
      <c r="Q1285" s="253"/>
      <c r="R1285" s="32" t="s">
        <v>234</v>
      </c>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3"/>
      <c r="BM1285" s="33"/>
      <c r="BN1285" s="33"/>
      <c r="BO1285" s="33"/>
      <c r="BP1285" s="33"/>
      <c r="BQ1285" s="33"/>
      <c r="BR1285" s="33"/>
      <c r="BS1285" s="33"/>
      <c r="BT1285" s="33"/>
      <c r="BU1285" s="33"/>
      <c r="BV1285" s="33"/>
      <c r="BW1285" s="33"/>
      <c r="BX1285" s="26"/>
    </row>
    <row r="1286" spans="2:126" ht="12.75" customHeight="1">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c r="AS1286" s="9"/>
      <c r="AT1286" s="9"/>
      <c r="AU1286" s="9"/>
      <c r="AV1286" s="9"/>
      <c r="AW1286" s="9"/>
      <c r="AX1286" s="9"/>
      <c r="AY1286" s="9"/>
      <c r="AZ1286" s="9"/>
    </row>
    <row r="1287" spans="2:126" s="8" customFormat="1" ht="15.75" customHeight="1">
      <c r="D1287" s="488">
        <f>入力フォーム!$C$13</f>
        <v>45931</v>
      </c>
      <c r="E1287" s="488"/>
      <c r="F1287" s="488"/>
      <c r="G1287" s="488"/>
      <c r="H1287" s="488"/>
      <c r="I1287" s="488"/>
      <c r="J1287" s="488"/>
      <c r="K1287" s="488"/>
      <c r="L1287" s="488"/>
      <c r="M1287" s="488"/>
      <c r="N1287" s="488"/>
      <c r="O1287" s="488"/>
      <c r="P1287" s="488"/>
      <c r="Q1287" s="488"/>
      <c r="R1287" s="47"/>
      <c r="S1287" s="47"/>
      <c r="T1287" s="47"/>
      <c r="U1287" s="47"/>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row>
    <row r="1288" spans="2:126" s="8" customFormat="1" ht="10.5" customHeight="1">
      <c r="D1288" s="45"/>
      <c r="E1288" s="45"/>
      <c r="F1288" s="45"/>
      <c r="G1288" s="45"/>
      <c r="H1288" s="45"/>
      <c r="I1288" s="45"/>
      <c r="J1288" s="45"/>
      <c r="K1288" s="45"/>
      <c r="L1288" s="45"/>
      <c r="M1288" s="45"/>
      <c r="N1288" s="45"/>
      <c r="O1288" s="45"/>
      <c r="P1288" s="45"/>
      <c r="Q1288" s="45"/>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row>
    <row r="1289" spans="2:126" s="8" customFormat="1" ht="18" customHeight="1">
      <c r="AM1289" s="8" t="s">
        <v>56</v>
      </c>
      <c r="AQ1289" s="489" t="s">
        <v>309</v>
      </c>
      <c r="AR1289" s="489"/>
      <c r="AS1289" s="489"/>
      <c r="AT1289" s="489"/>
      <c r="AU1289" s="489"/>
      <c r="AV1289" s="489"/>
      <c r="AW1289" s="489"/>
      <c r="AX1289" s="489"/>
      <c r="AY1289" s="489"/>
      <c r="AZ1289" s="489"/>
      <c r="BA1289" s="489"/>
      <c r="BB1289" s="489"/>
      <c r="BC1289" s="489"/>
      <c r="BD1289" s="489"/>
      <c r="BE1289" s="489"/>
      <c r="BF1289" s="489"/>
      <c r="BG1289" s="489"/>
      <c r="BH1289" s="489"/>
      <c r="BI1289" s="489"/>
      <c r="BJ1289" s="489"/>
      <c r="BK1289" s="489"/>
      <c r="BL1289" s="489"/>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row>
    <row r="1290" spans="2:126" s="8" customFormat="1" ht="18" customHeight="1">
      <c r="AQ1290" s="489" t="s">
        <v>66</v>
      </c>
      <c r="AR1290" s="489"/>
      <c r="AS1290" s="489"/>
      <c r="AT1290" s="489"/>
      <c r="AU1290" s="489"/>
      <c r="AV1290" s="489"/>
      <c r="AW1290" s="489"/>
      <c r="AX1290" s="489"/>
      <c r="AY1290" s="489"/>
      <c r="AZ1290" s="489"/>
      <c r="BA1290" s="489"/>
      <c r="BB1290" s="489"/>
      <c r="BC1290" s="489"/>
      <c r="BD1290" s="489"/>
      <c r="BE1290" s="489"/>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row>
    <row r="1291" spans="2:126" s="8" customFormat="1" ht="18" customHeight="1">
      <c r="AQ1291" s="479" t="s">
        <v>329</v>
      </c>
      <c r="AR1291" s="479"/>
      <c r="AS1291" s="479"/>
      <c r="AT1291" s="479"/>
      <c r="AU1291" s="479"/>
      <c r="AV1291" s="479"/>
      <c r="AW1291" s="479"/>
      <c r="AX1291" s="479"/>
      <c r="AY1291" s="479"/>
      <c r="AZ1291" s="479"/>
      <c r="BA1291" s="479"/>
      <c r="BB1291" s="479"/>
      <c r="BC1291" s="479"/>
      <c r="BD1291" s="479"/>
      <c r="BE1291" s="479"/>
      <c r="BF1291" s="479"/>
      <c r="BG1291" s="43"/>
      <c r="BH1291" s="480" t="s">
        <v>302</v>
      </c>
      <c r="BI1291" s="480"/>
      <c r="BJ1291" s="480"/>
      <c r="BK1291" s="480"/>
      <c r="BL1291" s="480"/>
      <c r="BM1291" s="480"/>
      <c r="BN1291" s="480"/>
      <c r="BO1291" s="480"/>
      <c r="BS1291" s="8" t="s">
        <v>57</v>
      </c>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row>
    <row r="1292" spans="2:126" s="8" customFormat="1" ht="10.5" customHeight="1">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row>
    <row r="1293" spans="2:126" s="8" customFormat="1" ht="18" customHeight="1">
      <c r="AM1293" s="8" t="s">
        <v>58</v>
      </c>
      <c r="AQ1293" s="8" t="s">
        <v>59</v>
      </c>
      <c r="AU1293" s="481" t="str">
        <f>"〒"&amp;VLOOKUP(A1241,入力フォーム!$A$26:$AA$75,4,FALSE)</f>
        <v>〒</v>
      </c>
      <c r="AV1293" s="481"/>
      <c r="AW1293" s="481"/>
      <c r="AX1293" s="481"/>
      <c r="AY1293" s="481"/>
      <c r="AZ1293" s="481"/>
      <c r="BA1293" s="481"/>
      <c r="BB1293" s="481"/>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row>
    <row r="1294" spans="2:126" s="8" customFormat="1" ht="20.100000000000001" customHeight="1">
      <c r="AU1294" s="144"/>
      <c r="AV1294" s="482">
        <f>VLOOKUP(A1241,入力フォーム!$A$26:$AA$75,5,FALSE)</f>
        <v>0</v>
      </c>
      <c r="AW1294" s="482"/>
      <c r="AX1294" s="482"/>
      <c r="AY1294" s="482"/>
      <c r="AZ1294" s="482"/>
      <c r="BA1294" s="482"/>
      <c r="BB1294" s="482"/>
      <c r="BC1294" s="482"/>
      <c r="BD1294" s="482"/>
      <c r="BE1294" s="482"/>
      <c r="BF1294" s="482"/>
      <c r="BG1294" s="482"/>
      <c r="BH1294" s="482"/>
      <c r="BI1294" s="482"/>
      <c r="BJ1294" s="482"/>
      <c r="BK1294" s="482"/>
      <c r="BL1294" s="482"/>
      <c r="BM1294" s="482"/>
      <c r="BN1294" s="482"/>
      <c r="BO1294" s="482"/>
      <c r="BP1294" s="482"/>
      <c r="BQ1294" s="482"/>
      <c r="BR1294" s="482"/>
      <c r="BS1294" s="482"/>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row>
    <row r="1295" spans="2:126" s="8" customFormat="1" ht="20.100000000000001" customHeight="1">
      <c r="AU1295" s="44"/>
      <c r="AV1295" s="483">
        <f>VLOOKUP(A1241,入力フォーム!$A$26:$AA$75,6,FALSE)</f>
        <v>0</v>
      </c>
      <c r="AW1295" s="483"/>
      <c r="AX1295" s="483"/>
      <c r="AY1295" s="483"/>
      <c r="AZ1295" s="483"/>
      <c r="BA1295" s="483"/>
      <c r="BB1295" s="483"/>
      <c r="BC1295" s="483"/>
      <c r="BD1295" s="483"/>
      <c r="BE1295" s="483"/>
      <c r="BF1295" s="483"/>
      <c r="BG1295" s="483"/>
      <c r="BH1295" s="483"/>
      <c r="BI1295" s="483"/>
      <c r="BJ1295" s="483"/>
      <c r="BK1295" s="483"/>
      <c r="BL1295" s="483"/>
      <c r="BM1295" s="483"/>
      <c r="BN1295" s="483"/>
      <c r="BO1295" s="483"/>
      <c r="BP1295" s="483"/>
      <c r="BQ1295" s="483"/>
      <c r="BR1295" s="483"/>
      <c r="BS1295" s="48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row>
    <row r="1296" spans="2:126" s="8" customFormat="1" ht="12" customHeight="1">
      <c r="AQ1296" s="46" t="s">
        <v>191</v>
      </c>
      <c r="AR1296" s="46"/>
      <c r="AS1296" s="46"/>
      <c r="AT1296" s="46"/>
      <c r="AU1296" s="46"/>
      <c r="AV1296" s="484">
        <f>VLOOKUP(A1241,入力フォーム!$A$26:$AA$75,3,FALSE)</f>
        <v>0</v>
      </c>
      <c r="AW1296" s="484" ph="1"/>
      <c r="AX1296" s="484" ph="1"/>
      <c r="AY1296" s="484" ph="1"/>
      <c r="AZ1296" s="484" ph="1"/>
      <c r="BA1296" s="484" ph="1"/>
      <c r="BB1296" s="484" ph="1"/>
      <c r="BC1296" s="484" ph="1"/>
      <c r="BD1296" s="484" ph="1"/>
      <c r="BE1296" s="484" ph="1"/>
      <c r="BF1296" s="484" ph="1"/>
      <c r="BG1296" s="484" ph="1"/>
      <c r="BH1296" s="484" ph="1"/>
      <c r="BI1296" s="484" ph="1"/>
      <c r="BJ1296" s="484" ph="1"/>
      <c r="BK1296" s="484" ph="1"/>
      <c r="BL1296" s="484" ph="1"/>
      <c r="BM1296" s="484" ph="1"/>
      <c r="BN1296" s="484" ph="1"/>
      <c r="BO1296" s="48"/>
      <c r="BP1296" s="48"/>
      <c r="BQ1296" s="48"/>
      <c r="BR1296" s="48"/>
      <c r="BS1296" s="48"/>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row>
    <row r="1297" spans="1:126" s="8" customFormat="1" ht="20.100000000000001" customHeight="1">
      <c r="AQ1297" s="8" t="s">
        <v>60</v>
      </c>
      <c r="AV1297" s="493">
        <f>VLOOKUP(A1241,入力フォーム!$A$26:$AA$75,2,FALSE)</f>
        <v>0</v>
      </c>
      <c r="AW1297" s="493"/>
      <c r="AX1297" s="493"/>
      <c r="AY1297" s="493"/>
      <c r="AZ1297" s="493"/>
      <c r="BA1297" s="493"/>
      <c r="BB1297" s="493"/>
      <c r="BC1297" s="493"/>
      <c r="BD1297" s="493"/>
      <c r="BE1297" s="493"/>
      <c r="BF1297" s="493"/>
      <c r="BG1297" s="493"/>
      <c r="BH1297" s="493"/>
      <c r="BI1297" s="493"/>
      <c r="BJ1297" s="493"/>
      <c r="BK1297" s="493"/>
      <c r="BL1297" s="493"/>
      <c r="BM1297" s="493"/>
      <c r="BN1297" s="493"/>
      <c r="BO1297" s="48"/>
      <c r="BP1297" s="48"/>
      <c r="BQ1297" s="48"/>
      <c r="BR1297" s="48"/>
      <c r="BS1297" s="286" t="s">
        <v>57</v>
      </c>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row>
    <row r="1298" spans="1:126" s="8" customFormat="1" ht="20.100000000000001" customHeight="1">
      <c r="AQ1298" s="8" t="s">
        <v>61</v>
      </c>
      <c r="AV1298" s="48"/>
      <c r="AW1298" s="494">
        <f>VLOOKUP(A1241,入力フォーム!$A$26:$AA$75,8,FALSE)</f>
        <v>0</v>
      </c>
      <c r="AX1298" s="494"/>
      <c r="AY1298" s="494"/>
      <c r="AZ1298" s="494"/>
      <c r="BA1298" s="494"/>
      <c r="BB1298" s="494"/>
      <c r="BC1298" s="494"/>
      <c r="BD1298" s="494"/>
      <c r="BE1298" s="494"/>
      <c r="BF1298" s="494"/>
      <c r="BG1298" s="494"/>
      <c r="BH1298" s="494"/>
      <c r="BI1298" s="494"/>
      <c r="BJ1298" s="494"/>
      <c r="BK1298" s="494"/>
      <c r="BL1298" s="494"/>
      <c r="BM1298" s="494"/>
      <c r="BN1298" s="494"/>
      <c r="BO1298" s="494"/>
      <c r="BP1298" s="494"/>
      <c r="BQ1298" s="494"/>
      <c r="BR1298" s="494"/>
      <c r="BS1298" s="48"/>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row>
    <row r="1299" spans="1:126" s="8" customFormat="1" ht="20.100000000000001" customHeight="1">
      <c r="AQ1299" s="8" t="s">
        <v>83</v>
      </c>
      <c r="AV1299" s="48"/>
      <c r="AW1299" s="48"/>
      <c r="AX1299" s="48"/>
      <c r="AY1299" s="48"/>
      <c r="AZ1299" s="48"/>
      <c r="BA1299" s="48"/>
      <c r="BB1299" s="48"/>
      <c r="BC1299" s="48"/>
      <c r="BD1299" s="495">
        <f>VLOOKUP(A1241,入力フォーム!$A$26:$AA$75,9,FALSE)</f>
        <v>0</v>
      </c>
      <c r="BE1299" s="495"/>
      <c r="BF1299" s="495"/>
      <c r="BG1299" s="495"/>
      <c r="BH1299" s="495"/>
      <c r="BI1299" s="495"/>
      <c r="BJ1299" s="495"/>
      <c r="BK1299" s="495"/>
      <c r="BL1299" s="495"/>
      <c r="BM1299" s="495"/>
      <c r="BN1299" s="495"/>
      <c r="BO1299" s="495"/>
      <c r="BP1299" s="495"/>
      <c r="BQ1299" s="495"/>
      <c r="BR1299" s="495"/>
      <c r="BS1299" s="495"/>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row>
    <row r="1300" spans="1:126" s="8" customFormat="1" ht="12" customHeight="1">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row>
    <row r="1301" spans="1:126" s="8" customFormat="1" ht="22.5" customHeight="1">
      <c r="D1301" s="496" t="s">
        <v>85</v>
      </c>
      <c r="E1301" s="496"/>
      <c r="F1301" s="496"/>
      <c r="G1301" s="496"/>
      <c r="H1301" s="496"/>
      <c r="I1301" s="496"/>
      <c r="J1301" s="496"/>
      <c r="K1301" s="496"/>
      <c r="L1301" s="497" t="str">
        <f>入力フォーム!$C$22</f>
        <v>07-999</v>
      </c>
      <c r="M1301" s="497"/>
      <c r="N1301" s="497"/>
      <c r="O1301" s="497"/>
      <c r="P1301" s="497"/>
      <c r="Q1301" s="497"/>
      <c r="R1301" s="48"/>
      <c r="S1301" s="48"/>
      <c r="T1301" s="8" t="s">
        <v>242</v>
      </c>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row>
    <row r="1302" spans="1:126" s="8" customFormat="1" ht="15.75" customHeight="1">
      <c r="D1302" s="45"/>
      <c r="F1302" s="45"/>
      <c r="G1302" s="45"/>
      <c r="H1302" s="45"/>
      <c r="I1302" s="45"/>
      <c r="J1302" s="45"/>
      <c r="K1302" s="45"/>
      <c r="L1302" s="45"/>
      <c r="M1302" s="45"/>
      <c r="N1302" s="45"/>
      <c r="O1302" s="45"/>
      <c r="P1302" s="45"/>
      <c r="Q1302" s="45"/>
      <c r="BX1302" s="51"/>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row>
    <row r="1303" spans="1:126" s="7" customFormat="1" ht="18.75">
      <c r="A1303" s="7">
        <f>IF(MOD(ROW()-1,62)=0,QUOTIENT(ROW()-1,62)+1,"")</f>
        <v>22</v>
      </c>
      <c r="B1303" s="473" t="s">
        <v>39</v>
      </c>
      <c r="C1303" s="473"/>
      <c r="D1303" s="473"/>
      <c r="E1303" s="473"/>
      <c r="F1303" s="473"/>
      <c r="G1303" s="473"/>
      <c r="H1303" s="473"/>
      <c r="I1303" s="473"/>
      <c r="J1303" s="473"/>
      <c r="K1303" s="473"/>
      <c r="L1303" s="473"/>
      <c r="M1303" s="473"/>
      <c r="N1303" s="473"/>
      <c r="O1303" s="473"/>
      <c r="P1303" s="473"/>
      <c r="Q1303" s="473"/>
      <c r="R1303" s="473"/>
      <c r="S1303" s="473"/>
      <c r="T1303" s="473"/>
      <c r="U1303" s="473"/>
      <c r="V1303" s="473"/>
      <c r="W1303" s="473"/>
      <c r="X1303" s="473"/>
      <c r="Y1303" s="473"/>
      <c r="Z1303" s="473"/>
      <c r="AA1303" s="473"/>
      <c r="AB1303" s="473"/>
      <c r="AC1303" s="473"/>
      <c r="AD1303" s="473"/>
      <c r="AE1303" s="473"/>
      <c r="AF1303" s="473"/>
      <c r="AG1303" s="473"/>
      <c r="AH1303" s="473"/>
      <c r="AI1303" s="473"/>
      <c r="AJ1303" s="473"/>
      <c r="AK1303" s="473"/>
      <c r="AL1303" s="473"/>
      <c r="AM1303" s="473"/>
      <c r="AN1303" s="473"/>
      <c r="AO1303" s="473"/>
      <c r="AP1303" s="473"/>
      <c r="AQ1303" s="473"/>
      <c r="AR1303" s="473"/>
      <c r="AS1303" s="473"/>
      <c r="AT1303" s="473"/>
      <c r="AU1303" s="473"/>
      <c r="AV1303" s="473"/>
      <c r="AW1303" s="473"/>
      <c r="AX1303" s="473"/>
      <c r="AY1303" s="473"/>
      <c r="AZ1303" s="473"/>
      <c r="BA1303" s="473"/>
      <c r="BB1303" s="473"/>
      <c r="BC1303" s="473"/>
      <c r="BD1303" s="473"/>
      <c r="BE1303" s="473"/>
      <c r="BF1303" s="473"/>
      <c r="BG1303" s="473"/>
      <c r="BH1303" s="473"/>
      <c r="BI1303" s="473"/>
      <c r="BJ1303" s="473"/>
      <c r="BK1303" s="473"/>
      <c r="BL1303" s="473"/>
      <c r="BM1303" s="473"/>
      <c r="BN1303" s="473"/>
      <c r="BO1303" s="473"/>
      <c r="BP1303" s="473"/>
      <c r="BQ1303" s="473"/>
      <c r="BR1303" s="473"/>
      <c r="BS1303" s="473"/>
      <c r="BT1303" s="473"/>
      <c r="BU1303" s="473"/>
      <c r="BV1303" s="473"/>
      <c r="BW1303" s="473"/>
      <c r="BX1303" s="473"/>
      <c r="BY1303" s="52"/>
      <c r="BZ1303" s="41"/>
      <c r="CA1303" s="41"/>
      <c r="CB1303" s="41"/>
      <c r="CC1303" s="41"/>
      <c r="CD1303" s="41"/>
      <c r="CE1303" s="41"/>
      <c r="CF1303" s="41"/>
      <c r="CG1303" s="41"/>
      <c r="CH1303" s="41"/>
      <c r="CI1303" s="41"/>
      <c r="CJ1303" s="41"/>
      <c r="CK1303" s="41"/>
      <c r="CL1303" s="41"/>
      <c r="CM1303" s="41"/>
      <c r="CN1303" s="41"/>
      <c r="CO1303" s="41"/>
      <c r="CP1303" s="41"/>
      <c r="CQ1303" s="41"/>
      <c r="CR1303" s="41"/>
      <c r="CS1303" s="41"/>
      <c r="CT1303" s="41"/>
      <c r="CU1303" s="41"/>
      <c r="CV1303" s="41"/>
      <c r="CW1303" s="41"/>
      <c r="CX1303" s="41"/>
      <c r="CY1303" s="41"/>
      <c r="CZ1303" s="41"/>
      <c r="DA1303" s="41"/>
      <c r="DB1303" s="41"/>
      <c r="DC1303" s="41"/>
      <c r="DD1303" s="41"/>
      <c r="DE1303" s="41"/>
      <c r="DF1303" s="41"/>
      <c r="DG1303" s="41"/>
      <c r="DH1303" s="41"/>
      <c r="DI1303" s="41"/>
      <c r="DJ1303" s="41"/>
      <c r="DK1303" s="41"/>
      <c r="DL1303" s="41"/>
      <c r="DM1303" s="41"/>
      <c r="DN1303" s="41"/>
      <c r="DO1303" s="41"/>
      <c r="DP1303" s="41"/>
      <c r="DQ1303" s="41"/>
      <c r="DR1303" s="41"/>
      <c r="DS1303" s="41"/>
      <c r="DT1303" s="41"/>
      <c r="DU1303" s="41"/>
      <c r="DV1303" s="41"/>
    </row>
    <row r="1304" spans="1:126" s="7" customFormat="1" ht="19.5" customHeight="1">
      <c r="B1304" s="8"/>
      <c r="C1304" s="8"/>
      <c r="D1304" s="8"/>
      <c r="E1304" s="8"/>
      <c r="F1304" s="8"/>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Q1304" s="8"/>
      <c r="AR1304" s="8"/>
      <c r="AS1304" s="8"/>
      <c r="AT1304" s="8"/>
      <c r="AU1304" s="8"/>
      <c r="AV1304" s="8"/>
      <c r="AW1304" s="8"/>
      <c r="AX1304" s="8"/>
      <c r="AY1304" s="8"/>
      <c r="AZ1304" s="8"/>
      <c r="BZ1304" s="41"/>
      <c r="CA1304" s="41"/>
      <c r="CB1304" s="41"/>
      <c r="CC1304" s="41"/>
      <c r="CD1304" s="41"/>
      <c r="CE1304" s="41"/>
      <c r="CF1304" s="41"/>
      <c r="CG1304" s="41"/>
      <c r="CH1304" s="41"/>
      <c r="CI1304" s="41"/>
      <c r="CJ1304" s="41"/>
      <c r="CK1304" s="41"/>
      <c r="CL1304" s="41"/>
      <c r="CM1304" s="41"/>
      <c r="CN1304" s="41"/>
      <c r="CO1304" s="41"/>
      <c r="CP1304" s="41"/>
      <c r="CQ1304" s="41"/>
      <c r="CR1304" s="41"/>
      <c r="CS1304" s="41"/>
      <c r="CT1304" s="41"/>
      <c r="CU1304" s="41"/>
      <c r="CV1304" s="41"/>
      <c r="CW1304" s="41"/>
      <c r="CX1304" s="41"/>
      <c r="CY1304" s="41"/>
      <c r="CZ1304" s="41"/>
      <c r="DA1304" s="41"/>
      <c r="DB1304" s="41"/>
      <c r="DC1304" s="41"/>
      <c r="DD1304" s="41"/>
      <c r="DE1304" s="41"/>
      <c r="DF1304" s="41"/>
      <c r="DG1304" s="41"/>
      <c r="DH1304" s="41"/>
      <c r="DI1304" s="41"/>
      <c r="DJ1304" s="41"/>
      <c r="DK1304" s="41"/>
      <c r="DL1304" s="41"/>
      <c r="DM1304" s="41"/>
      <c r="DN1304" s="41"/>
      <c r="DO1304" s="41"/>
      <c r="DP1304" s="41"/>
      <c r="DQ1304" s="41"/>
      <c r="DR1304" s="41"/>
      <c r="DS1304" s="41"/>
      <c r="DT1304" s="41"/>
      <c r="DU1304" s="41"/>
      <c r="DV1304" s="41"/>
    </row>
    <row r="1305" spans="1:126" s="7" customFormat="1" ht="16.5" customHeight="1">
      <c r="B1305" s="8" t="s">
        <v>229</v>
      </c>
      <c r="C1305" s="8"/>
      <c r="D1305" s="8"/>
      <c r="E1305" s="8"/>
      <c r="F1305" s="8"/>
      <c r="G1305" s="8"/>
      <c r="H1305" s="8"/>
      <c r="I1305" s="8"/>
      <c r="J1305" s="8"/>
      <c r="K1305" s="8"/>
      <c r="L1305" s="8"/>
      <c r="M1305" s="8"/>
      <c r="N1305" s="8"/>
      <c r="O1305" s="8"/>
      <c r="P1305" s="8"/>
      <c r="Q1305" s="8"/>
      <c r="R1305" s="8"/>
      <c r="S1305" s="8"/>
      <c r="T1305" s="8"/>
      <c r="U1305" s="8"/>
      <c r="V1305" s="8"/>
      <c r="W1305" s="8"/>
      <c r="X1305" s="8"/>
      <c r="Y1305" s="8"/>
      <c r="Z1305" s="8"/>
      <c r="AA1305" s="8"/>
      <c r="AB1305" s="8"/>
      <c r="AD1305" s="474">
        <f>VLOOKUP(A1303,入力フォーム!$A$26:$AA$75,2,FALSE)</f>
        <v>0</v>
      </c>
      <c r="AE1305" s="474"/>
      <c r="AF1305" s="474"/>
      <c r="AG1305" s="474"/>
      <c r="AH1305" s="474"/>
      <c r="AI1305" s="474"/>
      <c r="AJ1305" s="474"/>
      <c r="AK1305" s="474"/>
      <c r="AL1305" s="474"/>
      <c r="AM1305" s="474"/>
      <c r="AN1305" s="474"/>
      <c r="AO1305" s="474"/>
      <c r="AP1305" s="474"/>
      <c r="AQ1305" s="8" t="s">
        <v>230</v>
      </c>
      <c r="AR1305" s="8"/>
      <c r="AS1305" s="8"/>
      <c r="AT1305" s="8"/>
      <c r="AU1305" s="8"/>
      <c r="AV1305" s="8"/>
      <c r="AW1305" s="8"/>
      <c r="AX1305" s="8"/>
      <c r="AY1305" s="8"/>
      <c r="AZ1305" s="8"/>
      <c r="BZ1305" s="41"/>
      <c r="CA1305" s="41"/>
      <c r="CB1305" s="41"/>
      <c r="CC1305" s="41"/>
      <c r="CD1305" s="41"/>
      <c r="CE1305" s="41"/>
      <c r="CF1305" s="41"/>
      <c r="CG1305" s="41"/>
      <c r="CH1305" s="41"/>
      <c r="CI1305" s="41"/>
      <c r="CJ1305" s="41"/>
      <c r="CK1305" s="41"/>
      <c r="CL1305" s="41"/>
      <c r="CM1305" s="41"/>
      <c r="CN1305" s="41"/>
      <c r="CO1305" s="41"/>
      <c r="CP1305" s="41"/>
      <c r="CQ1305" s="41"/>
      <c r="CR1305" s="41"/>
      <c r="CS1305" s="41"/>
      <c r="CT1305" s="41"/>
      <c r="CU1305" s="41"/>
      <c r="CV1305" s="41"/>
      <c r="CW1305" s="41"/>
      <c r="CX1305" s="41"/>
      <c r="CY1305" s="41"/>
      <c r="CZ1305" s="41"/>
      <c r="DA1305" s="41"/>
      <c r="DB1305" s="41"/>
      <c r="DC1305" s="41"/>
      <c r="DD1305" s="41"/>
      <c r="DE1305" s="41"/>
      <c r="DF1305" s="41"/>
      <c r="DG1305" s="41"/>
      <c r="DH1305" s="41"/>
      <c r="DI1305" s="41"/>
      <c r="DJ1305" s="41"/>
      <c r="DK1305" s="41"/>
      <c r="DL1305" s="41"/>
      <c r="DM1305" s="41"/>
      <c r="DN1305" s="41"/>
      <c r="DO1305" s="41"/>
      <c r="DP1305" s="41"/>
      <c r="DQ1305" s="41"/>
      <c r="DR1305" s="41"/>
      <c r="DS1305" s="41"/>
      <c r="DT1305" s="41"/>
      <c r="DU1305" s="41"/>
      <c r="DV1305" s="41"/>
    </row>
    <row r="1306" spans="1:126" ht="14.25" customHeight="1">
      <c r="B1306" s="9"/>
      <c r="C1306" s="9"/>
      <c r="D1306" s="9"/>
    </row>
    <row r="1307" spans="1:126" ht="15.75" customHeight="1">
      <c r="D1307" s="475" t="s">
        <v>23</v>
      </c>
      <c r="E1307" s="475"/>
      <c r="F1307" s="475"/>
      <c r="G1307" s="475"/>
      <c r="H1307" s="475"/>
      <c r="I1307" s="475"/>
      <c r="J1307" s="475"/>
      <c r="K1307" s="475"/>
      <c r="L1307" s="475"/>
      <c r="M1307" s="475"/>
      <c r="N1307" s="475"/>
      <c r="O1307" s="475"/>
      <c r="P1307" s="475"/>
      <c r="Q1307" s="475"/>
      <c r="R1307" s="475"/>
      <c r="S1307" s="475"/>
      <c r="T1307" s="475"/>
      <c r="U1307" s="475"/>
      <c r="V1307" s="475"/>
      <c r="W1307" s="475"/>
      <c r="X1307" s="475"/>
      <c r="Y1307" s="475"/>
      <c r="Z1307" s="475"/>
      <c r="AA1307" s="475"/>
      <c r="AB1307" s="475"/>
      <c r="AC1307" s="475"/>
      <c r="AD1307" s="475"/>
      <c r="AE1307" s="475"/>
      <c r="AF1307" s="475"/>
      <c r="AG1307" s="475"/>
      <c r="AH1307" s="475"/>
      <c r="AI1307" s="475"/>
      <c r="AJ1307" s="475"/>
      <c r="AK1307" s="475"/>
      <c r="AL1307" s="475"/>
      <c r="AM1307" s="475"/>
      <c r="AN1307" s="475"/>
      <c r="AO1307" s="475"/>
      <c r="AP1307" s="475"/>
      <c r="AQ1307" s="475"/>
      <c r="AR1307" s="475"/>
      <c r="AS1307" s="475"/>
      <c r="AT1307" s="475"/>
      <c r="AU1307" s="475"/>
      <c r="AV1307" s="475"/>
      <c r="AW1307" s="475"/>
      <c r="AX1307" s="475"/>
      <c r="AY1307" s="475"/>
      <c r="AZ1307" s="475"/>
      <c r="BA1307" s="475"/>
      <c r="BB1307" s="475"/>
      <c r="BC1307" s="475"/>
      <c r="BD1307" s="475"/>
      <c r="BE1307" s="475"/>
      <c r="BF1307" s="475"/>
      <c r="BG1307" s="475"/>
      <c r="BH1307" s="475"/>
      <c r="BI1307" s="475"/>
      <c r="BJ1307" s="475"/>
      <c r="BK1307" s="475"/>
      <c r="BL1307" s="475"/>
      <c r="BM1307" s="475"/>
      <c r="BN1307" s="475"/>
      <c r="BO1307" s="475"/>
      <c r="BP1307" s="475"/>
      <c r="BQ1307" s="475"/>
      <c r="BR1307" s="475"/>
      <c r="BS1307" s="475"/>
      <c r="BT1307" s="475"/>
      <c r="BU1307" s="475"/>
      <c r="BV1307" s="475"/>
      <c r="BW1307" s="475"/>
      <c r="BX1307" s="475"/>
      <c r="BZ1307"/>
    </row>
    <row r="1308" spans="1:126" ht="14.25" customHeight="1">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c r="AR1308" s="9"/>
      <c r="AS1308" s="9"/>
      <c r="AT1308" s="9"/>
      <c r="AU1308" s="9"/>
      <c r="AV1308" s="9"/>
      <c r="AW1308" s="9"/>
      <c r="AX1308" s="9"/>
      <c r="AY1308" s="9"/>
      <c r="AZ1308" s="9"/>
    </row>
    <row r="1309" spans="1:126" ht="19.5" customHeight="1">
      <c r="B1309" s="9"/>
      <c r="C1309" s="9"/>
      <c r="D1309" s="10"/>
      <c r="E1309" s="11" t="s">
        <v>40</v>
      </c>
      <c r="F1309" s="11"/>
      <c r="G1309" s="11"/>
      <c r="H1309" s="11"/>
      <c r="I1309" s="11"/>
      <c r="J1309" s="12"/>
      <c r="K1309" s="12"/>
      <c r="L1309" s="12"/>
      <c r="M1309" s="12"/>
      <c r="N1309" s="12"/>
      <c r="O1309" s="12"/>
      <c r="P1309" s="12"/>
      <c r="Q1309" s="10"/>
      <c r="R1309" s="476" t="str">
        <f>VLOOKUP(A1303,入力フォーム!$A$26:$AA$75,11,FALSE)</f>
        <v/>
      </c>
      <c r="S1309" s="476"/>
      <c r="T1309" s="476"/>
      <c r="U1309" s="476"/>
      <c r="V1309" s="476"/>
      <c r="W1309" s="476"/>
      <c r="X1309" s="476"/>
      <c r="Y1309" s="476"/>
      <c r="Z1309" s="476"/>
      <c r="AA1309" s="476"/>
      <c r="AB1309" s="476"/>
      <c r="AC1309" s="476"/>
      <c r="AD1309" s="476"/>
      <c r="AE1309" s="476"/>
      <c r="AF1309" s="476"/>
      <c r="AG1309" s="476"/>
      <c r="AH1309" s="477" t="s">
        <v>235</v>
      </c>
      <c r="AI1309" s="478"/>
      <c r="AJ1309" s="478"/>
      <c r="AK1309" s="478"/>
      <c r="AL1309" s="478"/>
      <c r="AM1309" s="476" t="str">
        <f>VLOOKUP(A1303,入力フォーム!$A$26:$AA$75,13,FALSE)</f>
        <v/>
      </c>
      <c r="AN1309" s="476"/>
      <c r="AO1309" s="476"/>
      <c r="AP1309" s="476"/>
      <c r="AQ1309" s="476"/>
      <c r="AR1309" s="476"/>
      <c r="AS1309" s="476"/>
      <c r="AT1309" s="476"/>
      <c r="AU1309" s="476"/>
      <c r="AV1309" s="476"/>
      <c r="AW1309" s="476"/>
      <c r="AX1309" s="476"/>
      <c r="AY1309" s="476"/>
      <c r="AZ1309" s="476"/>
      <c r="BA1309" s="476"/>
      <c r="BB1309" s="476"/>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3"/>
    </row>
    <row r="1310" spans="1:126" ht="20.100000000000001" customHeight="1">
      <c r="B1310" s="9"/>
      <c r="C1310" s="9"/>
      <c r="D1310" s="10"/>
      <c r="E1310" s="11" t="s">
        <v>41</v>
      </c>
      <c r="F1310" s="11"/>
      <c r="G1310" s="11"/>
      <c r="H1310" s="11"/>
      <c r="I1310" s="11"/>
      <c r="J1310" s="12"/>
      <c r="K1310" s="12"/>
      <c r="L1310" s="12"/>
      <c r="M1310" s="12"/>
      <c r="N1310" s="12"/>
      <c r="O1310" s="12"/>
      <c r="P1310" s="229"/>
      <c r="Q1310" s="230"/>
      <c r="R1310" s="463" t="str">
        <f>入力フォーム!$C$10</f>
        <v>品川キャンパス</v>
      </c>
      <c r="S1310" s="463"/>
      <c r="T1310" s="463"/>
      <c r="U1310" s="463"/>
      <c r="V1310" s="463"/>
      <c r="W1310" s="463"/>
      <c r="X1310" s="463"/>
      <c r="Y1310" s="463"/>
      <c r="Z1310" s="231"/>
      <c r="AA1310" s="464" t="str">
        <f>入力フォーム!$D$10</f>
        <v>文学部事務室</v>
      </c>
      <c r="AB1310" s="464"/>
      <c r="AC1310" s="464"/>
      <c r="AD1310" s="464"/>
      <c r="AE1310" s="464"/>
      <c r="AF1310" s="464"/>
      <c r="AG1310" s="464"/>
      <c r="AH1310" s="464"/>
      <c r="AI1310" s="464"/>
      <c r="AJ1310" s="464"/>
      <c r="AK1310" s="464"/>
      <c r="AL1310" s="464"/>
      <c r="AM1310" s="464"/>
      <c r="AN1310" s="464"/>
      <c r="AO1310" s="464"/>
      <c r="AP1310" s="464"/>
      <c r="AQ1310" s="464"/>
      <c r="AR1310" s="464"/>
      <c r="AS1310" s="464"/>
      <c r="AT1310" s="464"/>
      <c r="AU1310" s="464"/>
      <c r="AV1310" s="464"/>
      <c r="AW1310" s="464"/>
      <c r="AX1310" s="464"/>
      <c r="AY1310" s="464"/>
      <c r="AZ1310" s="464"/>
      <c r="BA1310" s="464"/>
      <c r="BB1310" s="464"/>
      <c r="BC1310" s="464"/>
      <c r="BD1310" s="464"/>
      <c r="BE1310" s="464"/>
      <c r="BF1310" s="464"/>
      <c r="BG1310" s="464"/>
      <c r="BH1310" s="464"/>
      <c r="BI1310" s="464"/>
      <c r="BJ1310" s="464"/>
      <c r="BK1310" s="464"/>
      <c r="BL1310" s="464"/>
      <c r="BM1310" s="464"/>
      <c r="BN1310" s="464"/>
      <c r="BO1310" s="464"/>
      <c r="BP1310" s="464"/>
      <c r="BQ1310" s="464"/>
      <c r="BR1310" s="231"/>
      <c r="BS1310" s="231"/>
      <c r="BT1310" s="231"/>
      <c r="BU1310" s="231"/>
      <c r="BV1310" s="231"/>
      <c r="BW1310" s="231"/>
      <c r="BX1310" s="232"/>
    </row>
    <row r="1311" spans="1:126" ht="18.600000000000001" customHeight="1">
      <c r="B1311" s="9"/>
      <c r="C1311" s="9"/>
      <c r="D1311" s="15"/>
      <c r="E1311" s="16" t="s">
        <v>236</v>
      </c>
      <c r="F1311" s="16"/>
      <c r="G1311" s="16"/>
      <c r="H1311" s="16"/>
      <c r="I1311" s="16"/>
      <c r="J1311" s="17"/>
      <c r="K1311" s="17"/>
      <c r="L1311" s="17"/>
      <c r="M1311" s="17"/>
      <c r="N1311" s="17"/>
      <c r="O1311" s="17"/>
      <c r="P1311" s="17"/>
      <c r="Q1311" s="15"/>
      <c r="R1311" s="465" t="str">
        <f>入力フォーム!$C$4</f>
        <v>文学部事務室</v>
      </c>
      <c r="S1311" s="465"/>
      <c r="T1311" s="465"/>
      <c r="U1311" s="465"/>
      <c r="V1311" s="465"/>
      <c r="W1311" s="465"/>
      <c r="X1311" s="465"/>
      <c r="Y1311" s="465"/>
      <c r="Z1311" s="465"/>
      <c r="AA1311" s="465"/>
      <c r="AB1311" s="465"/>
      <c r="AC1311" s="465"/>
      <c r="AD1311" s="465"/>
      <c r="AE1311" s="465"/>
      <c r="AF1311" s="465"/>
      <c r="AG1311" s="465"/>
      <c r="AH1311" s="465"/>
      <c r="AI1311" s="465"/>
      <c r="AJ1311" s="465"/>
      <c r="AK1311" s="465"/>
      <c r="AL1311" s="465"/>
      <c r="AM1311" s="465"/>
      <c r="AN1311" s="465"/>
      <c r="AO1311" s="465"/>
      <c r="AP1311" s="465"/>
      <c r="AQ1311" s="465"/>
      <c r="AR1311" s="465"/>
      <c r="AS1311" s="465"/>
      <c r="AT1311" s="465"/>
      <c r="AU1311" s="465"/>
      <c r="AV1311" s="465"/>
      <c r="AW1311" s="465"/>
      <c r="AX1311" s="465"/>
      <c r="AY1311" s="465"/>
      <c r="AZ1311" s="465"/>
      <c r="BA1311" s="465"/>
      <c r="BB1311" s="465"/>
      <c r="BC1311" s="465"/>
      <c r="BD1311" s="465"/>
      <c r="BE1311" s="465"/>
      <c r="BF1311" s="465"/>
      <c r="BG1311" s="465"/>
      <c r="BH1311" s="465"/>
      <c r="BI1311" s="465"/>
      <c r="BJ1311" s="465"/>
      <c r="BK1311" s="465"/>
      <c r="BL1311" s="465"/>
      <c r="BM1311" s="465"/>
      <c r="BN1311" s="465"/>
      <c r="BO1311" s="465"/>
      <c r="BP1311" s="465"/>
      <c r="BQ1311" s="465"/>
      <c r="BR1311" s="465"/>
      <c r="BS1311" s="233"/>
      <c r="BT1311" s="233"/>
      <c r="BU1311" s="233"/>
      <c r="BV1311" s="233"/>
      <c r="BW1311" s="233"/>
      <c r="BX1311" s="19"/>
    </row>
    <row r="1312" spans="1:126" ht="38.25" customHeight="1">
      <c r="B1312" s="9"/>
      <c r="C1312" s="9"/>
      <c r="D1312" s="10"/>
      <c r="E1312" s="466" t="s">
        <v>42</v>
      </c>
      <c r="F1312" s="466"/>
      <c r="G1312" s="466"/>
      <c r="H1312" s="466"/>
      <c r="I1312" s="466"/>
      <c r="J1312" s="466"/>
      <c r="K1312" s="466"/>
      <c r="L1312" s="466"/>
      <c r="M1312" s="466"/>
      <c r="N1312" s="466"/>
      <c r="O1312" s="466"/>
      <c r="P1312" s="467"/>
      <c r="Q1312" s="10"/>
      <c r="R1312" s="468" t="str">
        <f>入力フォーム!$C$8</f>
        <v>OC学生スタッフ</v>
      </c>
      <c r="S1312" s="468"/>
      <c r="T1312" s="468"/>
      <c r="U1312" s="468"/>
      <c r="V1312" s="468"/>
      <c r="W1312" s="468"/>
      <c r="X1312" s="468"/>
      <c r="Y1312" s="468"/>
      <c r="Z1312" s="468"/>
      <c r="AA1312" s="468"/>
      <c r="AB1312" s="468"/>
      <c r="AC1312" s="468"/>
      <c r="AD1312" s="468"/>
      <c r="AE1312" s="468"/>
      <c r="AF1312" s="468"/>
      <c r="AG1312" s="468"/>
      <c r="AH1312" s="468"/>
      <c r="AI1312" s="468"/>
      <c r="AJ1312" s="468"/>
      <c r="AK1312" s="468"/>
      <c r="AL1312" s="468"/>
      <c r="AM1312" s="468"/>
      <c r="AN1312" s="468"/>
      <c r="AO1312" s="468"/>
      <c r="AP1312" s="468"/>
      <c r="AQ1312" s="468"/>
      <c r="AR1312" s="468"/>
      <c r="AS1312" s="468"/>
      <c r="AT1312" s="468"/>
      <c r="AU1312" s="468"/>
      <c r="AV1312" s="468"/>
      <c r="AW1312" s="468"/>
      <c r="AX1312" s="468"/>
      <c r="AY1312" s="468"/>
      <c r="AZ1312" s="468"/>
      <c r="BA1312" s="468"/>
      <c r="BB1312" s="468"/>
      <c r="BC1312" s="468"/>
      <c r="BD1312" s="468"/>
      <c r="BE1312" s="468"/>
      <c r="BF1312" s="468"/>
      <c r="BG1312" s="468"/>
      <c r="BH1312" s="468"/>
      <c r="BI1312" s="468"/>
      <c r="BJ1312" s="468"/>
      <c r="BK1312" s="468"/>
      <c r="BL1312" s="468"/>
      <c r="BM1312" s="468"/>
      <c r="BN1312" s="468"/>
      <c r="BO1312" s="468"/>
      <c r="BP1312" s="468"/>
      <c r="BQ1312" s="468"/>
      <c r="BR1312" s="468"/>
      <c r="BS1312" s="234"/>
      <c r="BT1312" s="234"/>
      <c r="BU1312" s="234"/>
      <c r="BV1312" s="234"/>
      <c r="BW1312" s="234"/>
      <c r="BX1312" s="14"/>
    </row>
    <row r="1313" spans="1:126" ht="20.100000000000001" customHeight="1">
      <c r="B1313" s="9"/>
      <c r="C1313" s="9"/>
      <c r="D1313" s="15"/>
      <c r="E1313" s="16" t="s">
        <v>43</v>
      </c>
      <c r="F1313" s="16"/>
      <c r="G1313" s="16"/>
      <c r="H1313" s="16"/>
      <c r="I1313" s="16"/>
      <c r="J1313" s="17"/>
      <c r="K1313" s="17"/>
      <c r="L1313" s="17"/>
      <c r="M1313" s="17"/>
      <c r="N1313" s="17"/>
      <c r="O1313" s="17"/>
      <c r="P1313" s="17"/>
      <c r="Q1313" s="15"/>
      <c r="R1313" s="17" t="s">
        <v>44</v>
      </c>
      <c r="S1313" s="17"/>
      <c r="T1313" s="17"/>
      <c r="U1313" s="17"/>
      <c r="V1313" s="17"/>
      <c r="W1313" s="469" t="str">
        <f>VLOOKUP(A1303,入力フォーム!$A$26:$AA$75,22,FALSE)</f>
        <v/>
      </c>
      <c r="X1313" s="469"/>
      <c r="Y1313" s="469"/>
      <c r="Z1313" s="469"/>
      <c r="AA1313" s="469"/>
      <c r="AB1313" s="469"/>
      <c r="AC1313" s="469"/>
      <c r="AD1313" s="469"/>
      <c r="AE1313" s="469"/>
      <c r="AF1313" s="469"/>
      <c r="AG1313" s="469"/>
      <c r="AH1313" s="469"/>
      <c r="AI1313" s="469"/>
      <c r="AJ1313" s="469"/>
      <c r="AK1313" s="469"/>
      <c r="AL1313" s="469"/>
      <c r="AM1313" s="469"/>
      <c r="AN1313" s="469"/>
      <c r="AO1313" s="469"/>
      <c r="AP1313" s="17"/>
      <c r="AQ1313" s="17"/>
      <c r="AR1313" s="470" t="s">
        <v>237</v>
      </c>
      <c r="AS1313" s="470"/>
      <c r="AT1313" s="470"/>
      <c r="AU1313" s="470"/>
      <c r="AV1313" s="470"/>
      <c r="AW1313" s="470"/>
      <c r="AX1313" s="471">
        <f>入力フォーム!$E$16</f>
        <v>0</v>
      </c>
      <c r="AY1313" s="471"/>
      <c r="AZ1313" s="471"/>
      <c r="BA1313" s="472" t="s">
        <v>65</v>
      </c>
      <c r="BB1313" s="472"/>
      <c r="BC1313" s="472"/>
      <c r="BD1313" s="472"/>
      <c r="BE1313" s="472"/>
      <c r="BF1313" s="18"/>
      <c r="BG1313" s="18"/>
      <c r="BH1313" s="18"/>
      <c r="BI1313" s="18"/>
      <c r="BJ1313" s="18"/>
      <c r="BK1313" s="18"/>
      <c r="BL1313" s="18"/>
      <c r="BM1313" s="18"/>
      <c r="BN1313" s="18"/>
      <c r="BO1313" s="18"/>
      <c r="BP1313" s="18"/>
      <c r="BQ1313" s="18"/>
      <c r="BR1313" s="18"/>
      <c r="BS1313" s="18"/>
      <c r="BT1313" s="18"/>
      <c r="BU1313" s="18"/>
      <c r="BV1313" s="18"/>
      <c r="BW1313" s="18"/>
      <c r="BX1313" s="19"/>
    </row>
    <row r="1314" spans="1:126" ht="20.100000000000001" customHeight="1">
      <c r="A1314" s="245"/>
      <c r="B1314" s="235"/>
      <c r="C1314" s="235"/>
      <c r="D1314" s="236"/>
      <c r="E1314" s="237"/>
      <c r="F1314" s="237"/>
      <c r="G1314" s="237"/>
      <c r="H1314" s="237"/>
      <c r="I1314" s="237"/>
      <c r="J1314" s="238"/>
      <c r="K1314" s="238"/>
      <c r="L1314" s="238"/>
      <c r="M1314" s="238"/>
      <c r="N1314" s="238"/>
      <c r="O1314" s="238"/>
      <c r="P1314" s="238"/>
      <c r="Q1314" s="239"/>
      <c r="R1314" s="240"/>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2"/>
      <c r="AS1314" s="242"/>
      <c r="AT1314" s="243"/>
      <c r="AU1314" s="241"/>
      <c r="AV1314" s="241"/>
      <c r="AW1314" s="241"/>
      <c r="AX1314" s="241"/>
      <c r="AY1314" s="242"/>
      <c r="AZ1314" s="242"/>
      <c r="BA1314" s="242"/>
      <c r="BB1314" s="242"/>
      <c r="BC1314" s="242"/>
      <c r="BD1314" s="242"/>
      <c r="BE1314" s="242"/>
      <c r="BF1314" s="242"/>
      <c r="BG1314" s="242"/>
      <c r="BH1314" s="242"/>
      <c r="BI1314" s="242"/>
      <c r="BJ1314" s="242"/>
      <c r="BK1314" s="242"/>
      <c r="BL1314" s="242"/>
      <c r="BM1314" s="242"/>
      <c r="BN1314" s="242"/>
      <c r="BO1314" s="242"/>
      <c r="BP1314" s="242"/>
      <c r="BQ1314" s="242"/>
      <c r="BR1314" s="242"/>
      <c r="BS1314" s="242"/>
      <c r="BT1314" s="242"/>
      <c r="BU1314" s="242"/>
      <c r="BV1314" s="242"/>
      <c r="BW1314" s="242"/>
      <c r="BX1314" s="244"/>
    </row>
    <row r="1315" spans="1:126" ht="20.100000000000001" customHeight="1">
      <c r="B1315" s="9"/>
      <c r="C1315" s="9"/>
      <c r="D1315" s="20"/>
      <c r="E1315" s="21" t="s">
        <v>45</v>
      </c>
      <c r="F1315" s="21"/>
      <c r="G1315" s="21"/>
      <c r="H1315" s="21"/>
      <c r="I1315" s="21"/>
      <c r="J1315" s="22"/>
      <c r="K1315" s="22"/>
      <c r="L1315" s="22"/>
      <c r="M1315" s="22"/>
      <c r="N1315" s="22"/>
      <c r="O1315" s="22"/>
      <c r="P1315" s="22"/>
      <c r="Q1315" s="15"/>
      <c r="R1315" s="490" t="str">
        <f>VLOOKUP(A1303,入力フォーム!$A$26:$AA$75,14,FALSE)</f>
        <v/>
      </c>
      <c r="S1315" s="490"/>
      <c r="T1315" s="490"/>
      <c r="U1315" s="490"/>
      <c r="V1315" s="490"/>
      <c r="W1315" s="490"/>
      <c r="X1315" s="490"/>
      <c r="Y1315" s="490"/>
      <c r="Z1315" s="490"/>
      <c r="AA1315" s="490"/>
      <c r="AB1315" s="491" t="s">
        <v>235</v>
      </c>
      <c r="AC1315" s="491"/>
      <c r="AD1315" s="491"/>
      <c r="AE1315" s="491"/>
      <c r="AF1315" s="491"/>
      <c r="AG1315" s="492" t="str">
        <f>VLOOKUP(A1303,入力フォーム!$A$26:$AA$75,16,FALSE)</f>
        <v/>
      </c>
      <c r="AH1315" s="492"/>
      <c r="AI1315" s="492"/>
      <c r="AJ1315" s="492"/>
      <c r="AK1315" s="492"/>
      <c r="AL1315" s="492"/>
      <c r="AM1315" s="492"/>
      <c r="AN1315" s="492"/>
      <c r="AO1315" s="492"/>
      <c r="AP1315" s="492"/>
      <c r="AQ1315" s="27"/>
      <c r="AR1315" s="36"/>
      <c r="AS1315" s="36"/>
      <c r="AT1315" s="36"/>
      <c r="AU1315" s="36"/>
      <c r="AV1315" s="36"/>
      <c r="AW1315" s="36"/>
      <c r="AX1315" s="36"/>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9"/>
    </row>
    <row r="1316" spans="1:126" s="8" customFormat="1" ht="10.5" customHeight="1">
      <c r="D1316" s="15"/>
      <c r="E1316" s="16"/>
      <c r="F1316" s="16"/>
      <c r="G1316" s="16"/>
      <c r="H1316" s="16"/>
      <c r="I1316" s="16"/>
      <c r="J1316" s="16"/>
      <c r="K1316" s="16"/>
      <c r="L1316" s="16"/>
      <c r="M1316" s="16"/>
      <c r="N1316" s="16"/>
      <c r="O1316" s="16"/>
      <c r="P1316" s="17"/>
      <c r="Q1316" s="15"/>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9"/>
      <c r="BY1316"/>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row>
    <row r="1317" spans="1:126" ht="20.100000000000001" customHeight="1">
      <c r="B1317" s="9"/>
      <c r="C1317" s="9"/>
      <c r="D1317" s="15"/>
      <c r="E1317" s="16"/>
      <c r="F1317" s="16"/>
      <c r="G1317" s="16"/>
      <c r="H1317" s="16"/>
      <c r="I1317" s="16"/>
      <c r="J1317" s="17"/>
      <c r="K1317" s="17"/>
      <c r="L1317" s="17"/>
      <c r="M1317" s="17"/>
      <c r="N1317" s="17"/>
      <c r="O1317" s="17"/>
      <c r="P1317" s="17"/>
      <c r="Q1317" s="15"/>
      <c r="R1317" s="17"/>
      <c r="S1317" s="17" t="s">
        <v>46</v>
      </c>
      <c r="T1317" s="17"/>
      <c r="U1317" s="17"/>
      <c r="V1317" s="17"/>
      <c r="W1317" s="17"/>
      <c r="X1317" s="17"/>
      <c r="Y1317" s="17"/>
      <c r="Z1317" s="17"/>
      <c r="AA1317" s="17"/>
      <c r="AB1317" s="17"/>
      <c r="AC1317" s="17"/>
      <c r="AD1317" s="17"/>
      <c r="AE1317" s="17"/>
      <c r="AF1317" s="17"/>
      <c r="AG1317" s="17"/>
      <c r="AH1317" s="17"/>
      <c r="AI1317" s="17"/>
      <c r="AJ1317" s="17"/>
      <c r="BI1317" s="247"/>
      <c r="BJ1317" s="247"/>
      <c r="BK1317" s="247"/>
      <c r="BL1317" s="18"/>
      <c r="BM1317" s="18"/>
      <c r="BN1317" s="18"/>
      <c r="BO1317" s="18"/>
      <c r="BP1317" s="18"/>
      <c r="BQ1317" s="18"/>
      <c r="BR1317" s="18"/>
      <c r="BS1317" s="18"/>
      <c r="BT1317" s="18"/>
      <c r="BU1317" s="18"/>
      <c r="BV1317" s="18"/>
      <c r="BW1317" s="18"/>
      <c r="BX1317" s="19"/>
    </row>
    <row r="1318" spans="1:126" ht="20.100000000000001" customHeight="1">
      <c r="B1318" s="9"/>
      <c r="C1318" s="9"/>
      <c r="D1318" s="15"/>
      <c r="E1318" s="16"/>
      <c r="F1318" s="16"/>
      <c r="G1318" s="16"/>
      <c r="H1318" s="16"/>
      <c r="I1318" s="16"/>
      <c r="J1318" s="17"/>
      <c r="K1318" s="17"/>
      <c r="L1318" s="17"/>
      <c r="M1318" s="17"/>
      <c r="N1318" s="17"/>
      <c r="O1318" s="17"/>
      <c r="P1318" s="17"/>
      <c r="Q1318" s="15"/>
      <c r="R1318" s="492" t="str">
        <f>VLOOKUP(A1303,入力フォーム!$A$26:$AA$75,17,FALSE)</f>
        <v/>
      </c>
      <c r="S1318" s="492"/>
      <c r="T1318" s="492"/>
      <c r="U1318" s="492"/>
      <c r="V1318" s="492"/>
      <c r="W1318" s="492"/>
      <c r="X1318" s="492"/>
      <c r="Y1318" s="492"/>
      <c r="Z1318" s="492"/>
      <c r="AA1318" s="492"/>
      <c r="AB1318" s="491" t="s">
        <v>235</v>
      </c>
      <c r="AC1318" s="491"/>
      <c r="AD1318" s="491"/>
      <c r="AE1318" s="491"/>
      <c r="AF1318" s="491"/>
      <c r="AG1318" s="492" t="str">
        <f>VLOOKUP(A1303,入力フォーム!$A$26:$AA$75,19,FALSE)</f>
        <v/>
      </c>
      <c r="AH1318" s="492"/>
      <c r="AI1318" s="492"/>
      <c r="AJ1318" s="492"/>
      <c r="AK1318" s="492"/>
      <c r="AL1318" s="492"/>
      <c r="AM1318" s="492"/>
      <c r="AN1318" s="492"/>
      <c r="AO1318" s="492"/>
      <c r="AP1318" s="492"/>
      <c r="AQ1318" s="27"/>
      <c r="AR1318" s="28" t="s">
        <v>47</v>
      </c>
      <c r="AS1318" s="28"/>
      <c r="AT1318" s="28"/>
      <c r="AU1318" s="28"/>
      <c r="AV1318" s="485" t="str">
        <f>VLOOKUP(A1303,入力フォーム!$A$26:$AA$75,20,FALSE)</f>
        <v/>
      </c>
      <c r="AW1318" s="485"/>
      <c r="AX1318" s="28" t="s">
        <v>48</v>
      </c>
      <c r="AY1318" s="28"/>
      <c r="AZ1318" s="28"/>
      <c r="BA1318" s="28"/>
      <c r="BB1318" s="28"/>
      <c r="BC1318" s="28"/>
      <c r="BD1318" s="28"/>
      <c r="BE1318" s="28"/>
      <c r="BF1318" s="28"/>
      <c r="BG1318" s="18"/>
      <c r="BH1318" s="18"/>
      <c r="BI1318" s="18"/>
      <c r="BJ1318" s="18"/>
      <c r="BK1318" s="18"/>
      <c r="BL1318" s="18"/>
      <c r="BM1318" s="18"/>
      <c r="BN1318" s="18"/>
      <c r="BO1318" s="18"/>
      <c r="BP1318" s="18"/>
      <c r="BQ1318" s="18"/>
      <c r="BR1318" s="18"/>
      <c r="BS1318" s="18"/>
      <c r="BT1318" s="18"/>
      <c r="BU1318" s="18"/>
      <c r="BV1318" s="18"/>
      <c r="BW1318" s="18"/>
      <c r="BX1318" s="19"/>
    </row>
    <row r="1319" spans="1:126" ht="20.100000000000001" customHeight="1">
      <c r="B1319" s="9"/>
      <c r="C1319" s="9"/>
      <c r="D1319" s="15"/>
      <c r="E1319" s="16"/>
      <c r="F1319" s="16"/>
      <c r="G1319" s="16"/>
      <c r="H1319" s="16"/>
      <c r="I1319" s="16"/>
      <c r="J1319" s="17"/>
      <c r="K1319" s="17"/>
      <c r="L1319" s="17"/>
      <c r="M1319" s="17"/>
      <c r="N1319" s="17"/>
      <c r="O1319" s="17"/>
      <c r="P1319" s="17"/>
      <c r="Q1319" s="15"/>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9"/>
    </row>
    <row r="1320" spans="1:126" ht="20.100000000000001" customHeight="1">
      <c r="B1320" s="9"/>
      <c r="C1320" s="9"/>
      <c r="D1320" s="15"/>
      <c r="E1320" s="16"/>
      <c r="F1320" s="16"/>
      <c r="G1320" s="16"/>
      <c r="H1320" s="16"/>
      <c r="I1320" s="16"/>
      <c r="J1320" s="17"/>
      <c r="K1320" s="17"/>
      <c r="L1320" s="17"/>
      <c r="M1320" s="17"/>
      <c r="N1320" s="17"/>
      <c r="O1320" s="17"/>
      <c r="P1320" s="17"/>
      <c r="Q1320" s="15"/>
      <c r="R1320" s="248" t="s">
        <v>238</v>
      </c>
      <c r="S1320" s="29"/>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30"/>
      <c r="AZ1320" s="30"/>
      <c r="BA1320" s="30"/>
      <c r="BB1320" s="30"/>
      <c r="BC1320" s="30"/>
      <c r="BD1320" s="30"/>
      <c r="BE1320" s="30"/>
      <c r="BF1320" s="30"/>
      <c r="BG1320" s="30"/>
      <c r="BH1320" s="30"/>
      <c r="BI1320" s="30"/>
      <c r="BJ1320" s="30"/>
      <c r="BK1320" s="30"/>
      <c r="BL1320" s="18"/>
      <c r="BM1320" s="18"/>
      <c r="BN1320" s="18"/>
      <c r="BO1320" s="18"/>
      <c r="BP1320" s="18"/>
      <c r="BQ1320" s="18"/>
      <c r="BR1320" s="18"/>
      <c r="BS1320" s="18"/>
      <c r="BT1320" s="18"/>
      <c r="BU1320" s="18"/>
      <c r="BV1320" s="18"/>
      <c r="BW1320" s="18"/>
      <c r="BX1320" s="19"/>
    </row>
    <row r="1321" spans="1:126" ht="20.100000000000001" customHeight="1">
      <c r="B1321" s="9"/>
      <c r="C1321" s="9"/>
      <c r="D1321" s="23"/>
      <c r="E1321" s="24"/>
      <c r="F1321" s="24"/>
      <c r="G1321" s="24"/>
      <c r="H1321" s="24"/>
      <c r="I1321" s="24"/>
      <c r="J1321" s="25"/>
      <c r="K1321" s="25"/>
      <c r="L1321" s="25"/>
      <c r="M1321" s="25"/>
      <c r="N1321" s="25"/>
      <c r="O1321" s="25"/>
      <c r="P1321" s="25"/>
      <c r="Q1321" s="15"/>
      <c r="R1321" s="249" t="s">
        <v>239</v>
      </c>
      <c r="S1321" s="29"/>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30"/>
      <c r="AZ1321" s="30"/>
      <c r="BA1321" s="30"/>
      <c r="BB1321" s="30"/>
      <c r="BC1321" s="30"/>
      <c r="BD1321" s="30"/>
      <c r="BE1321" s="30"/>
      <c r="BF1321" s="30"/>
      <c r="BG1321" s="30"/>
      <c r="BH1321" s="30"/>
      <c r="BI1321" s="30"/>
      <c r="BJ1321" s="30"/>
      <c r="BK1321" s="30"/>
      <c r="BL1321" s="18"/>
      <c r="BM1321" s="18"/>
      <c r="BN1321" s="18"/>
      <c r="BO1321" s="18"/>
      <c r="BP1321" s="18"/>
      <c r="BQ1321" s="18"/>
      <c r="BR1321" s="18"/>
      <c r="BS1321" s="18"/>
      <c r="BT1321" s="18"/>
      <c r="BU1321" s="18"/>
      <c r="BV1321" s="18"/>
      <c r="BW1321" s="18"/>
      <c r="BX1321" s="19"/>
    </row>
    <row r="1322" spans="1:126" ht="20.100000000000001" customHeight="1">
      <c r="B1322" s="9"/>
      <c r="C1322" s="9"/>
      <c r="D1322" s="15"/>
      <c r="E1322" s="16" t="s">
        <v>49</v>
      </c>
      <c r="F1322" s="16"/>
      <c r="G1322" s="16"/>
      <c r="H1322" s="16"/>
      <c r="I1322" s="16"/>
      <c r="J1322" s="17"/>
      <c r="K1322" s="17"/>
      <c r="L1322" s="17"/>
      <c r="M1322" s="17"/>
      <c r="N1322" s="17"/>
      <c r="O1322" s="17"/>
      <c r="P1322" s="17"/>
      <c r="Q1322" s="20"/>
      <c r="R1322" s="21" t="s">
        <v>67</v>
      </c>
      <c r="S1322" s="22"/>
      <c r="T1322" s="22"/>
      <c r="U1322" s="22"/>
      <c r="V1322" s="22"/>
      <c r="W1322" s="22"/>
      <c r="X1322" s="22"/>
      <c r="Y1322" s="22"/>
      <c r="Z1322" s="22"/>
      <c r="AA1322" s="22"/>
      <c r="AB1322" s="22"/>
      <c r="AC1322" s="22"/>
      <c r="AD1322" s="22"/>
      <c r="AE1322" s="22"/>
      <c r="AF1322" s="22"/>
      <c r="AG1322" s="22"/>
      <c r="AH1322" s="22"/>
      <c r="AI1322" s="22"/>
      <c r="AJ1322" s="22"/>
      <c r="AK1322" s="22"/>
      <c r="AL1322" s="22"/>
      <c r="AM1322" s="22"/>
      <c r="AN1322" s="22"/>
      <c r="AO1322" s="22"/>
      <c r="AP1322" s="22"/>
      <c r="AQ1322" s="22"/>
      <c r="AR1322" s="22"/>
      <c r="AS1322" s="22"/>
      <c r="AT1322" s="22"/>
      <c r="AU1322" s="22"/>
      <c r="AV1322" s="22"/>
      <c r="AW1322" s="22"/>
      <c r="AX1322" s="2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3"/>
    </row>
    <row r="1323" spans="1:126" ht="20.100000000000001" customHeight="1">
      <c r="B1323" s="9"/>
      <c r="C1323" s="9"/>
      <c r="D1323" s="15"/>
      <c r="E1323" s="16"/>
      <c r="F1323" s="16"/>
      <c r="G1323" s="16"/>
      <c r="H1323" s="16"/>
      <c r="I1323" s="16"/>
      <c r="J1323" s="17"/>
      <c r="K1323" s="17"/>
      <c r="L1323" s="17"/>
      <c r="M1323" s="17"/>
      <c r="N1323" s="17"/>
      <c r="O1323" s="17"/>
      <c r="P1323" s="17"/>
      <c r="Q1323" s="23"/>
      <c r="R1323" s="31" t="s">
        <v>126</v>
      </c>
      <c r="S1323" s="31"/>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2"/>
      <c r="AZ1323" s="32"/>
      <c r="BA1323" s="32"/>
      <c r="BB1323" s="32"/>
      <c r="BC1323" s="32"/>
      <c r="BD1323" s="32"/>
      <c r="BE1323" s="32"/>
      <c r="BF1323" s="32"/>
      <c r="BG1323" s="32"/>
      <c r="BH1323" s="32"/>
      <c r="BI1323" s="32"/>
      <c r="BJ1323" s="32"/>
      <c r="BK1323" s="33"/>
      <c r="BL1323" s="33"/>
      <c r="BM1323" s="33"/>
      <c r="BN1323" s="33"/>
      <c r="BO1323" s="33"/>
      <c r="BP1323" s="33"/>
      <c r="BQ1323" s="33"/>
      <c r="BR1323" s="33"/>
      <c r="BS1323" s="33"/>
      <c r="BT1323" s="33"/>
      <c r="BU1323" s="33"/>
      <c r="BV1323" s="33"/>
      <c r="BW1323" s="33"/>
      <c r="BX1323" s="26"/>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row>
    <row r="1324" spans="1:126" ht="20.100000000000001" customHeight="1">
      <c r="B1324" s="9"/>
      <c r="C1324" s="9"/>
      <c r="D1324" s="10"/>
      <c r="E1324" s="11" t="s">
        <v>81</v>
      </c>
      <c r="F1324" s="11"/>
      <c r="G1324" s="11"/>
      <c r="H1324" s="11"/>
      <c r="I1324" s="11"/>
      <c r="J1324" s="12"/>
      <c r="K1324" s="12"/>
      <c r="L1324" s="12"/>
      <c r="M1324" s="12"/>
      <c r="N1324" s="12"/>
      <c r="O1324" s="12"/>
      <c r="P1324" s="12"/>
      <c r="Q1324" s="15"/>
      <c r="R1324" s="16" t="s">
        <v>115</v>
      </c>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9"/>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row>
    <row r="1325" spans="1:126" ht="20.100000000000001" customHeight="1">
      <c r="B1325" s="9"/>
      <c r="C1325" s="9"/>
      <c r="D1325" s="15"/>
      <c r="E1325" s="16" t="s">
        <v>82</v>
      </c>
      <c r="F1325" s="16"/>
      <c r="G1325" s="16"/>
      <c r="H1325" s="16"/>
      <c r="I1325" s="16"/>
      <c r="J1325" s="17"/>
      <c r="K1325" s="17"/>
      <c r="L1325" s="17"/>
      <c r="M1325" s="17"/>
      <c r="N1325" s="17"/>
      <c r="O1325" s="17"/>
      <c r="P1325" s="17"/>
      <c r="Q1325" s="20"/>
      <c r="R1325" s="486" t="s">
        <v>113</v>
      </c>
      <c r="S1325" s="486"/>
      <c r="T1325" s="486"/>
      <c r="U1325" s="486"/>
      <c r="V1325" s="39" t="s">
        <v>240</v>
      </c>
      <c r="W1325" s="487" t="str">
        <f>VLOOKUP(A1303,入力フォーム!$A$26:$AA$75,10,FALSE)</f>
        <v/>
      </c>
      <c r="X1325" s="487"/>
      <c r="Y1325" s="487"/>
      <c r="Z1325" s="487"/>
      <c r="AA1325" s="487"/>
      <c r="AB1325" s="487"/>
      <c r="AC1325" s="487"/>
      <c r="AD1325" s="39" t="s">
        <v>21</v>
      </c>
      <c r="AE1325" s="40"/>
      <c r="AF1325" s="22"/>
      <c r="AG1325" s="22"/>
      <c r="AH1325" s="22"/>
      <c r="AI1325" s="22"/>
      <c r="AJ1325" s="22"/>
      <c r="AK1325" s="22"/>
      <c r="AL1325" s="22"/>
      <c r="AM1325" s="22"/>
      <c r="AN1325" s="22"/>
      <c r="AO1325" s="22"/>
      <c r="AP1325" s="22"/>
      <c r="AQ1325" s="22"/>
      <c r="AR1325" s="22"/>
      <c r="AS1325" s="22"/>
      <c r="AT1325" s="22"/>
      <c r="AU1325" s="22"/>
      <c r="AV1325" s="22"/>
      <c r="AW1325" s="22"/>
      <c r="AX1325" s="2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3"/>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row>
    <row r="1326" spans="1:126" ht="20.100000000000001" customHeight="1">
      <c r="B1326" s="9"/>
      <c r="C1326" s="9"/>
      <c r="D1326" s="15"/>
      <c r="E1326" s="16"/>
      <c r="F1326" s="16"/>
      <c r="G1326" s="16"/>
      <c r="H1326" s="16"/>
      <c r="I1326" s="16"/>
      <c r="J1326" s="17"/>
      <c r="K1326" s="17"/>
      <c r="L1326" s="17"/>
      <c r="M1326" s="17"/>
      <c r="N1326" s="17"/>
      <c r="O1326" s="17"/>
      <c r="P1326" s="17"/>
      <c r="Q1326" s="15"/>
      <c r="R1326" s="16" t="s">
        <v>104</v>
      </c>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9"/>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row>
    <row r="1327" spans="1:126" ht="20.100000000000001" customHeight="1">
      <c r="B1327" s="9"/>
      <c r="C1327" s="9"/>
      <c r="D1327" s="15"/>
      <c r="E1327" s="16"/>
      <c r="F1327" s="16"/>
      <c r="G1327" s="16"/>
      <c r="H1327" s="16"/>
      <c r="I1327" s="16"/>
      <c r="J1327" s="17"/>
      <c r="K1327" s="17"/>
      <c r="L1327" s="17"/>
      <c r="M1327" s="17"/>
      <c r="N1327" s="17"/>
      <c r="O1327" s="17"/>
      <c r="P1327" s="17"/>
      <c r="Q1327" s="15"/>
      <c r="R1327" s="16" t="s">
        <v>68</v>
      </c>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9"/>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row>
    <row r="1328" spans="1:126" ht="20.100000000000001" customHeight="1">
      <c r="B1328" s="9"/>
      <c r="C1328" s="9"/>
      <c r="D1328" s="15"/>
      <c r="E1328" s="16"/>
      <c r="F1328" s="16"/>
      <c r="G1328" s="16"/>
      <c r="H1328" s="16"/>
      <c r="I1328" s="16"/>
      <c r="J1328" s="17"/>
      <c r="K1328" s="17"/>
      <c r="L1328" s="17"/>
      <c r="M1328" s="17"/>
      <c r="N1328" s="17"/>
      <c r="O1328" s="17"/>
      <c r="P1328" s="17"/>
      <c r="Q1328" s="15"/>
      <c r="R1328" s="16" t="s">
        <v>114</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9"/>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row>
    <row r="1329" spans="2:126" ht="20.100000000000001" customHeight="1">
      <c r="B1329" s="9"/>
      <c r="C1329" s="9"/>
      <c r="D1329" s="15"/>
      <c r="E1329" s="16"/>
      <c r="F1329" s="16"/>
      <c r="G1329" s="16"/>
      <c r="H1329" s="16"/>
      <c r="I1329" s="16"/>
      <c r="J1329" s="17"/>
      <c r="K1329" s="17"/>
      <c r="L1329" s="17"/>
      <c r="M1329" s="17"/>
      <c r="N1329" s="17"/>
      <c r="O1329" s="17"/>
      <c r="P1329" s="17"/>
      <c r="Q1329" s="23"/>
      <c r="R1329" s="25"/>
      <c r="S1329" s="25"/>
      <c r="T1329" s="25"/>
      <c r="U1329" s="25"/>
      <c r="V1329" s="25"/>
      <c r="W1329" s="25"/>
      <c r="X1329" s="25"/>
      <c r="Y1329" s="24" t="s">
        <v>241</v>
      </c>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26"/>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row>
    <row r="1330" spans="2:126" ht="20.100000000000001" customHeight="1">
      <c r="B1330" s="9"/>
      <c r="C1330" s="9"/>
      <c r="D1330" s="10"/>
      <c r="E1330" s="11" t="s">
        <v>50</v>
      </c>
      <c r="F1330" s="11"/>
      <c r="G1330" s="11"/>
      <c r="H1330" s="11"/>
      <c r="I1330" s="11"/>
      <c r="J1330" s="12"/>
      <c r="K1330" s="12"/>
      <c r="L1330" s="12"/>
      <c r="M1330" s="12"/>
      <c r="N1330" s="12"/>
      <c r="O1330" s="12"/>
      <c r="P1330" s="12"/>
      <c r="Q1330" s="15"/>
      <c r="R1330" s="16" t="s">
        <v>69</v>
      </c>
      <c r="S1330" s="17"/>
      <c r="T1330" s="17"/>
      <c r="U1330" s="17"/>
      <c r="V1330" s="17"/>
      <c r="W1330" s="17"/>
      <c r="X1330" s="17"/>
      <c r="Y1330" s="17"/>
      <c r="Z1330" s="17"/>
      <c r="AA1330" s="17"/>
      <c r="AB1330" s="17"/>
      <c r="AC1330" s="16" t="s">
        <v>70</v>
      </c>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9"/>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row>
    <row r="1331" spans="2:126" ht="20.100000000000001" customHeight="1">
      <c r="B1331" s="9"/>
      <c r="C1331" s="9"/>
      <c r="D1331" s="10"/>
      <c r="E1331" s="11" t="s">
        <v>51</v>
      </c>
      <c r="F1331" s="11"/>
      <c r="G1331" s="11"/>
      <c r="H1331" s="11"/>
      <c r="I1331" s="11"/>
      <c r="J1331" s="12"/>
      <c r="K1331" s="12"/>
      <c r="L1331" s="12"/>
      <c r="M1331" s="12"/>
      <c r="N1331" s="12"/>
      <c r="O1331" s="12"/>
      <c r="P1331" s="12"/>
      <c r="Q1331" s="10"/>
      <c r="R1331" s="11" t="s">
        <v>86</v>
      </c>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c r="BW1331" s="13"/>
      <c r="BX1331" s="14"/>
    </row>
    <row r="1332" spans="2:126" ht="20.100000000000001" customHeight="1">
      <c r="B1332" s="9"/>
      <c r="C1332" s="9"/>
      <c r="D1332" s="20"/>
      <c r="E1332" s="21" t="s">
        <v>52</v>
      </c>
      <c r="F1332" s="21"/>
      <c r="G1332" s="21"/>
      <c r="H1332" s="21"/>
      <c r="I1332" s="21"/>
      <c r="J1332" s="22"/>
      <c r="K1332" s="22"/>
      <c r="L1332" s="22"/>
      <c r="M1332" s="22"/>
      <c r="N1332" s="22"/>
      <c r="O1332" s="22"/>
      <c r="P1332" s="22"/>
      <c r="Q1332" s="15"/>
      <c r="R1332" s="16" t="s">
        <v>71</v>
      </c>
      <c r="S1332" s="29"/>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30"/>
      <c r="AZ1332" s="30"/>
      <c r="BA1332" s="30"/>
      <c r="BB1332" s="30"/>
      <c r="BC1332" s="30"/>
      <c r="BD1332" s="30"/>
      <c r="BE1332" s="30"/>
      <c r="BF1332" s="30"/>
      <c r="BG1332" s="30"/>
      <c r="BH1332" s="30"/>
      <c r="BI1332" s="30"/>
      <c r="BJ1332" s="30"/>
      <c r="BK1332" s="30"/>
      <c r="BL1332" s="18"/>
      <c r="BM1332" s="18"/>
      <c r="BN1332" s="18"/>
      <c r="BO1332" s="18"/>
      <c r="BP1332" s="18"/>
      <c r="BQ1332" s="18"/>
      <c r="BR1332" s="18"/>
      <c r="BS1332" s="18"/>
      <c r="BT1332" s="18"/>
      <c r="BU1332" s="18"/>
      <c r="BV1332" s="18"/>
      <c r="BW1332" s="18"/>
      <c r="BX1332" s="19"/>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row>
    <row r="1333" spans="2:126" ht="20.100000000000001" customHeight="1">
      <c r="B1333" s="9"/>
      <c r="C1333" s="9"/>
      <c r="D1333" s="15"/>
      <c r="E1333" s="16"/>
      <c r="F1333" s="16"/>
      <c r="G1333" s="16"/>
      <c r="H1333" s="16"/>
      <c r="I1333" s="16"/>
      <c r="J1333" s="17"/>
      <c r="K1333" s="17"/>
      <c r="L1333" s="17"/>
      <c r="M1333" s="17"/>
      <c r="N1333" s="17"/>
      <c r="O1333" s="17"/>
      <c r="P1333" s="17"/>
      <c r="Q1333" s="15"/>
      <c r="R1333" s="28" t="s">
        <v>72</v>
      </c>
      <c r="S1333" s="29"/>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30"/>
      <c r="AZ1333" s="30"/>
      <c r="BA1333" s="30"/>
      <c r="BB1333" s="30"/>
      <c r="BC1333" s="30"/>
      <c r="BD1333" s="30"/>
      <c r="BE1333" s="30"/>
      <c r="BF1333" s="30"/>
      <c r="BG1333" s="30"/>
      <c r="BH1333" s="30"/>
      <c r="BI1333" s="30"/>
      <c r="BJ1333" s="30"/>
      <c r="BK1333" s="30"/>
      <c r="BL1333" s="18"/>
      <c r="BM1333" s="18"/>
      <c r="BN1333" s="18"/>
      <c r="BO1333" s="18"/>
      <c r="BP1333" s="18"/>
      <c r="BQ1333" s="18"/>
      <c r="BR1333" s="18"/>
      <c r="BS1333" s="18"/>
      <c r="BT1333" s="18"/>
      <c r="BU1333" s="18"/>
      <c r="BV1333" s="18"/>
      <c r="BW1333" s="18"/>
      <c r="BX1333" s="19"/>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row>
    <row r="1334" spans="2:126" ht="20.100000000000001" customHeight="1">
      <c r="B1334" s="9"/>
      <c r="C1334" s="9"/>
      <c r="D1334" s="15"/>
      <c r="E1334" s="16"/>
      <c r="F1334" s="16"/>
      <c r="G1334" s="16"/>
      <c r="H1334" s="16"/>
      <c r="I1334" s="16"/>
      <c r="J1334" s="17"/>
      <c r="K1334" s="17"/>
      <c r="L1334" s="17"/>
      <c r="M1334" s="17"/>
      <c r="N1334" s="17"/>
      <c r="O1334" s="17"/>
      <c r="P1334" s="17"/>
      <c r="Q1334" s="15"/>
      <c r="R1334" s="29"/>
      <c r="S1334" s="29"/>
      <c r="T1334" s="29" t="s">
        <v>73</v>
      </c>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30"/>
      <c r="AZ1334" s="30"/>
      <c r="BA1334" s="30"/>
      <c r="BB1334" s="30"/>
      <c r="BC1334" s="30"/>
      <c r="BD1334" s="30"/>
      <c r="BE1334" s="30"/>
      <c r="BF1334" s="30"/>
      <c r="BG1334" s="30"/>
      <c r="BH1334" s="30"/>
      <c r="BI1334" s="30"/>
      <c r="BJ1334" s="30"/>
      <c r="BK1334" s="30"/>
      <c r="BL1334" s="18"/>
      <c r="BM1334" s="18"/>
      <c r="BN1334" s="18"/>
      <c r="BO1334" s="18"/>
      <c r="BP1334" s="18"/>
      <c r="BQ1334" s="18"/>
      <c r="BR1334" s="18"/>
      <c r="BS1334" s="18"/>
      <c r="BT1334" s="18"/>
      <c r="BU1334" s="18"/>
      <c r="BV1334" s="18"/>
      <c r="BW1334" s="18"/>
      <c r="BX1334" s="19"/>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row>
    <row r="1335" spans="2:126" ht="20.100000000000001" customHeight="1">
      <c r="B1335" s="9"/>
      <c r="C1335" s="9"/>
      <c r="D1335" s="15"/>
      <c r="E1335" s="16"/>
      <c r="F1335" s="16"/>
      <c r="G1335" s="16"/>
      <c r="H1335" s="16"/>
      <c r="I1335" s="16"/>
      <c r="J1335" s="17"/>
      <c r="K1335" s="17"/>
      <c r="L1335" s="17"/>
      <c r="M1335" s="17"/>
      <c r="N1335" s="17"/>
      <c r="O1335" s="17"/>
      <c r="P1335" s="17"/>
      <c r="Q1335" s="15"/>
      <c r="R1335" s="29"/>
      <c r="S1335" s="29"/>
      <c r="T1335" s="29" t="s">
        <v>74</v>
      </c>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30"/>
      <c r="AZ1335" s="30"/>
      <c r="BA1335" s="30"/>
      <c r="BB1335" s="30"/>
      <c r="BC1335" s="30"/>
      <c r="BD1335" s="30"/>
      <c r="BE1335" s="30"/>
      <c r="BF1335" s="30"/>
      <c r="BG1335" s="30"/>
      <c r="BH1335" s="30"/>
      <c r="BI1335" s="30"/>
      <c r="BJ1335" s="30"/>
      <c r="BK1335" s="30"/>
      <c r="BL1335" s="18"/>
      <c r="BM1335" s="18"/>
      <c r="BN1335" s="18"/>
      <c r="BO1335" s="18"/>
      <c r="BP1335" s="18"/>
      <c r="BQ1335" s="18"/>
      <c r="BR1335" s="18"/>
      <c r="BS1335" s="18"/>
      <c r="BT1335" s="18"/>
      <c r="BU1335" s="18"/>
      <c r="BV1335" s="18"/>
      <c r="BW1335" s="18"/>
      <c r="BX1335" s="19"/>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row>
    <row r="1336" spans="2:126" ht="20.100000000000001" customHeight="1">
      <c r="B1336" s="9"/>
      <c r="C1336" s="9"/>
      <c r="D1336" s="15"/>
      <c r="E1336" s="16"/>
      <c r="F1336" s="16"/>
      <c r="G1336" s="16"/>
      <c r="H1336" s="16"/>
      <c r="I1336" s="16"/>
      <c r="J1336" s="17"/>
      <c r="K1336" s="17"/>
      <c r="L1336" s="17"/>
      <c r="M1336" s="17"/>
      <c r="N1336" s="17"/>
      <c r="O1336" s="17"/>
      <c r="P1336" s="17"/>
      <c r="Q1336" s="15"/>
      <c r="R1336" s="29"/>
      <c r="S1336" s="29"/>
      <c r="T1336" s="29" t="s">
        <v>75</v>
      </c>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30"/>
      <c r="AZ1336" s="30"/>
      <c r="BA1336" s="30"/>
      <c r="BB1336" s="30"/>
      <c r="BC1336" s="30"/>
      <c r="BD1336" s="30"/>
      <c r="BE1336" s="30"/>
      <c r="BF1336" s="30"/>
      <c r="BG1336" s="30"/>
      <c r="BH1336" s="30"/>
      <c r="BI1336" s="30"/>
      <c r="BJ1336" s="30"/>
      <c r="BK1336" s="30"/>
      <c r="BL1336" s="18"/>
      <c r="BM1336" s="18"/>
      <c r="BN1336" s="18"/>
      <c r="BO1336" s="18"/>
      <c r="BP1336" s="18"/>
      <c r="BQ1336" s="18"/>
      <c r="BR1336" s="18"/>
      <c r="BS1336" s="18"/>
      <c r="BT1336" s="18"/>
      <c r="BU1336" s="18"/>
      <c r="BV1336" s="18"/>
      <c r="BW1336" s="18"/>
      <c r="BX1336" s="19"/>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row>
    <row r="1337" spans="2:126" ht="20.100000000000001" customHeight="1">
      <c r="B1337" s="9"/>
      <c r="C1337" s="9"/>
      <c r="D1337" s="15"/>
      <c r="E1337" s="16"/>
      <c r="F1337" s="16"/>
      <c r="G1337" s="16"/>
      <c r="H1337" s="16"/>
      <c r="I1337" s="16"/>
      <c r="J1337" s="17"/>
      <c r="K1337" s="17"/>
      <c r="L1337" s="17"/>
      <c r="M1337" s="17"/>
      <c r="N1337" s="17"/>
      <c r="O1337" s="17"/>
      <c r="P1337" s="17"/>
      <c r="Q1337" s="15"/>
      <c r="R1337" s="29"/>
      <c r="S1337" s="29"/>
      <c r="T1337" s="29" t="s">
        <v>84</v>
      </c>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30"/>
      <c r="AZ1337" s="30"/>
      <c r="BA1337" s="30"/>
      <c r="BB1337" s="30"/>
      <c r="BC1337" s="30"/>
      <c r="BD1337" s="30"/>
      <c r="BE1337" s="30"/>
      <c r="BF1337" s="30"/>
      <c r="BG1337" s="30"/>
      <c r="BH1337" s="30"/>
      <c r="BI1337" s="30"/>
      <c r="BJ1337" s="30"/>
      <c r="BK1337" s="30"/>
      <c r="BL1337" s="18"/>
      <c r="BM1337" s="18"/>
      <c r="BN1337" s="18"/>
      <c r="BO1337" s="18"/>
      <c r="BP1337" s="18"/>
      <c r="BQ1337" s="18"/>
      <c r="BR1337" s="18"/>
      <c r="BS1337" s="18"/>
      <c r="BT1337" s="18"/>
      <c r="BU1337" s="18"/>
      <c r="BV1337" s="18"/>
      <c r="BW1337" s="18"/>
      <c r="BX1337" s="19"/>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row>
    <row r="1338" spans="2:126" ht="20.100000000000001" customHeight="1">
      <c r="B1338" s="9"/>
      <c r="C1338" s="9"/>
      <c r="D1338" s="23"/>
      <c r="E1338" s="24"/>
      <c r="F1338" s="24"/>
      <c r="G1338" s="24"/>
      <c r="H1338" s="24"/>
      <c r="I1338" s="24"/>
      <c r="J1338" s="25"/>
      <c r="K1338" s="25"/>
      <c r="L1338" s="25"/>
      <c r="M1338" s="25"/>
      <c r="N1338" s="25"/>
      <c r="O1338" s="25"/>
      <c r="P1338" s="25"/>
      <c r="Q1338" s="15"/>
      <c r="R1338" s="29"/>
      <c r="S1338" s="29"/>
      <c r="T1338" s="29" t="s">
        <v>76</v>
      </c>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30"/>
      <c r="AZ1338" s="30"/>
      <c r="BA1338" s="30"/>
      <c r="BB1338" s="30"/>
      <c r="BC1338" s="30"/>
      <c r="BD1338" s="30"/>
      <c r="BE1338" s="30"/>
      <c r="BF1338" s="30"/>
      <c r="BG1338" s="30"/>
      <c r="BH1338" s="30"/>
      <c r="BI1338" s="30"/>
      <c r="BJ1338" s="30"/>
      <c r="BK1338" s="30"/>
      <c r="BL1338" s="18"/>
      <c r="BM1338" s="18"/>
      <c r="BN1338" s="18"/>
      <c r="BO1338" s="18"/>
      <c r="BP1338" s="18"/>
      <c r="BQ1338" s="18"/>
      <c r="BR1338" s="18"/>
      <c r="BS1338" s="18"/>
      <c r="BT1338" s="18"/>
      <c r="BU1338" s="18"/>
      <c r="BV1338" s="18"/>
      <c r="BW1338" s="18"/>
      <c r="BX1338" s="19"/>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row>
    <row r="1339" spans="2:126" ht="20.100000000000001" customHeight="1">
      <c r="B1339" s="9"/>
      <c r="C1339" s="9"/>
      <c r="D1339" s="15"/>
      <c r="E1339" s="16" t="s">
        <v>53</v>
      </c>
      <c r="F1339" s="16"/>
      <c r="G1339" s="16"/>
      <c r="H1339" s="16"/>
      <c r="I1339" s="16"/>
      <c r="J1339" s="17"/>
      <c r="K1339" s="17"/>
      <c r="L1339" s="17"/>
      <c r="M1339" s="17"/>
      <c r="N1339" s="17"/>
      <c r="O1339" s="17"/>
      <c r="P1339" s="17"/>
      <c r="Q1339" s="10"/>
      <c r="R1339" s="11" t="s">
        <v>325</v>
      </c>
      <c r="S1339" s="37"/>
      <c r="T1339" s="37"/>
      <c r="U1339" s="37"/>
      <c r="V1339" s="37"/>
      <c r="W1339" s="37"/>
      <c r="X1339" s="37"/>
      <c r="Y1339" s="37"/>
      <c r="Z1339" s="37"/>
      <c r="AA1339" s="37"/>
      <c r="AB1339" s="37"/>
      <c r="AC1339" s="37"/>
      <c r="AD1339" s="37"/>
      <c r="AE1339" s="37"/>
      <c r="AF1339" s="37"/>
      <c r="AG1339" s="37"/>
      <c r="AH1339" s="37"/>
      <c r="AI1339" s="37"/>
      <c r="AJ1339" s="37"/>
      <c r="AK1339" s="37"/>
      <c r="AL1339" s="37"/>
      <c r="AM1339" s="37"/>
      <c r="AN1339" s="37"/>
      <c r="AO1339" s="37"/>
      <c r="AP1339" s="37"/>
      <c r="AQ1339" s="37"/>
      <c r="AR1339" s="37"/>
      <c r="AS1339" s="37"/>
      <c r="AT1339" s="37"/>
      <c r="AU1339" s="37"/>
      <c r="AV1339" s="37"/>
      <c r="AW1339" s="37"/>
      <c r="AX1339" s="37"/>
      <c r="AY1339" s="38"/>
      <c r="AZ1339" s="38"/>
      <c r="BA1339" s="38"/>
      <c r="BB1339" s="38"/>
      <c r="BC1339" s="38"/>
      <c r="BD1339" s="38"/>
      <c r="BE1339" s="38"/>
      <c r="BF1339" s="38"/>
      <c r="BG1339" s="38"/>
      <c r="BH1339" s="38"/>
      <c r="BI1339" s="38"/>
      <c r="BJ1339" s="38"/>
      <c r="BK1339" s="38"/>
      <c r="BL1339" s="13"/>
      <c r="BM1339" s="13"/>
      <c r="BN1339" s="13"/>
      <c r="BO1339" s="13"/>
      <c r="BP1339" s="13"/>
      <c r="BQ1339" s="13"/>
      <c r="BR1339" s="13"/>
      <c r="BS1339" s="13"/>
      <c r="BT1339" s="13"/>
      <c r="BU1339" s="13"/>
      <c r="BV1339" s="13"/>
      <c r="BW1339" s="13"/>
      <c r="BX1339" s="14"/>
    </row>
    <row r="1340" spans="2:126" ht="20.100000000000001" customHeight="1">
      <c r="B1340" s="9"/>
      <c r="C1340" s="9"/>
      <c r="D1340" s="20"/>
      <c r="E1340" s="21" t="s">
        <v>54</v>
      </c>
      <c r="F1340" s="21"/>
      <c r="G1340" s="21"/>
      <c r="H1340" s="21"/>
      <c r="I1340" s="21"/>
      <c r="J1340" s="22"/>
      <c r="K1340" s="22"/>
      <c r="L1340" s="22"/>
      <c r="M1340" s="22"/>
      <c r="N1340" s="22"/>
      <c r="O1340" s="22"/>
      <c r="P1340" s="22"/>
      <c r="Q1340" s="15"/>
      <c r="R1340" s="28" t="s">
        <v>77</v>
      </c>
      <c r="S1340" s="29"/>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30"/>
      <c r="AZ1340" s="30"/>
      <c r="BA1340" s="30"/>
      <c r="BB1340" s="30"/>
      <c r="BC1340" s="30"/>
      <c r="BD1340" s="30"/>
      <c r="BE1340" s="30"/>
      <c r="BF1340" s="30"/>
      <c r="BG1340" s="30"/>
      <c r="BH1340" s="30"/>
      <c r="BI1340" s="30"/>
      <c r="BJ1340" s="30"/>
      <c r="BK1340" s="30"/>
      <c r="BL1340" s="18"/>
      <c r="BM1340" s="18"/>
      <c r="BN1340" s="18"/>
      <c r="BO1340" s="18"/>
      <c r="BP1340" s="18"/>
      <c r="BQ1340" s="18"/>
      <c r="BR1340" s="18"/>
      <c r="BS1340" s="18"/>
      <c r="BT1340" s="18"/>
      <c r="BU1340" s="18"/>
      <c r="BV1340" s="18"/>
      <c r="BW1340" s="18"/>
      <c r="BX1340" s="19"/>
    </row>
    <row r="1341" spans="2:126" ht="20.100000000000001" customHeight="1">
      <c r="B1341" s="9"/>
      <c r="C1341" s="9"/>
      <c r="D1341" s="15"/>
      <c r="E1341" s="16"/>
      <c r="F1341" s="16"/>
      <c r="G1341" s="16"/>
      <c r="H1341" s="16"/>
      <c r="I1341" s="16"/>
      <c r="J1341" s="17"/>
      <c r="K1341" s="17"/>
      <c r="L1341" s="17"/>
      <c r="M1341" s="17"/>
      <c r="N1341" s="17"/>
      <c r="O1341" s="17"/>
      <c r="P1341" s="17"/>
      <c r="Q1341" s="15"/>
      <c r="R1341" s="29"/>
      <c r="S1341" s="29"/>
      <c r="T1341" s="29" t="s">
        <v>78</v>
      </c>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30"/>
      <c r="AZ1341" s="30"/>
      <c r="BA1341" s="30"/>
      <c r="BB1341" s="30"/>
      <c r="BC1341" s="30"/>
      <c r="BD1341" s="30"/>
      <c r="BE1341" s="30"/>
      <c r="BF1341" s="30"/>
      <c r="BG1341" s="30"/>
      <c r="BH1341" s="30"/>
      <c r="BI1341" s="30"/>
      <c r="BJ1341" s="30"/>
      <c r="BK1341" s="30"/>
      <c r="BL1341" s="18"/>
      <c r="BM1341" s="18"/>
      <c r="BN1341" s="18"/>
      <c r="BO1341" s="18"/>
      <c r="BP1341" s="18"/>
      <c r="BQ1341" s="18"/>
      <c r="BR1341" s="18"/>
      <c r="BS1341" s="18"/>
      <c r="BT1341" s="18"/>
      <c r="BU1341" s="18"/>
      <c r="BV1341" s="18"/>
      <c r="BW1341" s="18"/>
      <c r="BX1341" s="19"/>
    </row>
    <row r="1342" spans="2:126" ht="20.100000000000001" customHeight="1">
      <c r="B1342" s="9"/>
      <c r="C1342" s="9"/>
      <c r="D1342" s="15"/>
      <c r="E1342" s="16"/>
      <c r="F1342" s="16"/>
      <c r="G1342" s="16"/>
      <c r="H1342" s="16"/>
      <c r="I1342" s="16"/>
      <c r="J1342" s="17"/>
      <c r="K1342" s="17"/>
      <c r="L1342" s="17"/>
      <c r="M1342" s="17"/>
      <c r="N1342" s="17"/>
      <c r="O1342" s="17"/>
      <c r="P1342" s="17"/>
      <c r="Q1342" s="15"/>
      <c r="R1342" s="29"/>
      <c r="S1342" s="29"/>
      <c r="T1342" s="29" t="s">
        <v>79</v>
      </c>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30"/>
      <c r="AZ1342" s="30"/>
      <c r="BA1342" s="30"/>
      <c r="BB1342" s="30"/>
      <c r="BC1342" s="30"/>
      <c r="BD1342" s="30"/>
      <c r="BE1342" s="30"/>
      <c r="BF1342" s="30"/>
      <c r="BG1342" s="30"/>
      <c r="BH1342" s="30"/>
      <c r="BI1342" s="30"/>
      <c r="BJ1342" s="30"/>
      <c r="BK1342" s="30"/>
      <c r="BL1342" s="18"/>
      <c r="BM1342" s="18"/>
      <c r="BN1342" s="18"/>
      <c r="BO1342" s="18"/>
      <c r="BP1342" s="18"/>
      <c r="BQ1342" s="18"/>
      <c r="BR1342" s="18"/>
      <c r="BS1342" s="18"/>
      <c r="BT1342" s="18"/>
      <c r="BU1342" s="18"/>
      <c r="BV1342" s="18"/>
      <c r="BW1342" s="18"/>
      <c r="BX1342" s="19"/>
    </row>
    <row r="1343" spans="2:126" ht="20.100000000000001" customHeight="1">
      <c r="B1343" s="9"/>
      <c r="C1343" s="9"/>
      <c r="D1343" s="23"/>
      <c r="E1343" s="24"/>
      <c r="F1343" s="24"/>
      <c r="G1343" s="24"/>
      <c r="H1343" s="24"/>
      <c r="I1343" s="24"/>
      <c r="J1343" s="25"/>
      <c r="K1343" s="25"/>
      <c r="L1343" s="25"/>
      <c r="M1343" s="25"/>
      <c r="N1343" s="25"/>
      <c r="O1343" s="25"/>
      <c r="P1343" s="25"/>
      <c r="Q1343" s="23"/>
      <c r="R1343" s="31"/>
      <c r="S1343" s="31"/>
      <c r="T1343" s="31" t="s">
        <v>80</v>
      </c>
      <c r="U1343" s="31"/>
      <c r="V1343" s="31"/>
      <c r="W1343" s="31"/>
      <c r="X1343" s="31"/>
      <c r="Y1343" s="31"/>
      <c r="Z1343" s="31"/>
      <c r="AA1343" s="31"/>
      <c r="AB1343" s="31"/>
      <c r="AC1343" s="31"/>
      <c r="AD1343" s="31"/>
      <c r="AE1343" s="31"/>
      <c r="AF1343" s="31"/>
      <c r="AG1343" s="31"/>
      <c r="AH1343" s="31"/>
      <c r="AI1343" s="31"/>
      <c r="AJ1343" s="31"/>
      <c r="AK1343" s="31"/>
      <c r="AL1343" s="31"/>
      <c r="AM1343" s="31"/>
      <c r="AN1343" s="31"/>
      <c r="AO1343" s="31"/>
      <c r="AP1343" s="31"/>
      <c r="AQ1343" s="31"/>
      <c r="AR1343" s="31"/>
      <c r="AS1343" s="31"/>
      <c r="AT1343" s="31"/>
      <c r="AU1343" s="31"/>
      <c r="AV1343" s="31"/>
      <c r="AW1343" s="31"/>
      <c r="AX1343" s="31"/>
      <c r="AY1343" s="32"/>
      <c r="AZ1343" s="32"/>
      <c r="BA1343" s="32"/>
      <c r="BB1343" s="32"/>
      <c r="BC1343" s="32"/>
      <c r="BD1343" s="32"/>
      <c r="BE1343" s="32"/>
      <c r="BF1343" s="32"/>
      <c r="BG1343" s="32"/>
      <c r="BH1343" s="32"/>
      <c r="BI1343" s="32"/>
      <c r="BJ1343" s="32"/>
      <c r="BK1343" s="32"/>
      <c r="BL1343" s="33"/>
      <c r="BM1343" s="33"/>
      <c r="BN1343" s="33"/>
      <c r="BO1343" s="33"/>
      <c r="BP1343" s="33"/>
      <c r="BQ1343" s="33"/>
      <c r="BR1343" s="33"/>
      <c r="BS1343" s="33"/>
      <c r="BT1343" s="33"/>
      <c r="BU1343" s="33"/>
      <c r="BV1343" s="33"/>
      <c r="BW1343" s="33"/>
      <c r="BX1343" s="26"/>
    </row>
    <row r="1344" spans="2:126" ht="20.100000000000001" customHeight="1">
      <c r="B1344" s="9"/>
      <c r="C1344" s="9"/>
      <c r="D1344" s="15"/>
      <c r="E1344" s="16" t="s">
        <v>55</v>
      </c>
      <c r="F1344" s="16"/>
      <c r="G1344" s="16"/>
      <c r="H1344" s="16"/>
      <c r="I1344" s="16"/>
      <c r="J1344" s="17"/>
      <c r="K1344" s="17"/>
      <c r="L1344" s="17"/>
      <c r="M1344" s="17"/>
      <c r="N1344" s="17"/>
      <c r="O1344" s="17"/>
      <c r="P1344" s="17"/>
      <c r="Q1344" s="15"/>
      <c r="R1344" s="250" t="s">
        <v>231</v>
      </c>
      <c r="S1344" s="250"/>
      <c r="T1344" s="250"/>
      <c r="U1344" s="250"/>
      <c r="V1344" s="250"/>
      <c r="W1344" s="250"/>
      <c r="X1344" s="250"/>
      <c r="Y1344" s="250"/>
      <c r="Z1344" s="250"/>
      <c r="AA1344" s="250"/>
      <c r="AB1344" s="250"/>
      <c r="AC1344" s="250"/>
      <c r="AD1344" s="250"/>
      <c r="AE1344" s="250"/>
      <c r="AF1344" s="250"/>
      <c r="AG1344" s="250"/>
      <c r="AH1344" s="250"/>
      <c r="AI1344" s="250"/>
      <c r="AJ1344" s="250"/>
      <c r="AK1344" s="250"/>
      <c r="AL1344" s="250"/>
      <c r="AM1344" s="250"/>
      <c r="AN1344" s="250"/>
      <c r="AO1344" s="34"/>
      <c r="AP1344" s="34"/>
      <c r="AQ1344" s="34"/>
      <c r="AR1344" s="34"/>
      <c r="AS1344" s="34"/>
      <c r="AT1344" s="34"/>
      <c r="AU1344" s="34"/>
      <c r="AV1344" s="34"/>
      <c r="AW1344" s="34"/>
      <c r="AX1344" s="34"/>
      <c r="AY1344" s="35"/>
      <c r="AZ1344" s="35"/>
      <c r="BA1344" s="35"/>
      <c r="BB1344" s="35"/>
      <c r="BC1344" s="35"/>
      <c r="BD1344" s="35"/>
      <c r="BE1344" s="35"/>
      <c r="BF1344" s="35"/>
      <c r="BG1344" s="35"/>
      <c r="BH1344" s="35"/>
      <c r="BI1344" s="35"/>
      <c r="BJ1344" s="35"/>
      <c r="BK1344" s="35"/>
      <c r="BL1344" s="2"/>
      <c r="BM1344" s="2"/>
      <c r="BN1344" s="2"/>
      <c r="BO1344" s="2"/>
      <c r="BP1344" s="2"/>
      <c r="BQ1344" s="2"/>
      <c r="BR1344" s="2"/>
      <c r="BS1344" s="2"/>
      <c r="BT1344" s="2"/>
      <c r="BU1344" s="2"/>
      <c r="BV1344" s="2"/>
      <c r="BW1344" s="2"/>
      <c r="BX1344" s="3"/>
    </row>
    <row r="1345" spans="2:126" ht="20.100000000000001" customHeight="1">
      <c r="B1345" s="9"/>
      <c r="C1345" s="9"/>
      <c r="D1345" s="15"/>
      <c r="E1345" s="16"/>
      <c r="F1345" s="16"/>
      <c r="G1345" s="16"/>
      <c r="H1345" s="16"/>
      <c r="I1345" s="16"/>
      <c r="J1345" s="17"/>
      <c r="K1345" s="17"/>
      <c r="L1345" s="17"/>
      <c r="M1345" s="17"/>
      <c r="N1345" s="17"/>
      <c r="O1345" s="17"/>
      <c r="P1345" s="17"/>
      <c r="Q1345" s="15"/>
      <c r="R1345" s="251" t="s">
        <v>232</v>
      </c>
      <c r="S1345" s="251"/>
      <c r="T1345" s="251"/>
      <c r="U1345" s="251"/>
      <c r="V1345" s="251"/>
      <c r="W1345" s="251"/>
      <c r="X1345" s="251"/>
      <c r="Y1345" s="251"/>
      <c r="Z1345" s="251"/>
      <c r="AA1345" s="251"/>
      <c r="AB1345" s="251"/>
      <c r="AC1345" s="251"/>
      <c r="AD1345" s="251"/>
      <c r="AE1345" s="251"/>
      <c r="AF1345" s="251"/>
      <c r="AG1345" s="251"/>
      <c r="AH1345" s="251"/>
      <c r="AI1345" s="251"/>
      <c r="AJ1345" s="251"/>
      <c r="AK1345" s="251"/>
      <c r="AL1345" s="251"/>
      <c r="AM1345" s="251"/>
      <c r="AN1345" s="251"/>
      <c r="AO1345" s="251"/>
      <c r="AP1345" s="251"/>
      <c r="AQ1345" s="251"/>
      <c r="AR1345" s="251"/>
      <c r="AS1345" s="251"/>
      <c r="AT1345" s="251"/>
      <c r="AU1345" s="251"/>
      <c r="AV1345" s="251"/>
      <c r="AW1345" s="251"/>
      <c r="AX1345" s="251"/>
      <c r="AY1345" s="252"/>
      <c r="AZ1345" s="252"/>
      <c r="BA1345" s="252"/>
      <c r="BB1345" s="252"/>
      <c r="BC1345" s="252"/>
      <c r="BD1345" s="252"/>
      <c r="BE1345" s="252"/>
      <c r="BF1345" s="252"/>
      <c r="BG1345" s="252"/>
      <c r="BH1345" s="252"/>
      <c r="BI1345" s="252"/>
      <c r="BJ1345" s="252"/>
      <c r="BK1345" s="252"/>
      <c r="BL1345" s="18"/>
      <c r="BM1345" s="18"/>
      <c r="BN1345" s="18"/>
      <c r="BO1345" s="18"/>
      <c r="BP1345" s="18"/>
      <c r="BQ1345" s="18"/>
      <c r="BR1345" s="18"/>
      <c r="BS1345" s="18"/>
      <c r="BT1345" s="18"/>
      <c r="BU1345" s="18"/>
      <c r="BV1345" s="18"/>
      <c r="BW1345" s="18"/>
      <c r="BX1345" s="19"/>
    </row>
    <row r="1346" spans="2:126" ht="20.100000000000001" customHeight="1">
      <c r="B1346" s="9"/>
      <c r="C1346" s="9"/>
      <c r="D1346" s="15"/>
      <c r="E1346" s="16"/>
      <c r="F1346" s="16"/>
      <c r="G1346" s="16"/>
      <c r="H1346" s="16"/>
      <c r="I1346" s="16"/>
      <c r="J1346" s="17"/>
      <c r="K1346" s="17"/>
      <c r="L1346" s="17"/>
      <c r="M1346" s="17"/>
      <c r="N1346" s="17"/>
      <c r="O1346" s="17"/>
      <c r="P1346" s="17"/>
      <c r="Q1346" s="228"/>
      <c r="R1346" s="29" t="s">
        <v>233</v>
      </c>
      <c r="S1346" s="29"/>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51"/>
      <c r="AV1346" s="251"/>
      <c r="AW1346" s="251"/>
      <c r="AX1346" s="251"/>
      <c r="AY1346" s="252"/>
      <c r="AZ1346" s="252"/>
      <c r="BA1346" s="252"/>
      <c r="BB1346" s="252"/>
      <c r="BC1346" s="252"/>
      <c r="BD1346" s="252"/>
      <c r="BE1346" s="252"/>
      <c r="BF1346" s="252"/>
      <c r="BG1346" s="252"/>
      <c r="BH1346" s="252"/>
      <c r="BI1346" s="252"/>
      <c r="BJ1346" s="252"/>
      <c r="BK1346" s="252"/>
      <c r="BL1346" s="247"/>
      <c r="BM1346" s="18"/>
      <c r="BN1346" s="18"/>
      <c r="BO1346" s="18"/>
      <c r="BP1346" s="18"/>
      <c r="BQ1346" s="18"/>
      <c r="BR1346" s="18"/>
      <c r="BS1346" s="18"/>
      <c r="BT1346" s="18"/>
      <c r="BU1346" s="18"/>
      <c r="BV1346" s="18"/>
      <c r="BW1346" s="18"/>
      <c r="BX1346" s="19"/>
    </row>
    <row r="1347" spans="2:126" ht="20.100000000000001" customHeight="1">
      <c r="B1347" s="9"/>
      <c r="C1347" s="9"/>
      <c r="D1347" s="23"/>
      <c r="E1347" s="24"/>
      <c r="F1347" s="24"/>
      <c r="G1347" s="24"/>
      <c r="H1347" s="24"/>
      <c r="I1347" s="24"/>
      <c r="J1347" s="25"/>
      <c r="K1347" s="25"/>
      <c r="L1347" s="25"/>
      <c r="M1347" s="25"/>
      <c r="N1347" s="25"/>
      <c r="O1347" s="25"/>
      <c r="P1347" s="25"/>
      <c r="Q1347" s="253"/>
      <c r="R1347" s="32" t="s">
        <v>234</v>
      </c>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3"/>
      <c r="BM1347" s="33"/>
      <c r="BN1347" s="33"/>
      <c r="BO1347" s="33"/>
      <c r="BP1347" s="33"/>
      <c r="BQ1347" s="33"/>
      <c r="BR1347" s="33"/>
      <c r="BS1347" s="33"/>
      <c r="BT1347" s="33"/>
      <c r="BU1347" s="33"/>
      <c r="BV1347" s="33"/>
      <c r="BW1347" s="33"/>
      <c r="BX1347" s="26"/>
    </row>
    <row r="1348" spans="2:126" ht="12.75" customHeight="1">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c r="AR1348" s="9"/>
      <c r="AS1348" s="9"/>
      <c r="AT1348" s="9"/>
      <c r="AU1348" s="9"/>
      <c r="AV1348" s="9"/>
      <c r="AW1348" s="9"/>
      <c r="AX1348" s="9"/>
      <c r="AY1348" s="9"/>
      <c r="AZ1348" s="9"/>
    </row>
    <row r="1349" spans="2:126" s="8" customFormat="1" ht="15.75" customHeight="1">
      <c r="D1349" s="488">
        <f>入力フォーム!$C$13</f>
        <v>45931</v>
      </c>
      <c r="E1349" s="488"/>
      <c r="F1349" s="488"/>
      <c r="G1349" s="488"/>
      <c r="H1349" s="488"/>
      <c r="I1349" s="488"/>
      <c r="J1349" s="488"/>
      <c r="K1349" s="488"/>
      <c r="L1349" s="488"/>
      <c r="M1349" s="488"/>
      <c r="N1349" s="488"/>
      <c r="O1349" s="488"/>
      <c r="P1349" s="488"/>
      <c r="Q1349" s="488"/>
      <c r="R1349" s="47"/>
      <c r="S1349" s="47"/>
      <c r="T1349" s="47"/>
      <c r="U1349" s="47"/>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row>
    <row r="1350" spans="2:126" s="8" customFormat="1" ht="10.5" customHeight="1">
      <c r="D1350" s="45"/>
      <c r="E1350" s="45"/>
      <c r="F1350" s="45"/>
      <c r="G1350" s="45"/>
      <c r="H1350" s="45"/>
      <c r="I1350" s="45"/>
      <c r="J1350" s="45"/>
      <c r="K1350" s="45"/>
      <c r="L1350" s="45"/>
      <c r="M1350" s="45"/>
      <c r="N1350" s="45"/>
      <c r="O1350" s="45"/>
      <c r="P1350" s="45"/>
      <c r="Q1350" s="45"/>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row>
    <row r="1351" spans="2:126" s="8" customFormat="1" ht="18" customHeight="1">
      <c r="AM1351" s="8" t="s">
        <v>56</v>
      </c>
      <c r="AQ1351" s="489" t="s">
        <v>306</v>
      </c>
      <c r="AR1351" s="489"/>
      <c r="AS1351" s="489"/>
      <c r="AT1351" s="489"/>
      <c r="AU1351" s="489"/>
      <c r="AV1351" s="489"/>
      <c r="AW1351" s="489"/>
      <c r="AX1351" s="489"/>
      <c r="AY1351" s="489"/>
      <c r="AZ1351" s="489"/>
      <c r="BA1351" s="489"/>
      <c r="BB1351" s="489"/>
      <c r="BC1351" s="489"/>
      <c r="BD1351" s="489"/>
      <c r="BE1351" s="489"/>
      <c r="BF1351" s="489"/>
      <c r="BG1351" s="489"/>
      <c r="BH1351" s="489"/>
      <c r="BI1351" s="489"/>
      <c r="BJ1351" s="489"/>
      <c r="BK1351" s="489"/>
      <c r="BL1351" s="489"/>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row>
    <row r="1352" spans="2:126" s="8" customFormat="1" ht="18" customHeight="1">
      <c r="AQ1352" s="489" t="s">
        <v>66</v>
      </c>
      <c r="AR1352" s="489"/>
      <c r="AS1352" s="489"/>
      <c r="AT1352" s="489"/>
      <c r="AU1352" s="489"/>
      <c r="AV1352" s="489"/>
      <c r="AW1352" s="489"/>
      <c r="AX1352" s="489"/>
      <c r="AY1352" s="489"/>
      <c r="AZ1352" s="489"/>
      <c r="BA1352" s="489"/>
      <c r="BB1352" s="489"/>
      <c r="BC1352" s="489"/>
      <c r="BD1352" s="489"/>
      <c r="BE1352" s="489"/>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row>
    <row r="1353" spans="2:126" s="8" customFormat="1" ht="18" customHeight="1">
      <c r="AQ1353" s="479" t="s">
        <v>329</v>
      </c>
      <c r="AR1353" s="479"/>
      <c r="AS1353" s="479"/>
      <c r="AT1353" s="479"/>
      <c r="AU1353" s="479"/>
      <c r="AV1353" s="479"/>
      <c r="AW1353" s="479"/>
      <c r="AX1353" s="479"/>
      <c r="AY1353" s="479"/>
      <c r="AZ1353" s="479"/>
      <c r="BA1353" s="479"/>
      <c r="BB1353" s="479"/>
      <c r="BC1353" s="479"/>
      <c r="BD1353" s="479"/>
      <c r="BE1353" s="479"/>
      <c r="BF1353" s="479"/>
      <c r="BG1353" s="43"/>
      <c r="BH1353" s="480" t="s">
        <v>300</v>
      </c>
      <c r="BI1353" s="480"/>
      <c r="BJ1353" s="480"/>
      <c r="BK1353" s="480"/>
      <c r="BL1353" s="480"/>
      <c r="BM1353" s="480"/>
      <c r="BN1353" s="480"/>
      <c r="BO1353" s="480"/>
      <c r="BS1353" s="8" t="s">
        <v>57</v>
      </c>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row>
    <row r="1354" spans="2:126" s="8" customFormat="1" ht="10.5" customHeight="1">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row>
    <row r="1355" spans="2:126" s="8" customFormat="1" ht="18" customHeight="1">
      <c r="AM1355" s="8" t="s">
        <v>58</v>
      </c>
      <c r="AQ1355" s="8" t="s">
        <v>59</v>
      </c>
      <c r="AU1355" s="481" t="str">
        <f>"〒"&amp;VLOOKUP(A1303,入力フォーム!$A$26:$AA$75,4,FALSE)</f>
        <v>〒</v>
      </c>
      <c r="AV1355" s="481"/>
      <c r="AW1355" s="481"/>
      <c r="AX1355" s="481"/>
      <c r="AY1355" s="481"/>
      <c r="AZ1355" s="481"/>
      <c r="BA1355" s="481"/>
      <c r="BB1355" s="481"/>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row>
    <row r="1356" spans="2:126" s="8" customFormat="1" ht="20.100000000000001" customHeight="1">
      <c r="AU1356" s="144"/>
      <c r="AV1356" s="482">
        <f>VLOOKUP(A1303,入力フォーム!$A$26:$AA$75,5,FALSE)</f>
        <v>0</v>
      </c>
      <c r="AW1356" s="482"/>
      <c r="AX1356" s="482"/>
      <c r="AY1356" s="482"/>
      <c r="AZ1356" s="482"/>
      <c r="BA1356" s="482"/>
      <c r="BB1356" s="482"/>
      <c r="BC1356" s="482"/>
      <c r="BD1356" s="482"/>
      <c r="BE1356" s="482"/>
      <c r="BF1356" s="482"/>
      <c r="BG1356" s="482"/>
      <c r="BH1356" s="482"/>
      <c r="BI1356" s="482"/>
      <c r="BJ1356" s="482"/>
      <c r="BK1356" s="482"/>
      <c r="BL1356" s="482"/>
      <c r="BM1356" s="482"/>
      <c r="BN1356" s="482"/>
      <c r="BO1356" s="482"/>
      <c r="BP1356" s="482"/>
      <c r="BQ1356" s="482"/>
      <c r="BR1356" s="482"/>
      <c r="BS1356" s="482"/>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row>
    <row r="1357" spans="2:126" s="8" customFormat="1" ht="20.100000000000001" customHeight="1">
      <c r="AU1357" s="44"/>
      <c r="AV1357" s="483">
        <f>VLOOKUP(A1303,入力フォーム!$A$26:$AA$75,6,FALSE)</f>
        <v>0</v>
      </c>
      <c r="AW1357" s="483"/>
      <c r="AX1357" s="483"/>
      <c r="AY1357" s="483"/>
      <c r="AZ1357" s="483"/>
      <c r="BA1357" s="483"/>
      <c r="BB1357" s="483"/>
      <c r="BC1357" s="483"/>
      <c r="BD1357" s="483"/>
      <c r="BE1357" s="483"/>
      <c r="BF1357" s="483"/>
      <c r="BG1357" s="483"/>
      <c r="BH1357" s="483"/>
      <c r="BI1357" s="483"/>
      <c r="BJ1357" s="483"/>
      <c r="BK1357" s="483"/>
      <c r="BL1357" s="483"/>
      <c r="BM1357" s="483"/>
      <c r="BN1357" s="483"/>
      <c r="BO1357" s="483"/>
      <c r="BP1357" s="483"/>
      <c r="BQ1357" s="483"/>
      <c r="BR1357" s="483"/>
      <c r="BS1357" s="48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row>
    <row r="1358" spans="2:126" s="8" customFormat="1" ht="12" customHeight="1">
      <c r="AQ1358" s="46" t="s">
        <v>191</v>
      </c>
      <c r="AR1358" s="46"/>
      <c r="AS1358" s="46"/>
      <c r="AT1358" s="46"/>
      <c r="AU1358" s="46"/>
      <c r="AV1358" s="484">
        <f>VLOOKUP(A1303,入力フォーム!$A$26:$AA$75,3,FALSE)</f>
        <v>0</v>
      </c>
      <c r="AW1358" s="484" ph="1"/>
      <c r="AX1358" s="484" ph="1"/>
      <c r="AY1358" s="484" ph="1"/>
      <c r="AZ1358" s="484" ph="1"/>
      <c r="BA1358" s="484" ph="1"/>
      <c r="BB1358" s="484" ph="1"/>
      <c r="BC1358" s="484" ph="1"/>
      <c r="BD1358" s="484" ph="1"/>
      <c r="BE1358" s="484" ph="1"/>
      <c r="BF1358" s="484" ph="1"/>
      <c r="BG1358" s="484" ph="1"/>
      <c r="BH1358" s="484" ph="1"/>
      <c r="BI1358" s="484" ph="1"/>
      <c r="BJ1358" s="484" ph="1"/>
      <c r="BK1358" s="484" ph="1"/>
      <c r="BL1358" s="484" ph="1"/>
      <c r="BM1358" s="484" ph="1"/>
      <c r="BN1358" s="484" ph="1"/>
      <c r="BO1358" s="48"/>
      <c r="BP1358" s="48"/>
      <c r="BQ1358" s="48"/>
      <c r="BR1358" s="48"/>
      <c r="BS1358" s="48"/>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row>
    <row r="1359" spans="2:126" s="8" customFormat="1" ht="20.100000000000001" customHeight="1">
      <c r="AQ1359" s="8" t="s">
        <v>60</v>
      </c>
      <c r="AV1359" s="493">
        <f>VLOOKUP(A1303,入力フォーム!$A$26:$AA$75,2,FALSE)</f>
        <v>0</v>
      </c>
      <c r="AW1359" s="493"/>
      <c r="AX1359" s="493"/>
      <c r="AY1359" s="493"/>
      <c r="AZ1359" s="493"/>
      <c r="BA1359" s="493"/>
      <c r="BB1359" s="493"/>
      <c r="BC1359" s="493"/>
      <c r="BD1359" s="493"/>
      <c r="BE1359" s="493"/>
      <c r="BF1359" s="493"/>
      <c r="BG1359" s="493"/>
      <c r="BH1359" s="493"/>
      <c r="BI1359" s="493"/>
      <c r="BJ1359" s="493"/>
      <c r="BK1359" s="493"/>
      <c r="BL1359" s="493"/>
      <c r="BM1359" s="493"/>
      <c r="BN1359" s="493"/>
      <c r="BO1359" s="48"/>
      <c r="BP1359" s="48"/>
      <c r="BQ1359" s="48"/>
      <c r="BR1359" s="48"/>
      <c r="BS1359" s="286" t="s">
        <v>57</v>
      </c>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row>
    <row r="1360" spans="2:126" s="8" customFormat="1" ht="20.100000000000001" customHeight="1">
      <c r="AQ1360" s="8" t="s">
        <v>61</v>
      </c>
      <c r="AV1360" s="48"/>
      <c r="AW1360" s="494">
        <f>VLOOKUP(A1303,入力フォーム!$A$26:$AA$75,8,FALSE)</f>
        <v>0</v>
      </c>
      <c r="AX1360" s="494"/>
      <c r="AY1360" s="494"/>
      <c r="AZ1360" s="494"/>
      <c r="BA1360" s="494"/>
      <c r="BB1360" s="494"/>
      <c r="BC1360" s="494"/>
      <c r="BD1360" s="494"/>
      <c r="BE1360" s="494"/>
      <c r="BF1360" s="494"/>
      <c r="BG1360" s="494"/>
      <c r="BH1360" s="494"/>
      <c r="BI1360" s="494"/>
      <c r="BJ1360" s="494"/>
      <c r="BK1360" s="494"/>
      <c r="BL1360" s="494"/>
      <c r="BM1360" s="494"/>
      <c r="BN1360" s="494"/>
      <c r="BO1360" s="494"/>
      <c r="BP1360" s="494"/>
      <c r="BQ1360" s="494"/>
      <c r="BR1360" s="494"/>
      <c r="BS1360" s="48"/>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row>
    <row r="1361" spans="1:126" s="8" customFormat="1" ht="20.100000000000001" customHeight="1">
      <c r="AQ1361" s="8" t="s">
        <v>83</v>
      </c>
      <c r="AV1361" s="48"/>
      <c r="AW1361" s="48"/>
      <c r="AX1361" s="48"/>
      <c r="AY1361" s="48"/>
      <c r="AZ1361" s="48"/>
      <c r="BA1361" s="48"/>
      <c r="BB1361" s="48"/>
      <c r="BC1361" s="48"/>
      <c r="BD1361" s="495">
        <f>VLOOKUP(A1303,入力フォーム!$A$26:$AA$75,9,FALSE)</f>
        <v>0</v>
      </c>
      <c r="BE1361" s="495"/>
      <c r="BF1361" s="495"/>
      <c r="BG1361" s="495"/>
      <c r="BH1361" s="495"/>
      <c r="BI1361" s="495"/>
      <c r="BJ1361" s="495"/>
      <c r="BK1361" s="495"/>
      <c r="BL1361" s="495"/>
      <c r="BM1361" s="495"/>
      <c r="BN1361" s="495"/>
      <c r="BO1361" s="495"/>
      <c r="BP1361" s="495"/>
      <c r="BQ1361" s="495"/>
      <c r="BR1361" s="495"/>
      <c r="BS1361" s="495"/>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row>
    <row r="1362" spans="1:126" s="8" customFormat="1" ht="12" customHeight="1">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row>
    <row r="1363" spans="1:126" s="8" customFormat="1" ht="22.5" customHeight="1">
      <c r="D1363" s="496" t="s">
        <v>85</v>
      </c>
      <c r="E1363" s="496"/>
      <c r="F1363" s="496"/>
      <c r="G1363" s="496"/>
      <c r="H1363" s="496"/>
      <c r="I1363" s="496"/>
      <c r="J1363" s="496"/>
      <c r="K1363" s="496"/>
      <c r="L1363" s="497" t="str">
        <f>入力フォーム!$C$22</f>
        <v>07-999</v>
      </c>
      <c r="M1363" s="497"/>
      <c r="N1363" s="497"/>
      <c r="O1363" s="497"/>
      <c r="P1363" s="497"/>
      <c r="Q1363" s="497"/>
      <c r="R1363" s="48"/>
      <c r="S1363" s="48"/>
      <c r="T1363" s="8" t="s">
        <v>242</v>
      </c>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row>
    <row r="1364" spans="1:126" s="8" customFormat="1" ht="15.75" customHeight="1">
      <c r="D1364" s="45"/>
      <c r="F1364" s="45"/>
      <c r="G1364" s="45"/>
      <c r="H1364" s="45"/>
      <c r="I1364" s="45"/>
      <c r="J1364" s="45"/>
      <c r="K1364" s="45"/>
      <c r="L1364" s="45"/>
      <c r="M1364" s="45"/>
      <c r="N1364" s="45"/>
      <c r="O1364" s="45"/>
      <c r="P1364" s="45"/>
      <c r="Q1364" s="45"/>
      <c r="BX1364" s="51"/>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row>
    <row r="1365" spans="1:126" s="7" customFormat="1" ht="18.75">
      <c r="A1365" s="7">
        <f>IF(MOD(ROW()-1,62)=0,QUOTIENT(ROW()-1,62)+1,"")</f>
        <v>23</v>
      </c>
      <c r="B1365" s="473" t="s">
        <v>39</v>
      </c>
      <c r="C1365" s="473"/>
      <c r="D1365" s="473"/>
      <c r="E1365" s="473"/>
      <c r="F1365" s="473"/>
      <c r="G1365" s="473"/>
      <c r="H1365" s="473"/>
      <c r="I1365" s="473"/>
      <c r="J1365" s="473"/>
      <c r="K1365" s="473"/>
      <c r="L1365" s="473"/>
      <c r="M1365" s="473"/>
      <c r="N1365" s="473"/>
      <c r="O1365" s="473"/>
      <c r="P1365" s="473"/>
      <c r="Q1365" s="473"/>
      <c r="R1365" s="473"/>
      <c r="S1365" s="473"/>
      <c r="T1365" s="473"/>
      <c r="U1365" s="473"/>
      <c r="V1365" s="473"/>
      <c r="W1365" s="473"/>
      <c r="X1365" s="473"/>
      <c r="Y1365" s="473"/>
      <c r="Z1365" s="473"/>
      <c r="AA1365" s="473"/>
      <c r="AB1365" s="473"/>
      <c r="AC1365" s="473"/>
      <c r="AD1365" s="473"/>
      <c r="AE1365" s="473"/>
      <c r="AF1365" s="473"/>
      <c r="AG1365" s="473"/>
      <c r="AH1365" s="473"/>
      <c r="AI1365" s="473"/>
      <c r="AJ1365" s="473"/>
      <c r="AK1365" s="473"/>
      <c r="AL1365" s="473"/>
      <c r="AM1365" s="473"/>
      <c r="AN1365" s="473"/>
      <c r="AO1365" s="473"/>
      <c r="AP1365" s="473"/>
      <c r="AQ1365" s="473"/>
      <c r="AR1365" s="473"/>
      <c r="AS1365" s="473"/>
      <c r="AT1365" s="473"/>
      <c r="AU1365" s="473"/>
      <c r="AV1365" s="473"/>
      <c r="AW1365" s="473"/>
      <c r="AX1365" s="473"/>
      <c r="AY1365" s="473"/>
      <c r="AZ1365" s="473"/>
      <c r="BA1365" s="473"/>
      <c r="BB1365" s="473"/>
      <c r="BC1365" s="473"/>
      <c r="BD1365" s="473"/>
      <c r="BE1365" s="473"/>
      <c r="BF1365" s="473"/>
      <c r="BG1365" s="473"/>
      <c r="BH1365" s="473"/>
      <c r="BI1365" s="473"/>
      <c r="BJ1365" s="473"/>
      <c r="BK1365" s="473"/>
      <c r="BL1365" s="473"/>
      <c r="BM1365" s="473"/>
      <c r="BN1365" s="473"/>
      <c r="BO1365" s="473"/>
      <c r="BP1365" s="473"/>
      <c r="BQ1365" s="473"/>
      <c r="BR1365" s="473"/>
      <c r="BS1365" s="473"/>
      <c r="BT1365" s="473"/>
      <c r="BU1365" s="473"/>
      <c r="BV1365" s="473"/>
      <c r="BW1365" s="473"/>
      <c r="BX1365" s="473"/>
      <c r="BY1365" s="52"/>
      <c r="BZ1365" s="41"/>
      <c r="CA1365" s="41"/>
      <c r="CB1365" s="41"/>
      <c r="CC1365" s="41"/>
      <c r="CD1365" s="41"/>
      <c r="CE1365" s="41"/>
      <c r="CF1365" s="41"/>
      <c r="CG1365" s="41"/>
      <c r="CH1365" s="41"/>
      <c r="CI1365" s="41"/>
      <c r="CJ1365" s="41"/>
      <c r="CK1365" s="41"/>
      <c r="CL1365" s="41"/>
      <c r="CM1365" s="41"/>
      <c r="CN1365" s="41"/>
      <c r="CO1365" s="41"/>
      <c r="CP1365" s="41"/>
      <c r="CQ1365" s="41"/>
      <c r="CR1365" s="41"/>
      <c r="CS1365" s="41"/>
      <c r="CT1365" s="41"/>
      <c r="CU1365" s="41"/>
      <c r="CV1365" s="41"/>
      <c r="CW1365" s="41"/>
      <c r="CX1365" s="41"/>
      <c r="CY1365" s="41"/>
      <c r="CZ1365" s="41"/>
      <c r="DA1365" s="41"/>
      <c r="DB1365" s="41"/>
      <c r="DC1365" s="41"/>
      <c r="DD1365" s="41"/>
      <c r="DE1365" s="41"/>
      <c r="DF1365" s="41"/>
      <c r="DG1365" s="41"/>
      <c r="DH1365" s="41"/>
      <c r="DI1365" s="41"/>
      <c r="DJ1365" s="41"/>
      <c r="DK1365" s="41"/>
      <c r="DL1365" s="41"/>
      <c r="DM1365" s="41"/>
      <c r="DN1365" s="41"/>
      <c r="DO1365" s="41"/>
      <c r="DP1365" s="41"/>
      <c r="DQ1365" s="41"/>
      <c r="DR1365" s="41"/>
      <c r="DS1365" s="41"/>
      <c r="DT1365" s="41"/>
      <c r="DU1365" s="41"/>
      <c r="DV1365" s="41"/>
    </row>
    <row r="1366" spans="1:126" s="7" customFormat="1" ht="19.5" customHeight="1">
      <c r="B1366" s="8"/>
      <c r="C1366" s="8"/>
      <c r="D1366" s="8"/>
      <c r="E1366" s="8"/>
      <c r="F1366" s="8"/>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Q1366" s="8"/>
      <c r="AR1366" s="8"/>
      <c r="AS1366" s="8"/>
      <c r="AT1366" s="8"/>
      <c r="AU1366" s="8"/>
      <c r="AV1366" s="8"/>
      <c r="AW1366" s="8"/>
      <c r="AX1366" s="8"/>
      <c r="AY1366" s="8"/>
      <c r="AZ1366" s="8"/>
      <c r="BZ1366" s="41"/>
      <c r="CA1366" s="41"/>
      <c r="CB1366" s="41"/>
      <c r="CC1366" s="41"/>
      <c r="CD1366" s="41"/>
      <c r="CE1366" s="41"/>
      <c r="CF1366" s="41"/>
      <c r="CG1366" s="41"/>
      <c r="CH1366" s="41"/>
      <c r="CI1366" s="41"/>
      <c r="CJ1366" s="41"/>
      <c r="CK1366" s="41"/>
      <c r="CL1366" s="41"/>
      <c r="CM1366" s="41"/>
      <c r="CN1366" s="41"/>
      <c r="CO1366" s="41"/>
      <c r="CP1366" s="41"/>
      <c r="CQ1366" s="41"/>
      <c r="CR1366" s="41"/>
      <c r="CS1366" s="41"/>
      <c r="CT1366" s="41"/>
      <c r="CU1366" s="41"/>
      <c r="CV1366" s="41"/>
      <c r="CW1366" s="41"/>
      <c r="CX1366" s="41"/>
      <c r="CY1366" s="41"/>
      <c r="CZ1366" s="41"/>
      <c r="DA1366" s="41"/>
      <c r="DB1366" s="41"/>
      <c r="DC1366" s="41"/>
      <c r="DD1366" s="41"/>
      <c r="DE1366" s="41"/>
      <c r="DF1366" s="41"/>
      <c r="DG1366" s="41"/>
      <c r="DH1366" s="41"/>
      <c r="DI1366" s="41"/>
      <c r="DJ1366" s="41"/>
      <c r="DK1366" s="41"/>
      <c r="DL1366" s="41"/>
      <c r="DM1366" s="41"/>
      <c r="DN1366" s="41"/>
      <c r="DO1366" s="41"/>
      <c r="DP1366" s="41"/>
      <c r="DQ1366" s="41"/>
      <c r="DR1366" s="41"/>
      <c r="DS1366" s="41"/>
      <c r="DT1366" s="41"/>
      <c r="DU1366" s="41"/>
      <c r="DV1366" s="41"/>
    </row>
    <row r="1367" spans="1:126" s="7" customFormat="1" ht="16.5" customHeight="1">
      <c r="B1367" s="8" t="s">
        <v>229</v>
      </c>
      <c r="C1367" s="8"/>
      <c r="D1367" s="8"/>
      <c r="E1367" s="8"/>
      <c r="F1367" s="8"/>
      <c r="G1367" s="8"/>
      <c r="H1367" s="8"/>
      <c r="I1367" s="8"/>
      <c r="J1367" s="8"/>
      <c r="K1367" s="8"/>
      <c r="L1367" s="8"/>
      <c r="M1367" s="8"/>
      <c r="N1367" s="8"/>
      <c r="O1367" s="8"/>
      <c r="P1367" s="8"/>
      <c r="Q1367" s="8"/>
      <c r="R1367" s="8"/>
      <c r="S1367" s="8"/>
      <c r="T1367" s="8"/>
      <c r="U1367" s="8"/>
      <c r="V1367" s="8"/>
      <c r="W1367" s="8"/>
      <c r="X1367" s="8"/>
      <c r="Y1367" s="8"/>
      <c r="Z1367" s="8"/>
      <c r="AA1367" s="8"/>
      <c r="AB1367" s="8"/>
      <c r="AD1367" s="474">
        <f>VLOOKUP(A1365,入力フォーム!$A$26:$AA$75,2,FALSE)</f>
        <v>0</v>
      </c>
      <c r="AE1367" s="474"/>
      <c r="AF1367" s="474"/>
      <c r="AG1367" s="474"/>
      <c r="AH1367" s="474"/>
      <c r="AI1367" s="474"/>
      <c r="AJ1367" s="474"/>
      <c r="AK1367" s="474"/>
      <c r="AL1367" s="474"/>
      <c r="AM1367" s="474"/>
      <c r="AN1367" s="474"/>
      <c r="AO1367" s="474"/>
      <c r="AP1367" s="474"/>
      <c r="AQ1367" s="8" t="s">
        <v>230</v>
      </c>
      <c r="AR1367" s="8"/>
      <c r="AS1367" s="8"/>
      <c r="AT1367" s="8"/>
      <c r="AU1367" s="8"/>
      <c r="AV1367" s="8"/>
      <c r="AW1367" s="8"/>
      <c r="AX1367" s="8"/>
      <c r="AY1367" s="8"/>
      <c r="AZ1367" s="8"/>
      <c r="BZ1367" s="41"/>
      <c r="CA1367" s="41"/>
      <c r="CB1367" s="41"/>
      <c r="CC1367" s="41"/>
      <c r="CD1367" s="41"/>
      <c r="CE1367" s="41"/>
      <c r="CF1367" s="41"/>
      <c r="CG1367" s="41"/>
      <c r="CH1367" s="41"/>
      <c r="CI1367" s="41"/>
      <c r="CJ1367" s="41"/>
      <c r="CK1367" s="41"/>
      <c r="CL1367" s="41"/>
      <c r="CM1367" s="41"/>
      <c r="CN1367" s="41"/>
      <c r="CO1367" s="41"/>
      <c r="CP1367" s="41"/>
      <c r="CQ1367" s="41"/>
      <c r="CR1367" s="41"/>
      <c r="CS1367" s="41"/>
      <c r="CT1367" s="41"/>
      <c r="CU1367" s="41"/>
      <c r="CV1367" s="41"/>
      <c r="CW1367" s="41"/>
      <c r="CX1367" s="41"/>
      <c r="CY1367" s="41"/>
      <c r="CZ1367" s="41"/>
      <c r="DA1367" s="41"/>
      <c r="DB1367" s="41"/>
      <c r="DC1367" s="41"/>
      <c r="DD1367" s="41"/>
      <c r="DE1367" s="41"/>
      <c r="DF1367" s="41"/>
      <c r="DG1367" s="41"/>
      <c r="DH1367" s="41"/>
      <c r="DI1367" s="41"/>
      <c r="DJ1367" s="41"/>
      <c r="DK1367" s="41"/>
      <c r="DL1367" s="41"/>
      <c r="DM1367" s="41"/>
      <c r="DN1367" s="41"/>
      <c r="DO1367" s="41"/>
      <c r="DP1367" s="41"/>
      <c r="DQ1367" s="41"/>
      <c r="DR1367" s="41"/>
      <c r="DS1367" s="41"/>
      <c r="DT1367" s="41"/>
      <c r="DU1367" s="41"/>
      <c r="DV1367" s="41"/>
    </row>
    <row r="1368" spans="1:126" ht="14.25" customHeight="1">
      <c r="B1368" s="9"/>
      <c r="C1368" s="9"/>
      <c r="D1368" s="9"/>
    </row>
    <row r="1369" spans="1:126" ht="15.75" customHeight="1">
      <c r="D1369" s="475" t="s">
        <v>23</v>
      </c>
      <c r="E1369" s="475"/>
      <c r="F1369" s="475"/>
      <c r="G1369" s="475"/>
      <c r="H1369" s="475"/>
      <c r="I1369" s="475"/>
      <c r="J1369" s="475"/>
      <c r="K1369" s="475"/>
      <c r="L1369" s="475"/>
      <c r="M1369" s="475"/>
      <c r="N1369" s="475"/>
      <c r="O1369" s="475"/>
      <c r="P1369" s="475"/>
      <c r="Q1369" s="475"/>
      <c r="R1369" s="475"/>
      <c r="S1369" s="475"/>
      <c r="T1369" s="475"/>
      <c r="U1369" s="475"/>
      <c r="V1369" s="475"/>
      <c r="W1369" s="475"/>
      <c r="X1369" s="475"/>
      <c r="Y1369" s="475"/>
      <c r="Z1369" s="475"/>
      <c r="AA1369" s="475"/>
      <c r="AB1369" s="475"/>
      <c r="AC1369" s="475"/>
      <c r="AD1369" s="475"/>
      <c r="AE1369" s="475"/>
      <c r="AF1369" s="475"/>
      <c r="AG1369" s="475"/>
      <c r="AH1369" s="475"/>
      <c r="AI1369" s="475"/>
      <c r="AJ1369" s="475"/>
      <c r="AK1369" s="475"/>
      <c r="AL1369" s="475"/>
      <c r="AM1369" s="475"/>
      <c r="AN1369" s="475"/>
      <c r="AO1369" s="475"/>
      <c r="AP1369" s="475"/>
      <c r="AQ1369" s="475"/>
      <c r="AR1369" s="475"/>
      <c r="AS1369" s="475"/>
      <c r="AT1369" s="475"/>
      <c r="AU1369" s="475"/>
      <c r="AV1369" s="475"/>
      <c r="AW1369" s="475"/>
      <c r="AX1369" s="475"/>
      <c r="AY1369" s="475"/>
      <c r="AZ1369" s="475"/>
      <c r="BA1369" s="475"/>
      <c r="BB1369" s="475"/>
      <c r="BC1369" s="475"/>
      <c r="BD1369" s="475"/>
      <c r="BE1369" s="475"/>
      <c r="BF1369" s="475"/>
      <c r="BG1369" s="475"/>
      <c r="BH1369" s="475"/>
      <c r="BI1369" s="475"/>
      <c r="BJ1369" s="475"/>
      <c r="BK1369" s="475"/>
      <c r="BL1369" s="475"/>
      <c r="BM1369" s="475"/>
      <c r="BN1369" s="475"/>
      <c r="BO1369" s="475"/>
      <c r="BP1369" s="475"/>
      <c r="BQ1369" s="475"/>
      <c r="BR1369" s="475"/>
      <c r="BS1369" s="475"/>
      <c r="BT1369" s="475"/>
      <c r="BU1369" s="475"/>
      <c r="BV1369" s="475"/>
      <c r="BW1369" s="475"/>
      <c r="BX1369" s="475"/>
      <c r="BZ1369"/>
    </row>
    <row r="1370" spans="1:126" ht="14.25" customHeight="1">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c r="AS1370" s="9"/>
      <c r="AT1370" s="9"/>
      <c r="AU1370" s="9"/>
      <c r="AV1370" s="9"/>
      <c r="AW1370" s="9"/>
      <c r="AX1370" s="9"/>
      <c r="AY1370" s="9"/>
      <c r="AZ1370" s="9"/>
    </row>
    <row r="1371" spans="1:126" ht="19.5" customHeight="1">
      <c r="B1371" s="9"/>
      <c r="C1371" s="9"/>
      <c r="D1371" s="10"/>
      <c r="E1371" s="11" t="s">
        <v>40</v>
      </c>
      <c r="F1371" s="11"/>
      <c r="G1371" s="11"/>
      <c r="H1371" s="11"/>
      <c r="I1371" s="11"/>
      <c r="J1371" s="12"/>
      <c r="K1371" s="12"/>
      <c r="L1371" s="12"/>
      <c r="M1371" s="12"/>
      <c r="N1371" s="12"/>
      <c r="O1371" s="12"/>
      <c r="P1371" s="12"/>
      <c r="Q1371" s="10"/>
      <c r="R1371" s="476" t="str">
        <f>VLOOKUP(A1365,入力フォーム!$A$26:$AA$75,11,FALSE)</f>
        <v/>
      </c>
      <c r="S1371" s="476"/>
      <c r="T1371" s="476"/>
      <c r="U1371" s="476"/>
      <c r="V1371" s="476"/>
      <c r="W1371" s="476"/>
      <c r="X1371" s="476"/>
      <c r="Y1371" s="476"/>
      <c r="Z1371" s="476"/>
      <c r="AA1371" s="476"/>
      <c r="AB1371" s="476"/>
      <c r="AC1371" s="476"/>
      <c r="AD1371" s="476"/>
      <c r="AE1371" s="476"/>
      <c r="AF1371" s="476"/>
      <c r="AG1371" s="476"/>
      <c r="AH1371" s="477" t="s">
        <v>235</v>
      </c>
      <c r="AI1371" s="478"/>
      <c r="AJ1371" s="478"/>
      <c r="AK1371" s="478"/>
      <c r="AL1371" s="478"/>
      <c r="AM1371" s="476" t="str">
        <f>VLOOKUP(A1365,入力フォーム!$A$26:$AA$75,13,FALSE)</f>
        <v/>
      </c>
      <c r="AN1371" s="476"/>
      <c r="AO1371" s="476"/>
      <c r="AP1371" s="476"/>
      <c r="AQ1371" s="476"/>
      <c r="AR1371" s="476"/>
      <c r="AS1371" s="476"/>
      <c r="AT1371" s="476"/>
      <c r="AU1371" s="476"/>
      <c r="AV1371" s="476"/>
      <c r="AW1371" s="476"/>
      <c r="AX1371" s="476"/>
      <c r="AY1371" s="476"/>
      <c r="AZ1371" s="476"/>
      <c r="BA1371" s="476"/>
      <c r="BB1371" s="476"/>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3"/>
    </row>
    <row r="1372" spans="1:126" ht="20.100000000000001" customHeight="1">
      <c r="B1372" s="9"/>
      <c r="C1372" s="9"/>
      <c r="D1372" s="10"/>
      <c r="E1372" s="11" t="s">
        <v>41</v>
      </c>
      <c r="F1372" s="11"/>
      <c r="G1372" s="11"/>
      <c r="H1372" s="11"/>
      <c r="I1372" s="11"/>
      <c r="J1372" s="12"/>
      <c r="K1372" s="12"/>
      <c r="L1372" s="12"/>
      <c r="M1372" s="12"/>
      <c r="N1372" s="12"/>
      <c r="O1372" s="12"/>
      <c r="P1372" s="229"/>
      <c r="Q1372" s="230"/>
      <c r="R1372" s="463" t="str">
        <f>入力フォーム!$C$10</f>
        <v>品川キャンパス</v>
      </c>
      <c r="S1372" s="463"/>
      <c r="T1372" s="463"/>
      <c r="U1372" s="463"/>
      <c r="V1372" s="463"/>
      <c r="W1372" s="463"/>
      <c r="X1372" s="463"/>
      <c r="Y1372" s="463"/>
      <c r="Z1372" s="231"/>
      <c r="AA1372" s="464" t="str">
        <f>入力フォーム!$D$10</f>
        <v>文学部事務室</v>
      </c>
      <c r="AB1372" s="464"/>
      <c r="AC1372" s="464"/>
      <c r="AD1372" s="464"/>
      <c r="AE1372" s="464"/>
      <c r="AF1372" s="464"/>
      <c r="AG1372" s="464"/>
      <c r="AH1372" s="464"/>
      <c r="AI1372" s="464"/>
      <c r="AJ1372" s="464"/>
      <c r="AK1372" s="464"/>
      <c r="AL1372" s="464"/>
      <c r="AM1372" s="464"/>
      <c r="AN1372" s="464"/>
      <c r="AO1372" s="464"/>
      <c r="AP1372" s="464"/>
      <c r="AQ1372" s="464"/>
      <c r="AR1372" s="464"/>
      <c r="AS1372" s="464"/>
      <c r="AT1372" s="464"/>
      <c r="AU1372" s="464"/>
      <c r="AV1372" s="464"/>
      <c r="AW1372" s="464"/>
      <c r="AX1372" s="464"/>
      <c r="AY1372" s="464"/>
      <c r="AZ1372" s="464"/>
      <c r="BA1372" s="464"/>
      <c r="BB1372" s="464"/>
      <c r="BC1372" s="464"/>
      <c r="BD1372" s="464"/>
      <c r="BE1372" s="464"/>
      <c r="BF1372" s="464"/>
      <c r="BG1372" s="464"/>
      <c r="BH1372" s="464"/>
      <c r="BI1372" s="464"/>
      <c r="BJ1372" s="464"/>
      <c r="BK1372" s="464"/>
      <c r="BL1372" s="464"/>
      <c r="BM1372" s="464"/>
      <c r="BN1372" s="464"/>
      <c r="BO1372" s="464"/>
      <c r="BP1372" s="464"/>
      <c r="BQ1372" s="464"/>
      <c r="BR1372" s="231"/>
      <c r="BS1372" s="231"/>
      <c r="BT1372" s="231"/>
      <c r="BU1372" s="231"/>
      <c r="BV1372" s="231"/>
      <c r="BW1372" s="231"/>
      <c r="BX1372" s="232"/>
    </row>
    <row r="1373" spans="1:126" ht="18.600000000000001" customHeight="1">
      <c r="B1373" s="9"/>
      <c r="C1373" s="9"/>
      <c r="D1373" s="15"/>
      <c r="E1373" s="16" t="s">
        <v>236</v>
      </c>
      <c r="F1373" s="16"/>
      <c r="G1373" s="16"/>
      <c r="H1373" s="16"/>
      <c r="I1373" s="16"/>
      <c r="J1373" s="17"/>
      <c r="K1373" s="17"/>
      <c r="L1373" s="17"/>
      <c r="M1373" s="17"/>
      <c r="N1373" s="17"/>
      <c r="O1373" s="17"/>
      <c r="P1373" s="17"/>
      <c r="Q1373" s="15"/>
      <c r="R1373" s="465" t="str">
        <f>入力フォーム!$C$4</f>
        <v>文学部事務室</v>
      </c>
      <c r="S1373" s="465"/>
      <c r="T1373" s="465"/>
      <c r="U1373" s="465"/>
      <c r="V1373" s="465"/>
      <c r="W1373" s="465"/>
      <c r="X1373" s="465"/>
      <c r="Y1373" s="465"/>
      <c r="Z1373" s="465"/>
      <c r="AA1373" s="465"/>
      <c r="AB1373" s="465"/>
      <c r="AC1373" s="465"/>
      <c r="AD1373" s="465"/>
      <c r="AE1373" s="465"/>
      <c r="AF1373" s="465"/>
      <c r="AG1373" s="465"/>
      <c r="AH1373" s="465"/>
      <c r="AI1373" s="465"/>
      <c r="AJ1373" s="465"/>
      <c r="AK1373" s="465"/>
      <c r="AL1373" s="465"/>
      <c r="AM1373" s="465"/>
      <c r="AN1373" s="465"/>
      <c r="AO1373" s="465"/>
      <c r="AP1373" s="465"/>
      <c r="AQ1373" s="465"/>
      <c r="AR1373" s="465"/>
      <c r="AS1373" s="465"/>
      <c r="AT1373" s="465"/>
      <c r="AU1373" s="465"/>
      <c r="AV1373" s="465"/>
      <c r="AW1373" s="465"/>
      <c r="AX1373" s="465"/>
      <c r="AY1373" s="465"/>
      <c r="AZ1373" s="465"/>
      <c r="BA1373" s="465"/>
      <c r="BB1373" s="465"/>
      <c r="BC1373" s="465"/>
      <c r="BD1373" s="465"/>
      <c r="BE1373" s="465"/>
      <c r="BF1373" s="465"/>
      <c r="BG1373" s="465"/>
      <c r="BH1373" s="465"/>
      <c r="BI1373" s="465"/>
      <c r="BJ1373" s="465"/>
      <c r="BK1373" s="465"/>
      <c r="BL1373" s="465"/>
      <c r="BM1373" s="465"/>
      <c r="BN1373" s="465"/>
      <c r="BO1373" s="465"/>
      <c r="BP1373" s="465"/>
      <c r="BQ1373" s="465"/>
      <c r="BR1373" s="465"/>
      <c r="BS1373" s="233"/>
      <c r="BT1373" s="233"/>
      <c r="BU1373" s="233"/>
      <c r="BV1373" s="233"/>
      <c r="BW1373" s="233"/>
      <c r="BX1373" s="19"/>
    </row>
    <row r="1374" spans="1:126" ht="38.25" customHeight="1">
      <c r="B1374" s="9"/>
      <c r="C1374" s="9"/>
      <c r="D1374" s="10"/>
      <c r="E1374" s="466" t="s">
        <v>42</v>
      </c>
      <c r="F1374" s="466"/>
      <c r="G1374" s="466"/>
      <c r="H1374" s="466"/>
      <c r="I1374" s="466"/>
      <c r="J1374" s="466"/>
      <c r="K1374" s="466"/>
      <c r="L1374" s="466"/>
      <c r="M1374" s="466"/>
      <c r="N1374" s="466"/>
      <c r="O1374" s="466"/>
      <c r="P1374" s="467"/>
      <c r="Q1374" s="10"/>
      <c r="R1374" s="468" t="str">
        <f>入力フォーム!$C$8</f>
        <v>OC学生スタッフ</v>
      </c>
      <c r="S1374" s="468"/>
      <c r="T1374" s="468"/>
      <c r="U1374" s="468"/>
      <c r="V1374" s="468"/>
      <c r="W1374" s="468"/>
      <c r="X1374" s="468"/>
      <c r="Y1374" s="468"/>
      <c r="Z1374" s="468"/>
      <c r="AA1374" s="468"/>
      <c r="AB1374" s="468"/>
      <c r="AC1374" s="468"/>
      <c r="AD1374" s="468"/>
      <c r="AE1374" s="468"/>
      <c r="AF1374" s="468"/>
      <c r="AG1374" s="468"/>
      <c r="AH1374" s="468"/>
      <c r="AI1374" s="468"/>
      <c r="AJ1374" s="468"/>
      <c r="AK1374" s="468"/>
      <c r="AL1374" s="468"/>
      <c r="AM1374" s="468"/>
      <c r="AN1374" s="468"/>
      <c r="AO1374" s="468"/>
      <c r="AP1374" s="468"/>
      <c r="AQ1374" s="468"/>
      <c r="AR1374" s="468"/>
      <c r="AS1374" s="468"/>
      <c r="AT1374" s="468"/>
      <c r="AU1374" s="468"/>
      <c r="AV1374" s="468"/>
      <c r="AW1374" s="468"/>
      <c r="AX1374" s="468"/>
      <c r="AY1374" s="468"/>
      <c r="AZ1374" s="468"/>
      <c r="BA1374" s="468"/>
      <c r="BB1374" s="468"/>
      <c r="BC1374" s="468"/>
      <c r="BD1374" s="468"/>
      <c r="BE1374" s="468"/>
      <c r="BF1374" s="468"/>
      <c r="BG1374" s="468"/>
      <c r="BH1374" s="468"/>
      <c r="BI1374" s="468"/>
      <c r="BJ1374" s="468"/>
      <c r="BK1374" s="468"/>
      <c r="BL1374" s="468"/>
      <c r="BM1374" s="468"/>
      <c r="BN1374" s="468"/>
      <c r="BO1374" s="468"/>
      <c r="BP1374" s="468"/>
      <c r="BQ1374" s="468"/>
      <c r="BR1374" s="468"/>
      <c r="BS1374" s="234"/>
      <c r="BT1374" s="234"/>
      <c r="BU1374" s="234"/>
      <c r="BV1374" s="234"/>
      <c r="BW1374" s="234"/>
      <c r="BX1374" s="14"/>
    </row>
    <row r="1375" spans="1:126" ht="20.100000000000001" customHeight="1">
      <c r="B1375" s="9"/>
      <c r="C1375" s="9"/>
      <c r="D1375" s="15"/>
      <c r="E1375" s="16" t="s">
        <v>43</v>
      </c>
      <c r="F1375" s="16"/>
      <c r="G1375" s="16"/>
      <c r="H1375" s="16"/>
      <c r="I1375" s="16"/>
      <c r="J1375" s="17"/>
      <c r="K1375" s="17"/>
      <c r="L1375" s="17"/>
      <c r="M1375" s="17"/>
      <c r="N1375" s="17"/>
      <c r="O1375" s="17"/>
      <c r="P1375" s="17"/>
      <c r="Q1375" s="15"/>
      <c r="R1375" s="17" t="s">
        <v>44</v>
      </c>
      <c r="S1375" s="17"/>
      <c r="T1375" s="17"/>
      <c r="U1375" s="17"/>
      <c r="V1375" s="17"/>
      <c r="W1375" s="469" t="str">
        <f>VLOOKUP(A1365,入力フォーム!$A$26:$AA$75,22,FALSE)</f>
        <v/>
      </c>
      <c r="X1375" s="469"/>
      <c r="Y1375" s="469"/>
      <c r="Z1375" s="469"/>
      <c r="AA1375" s="469"/>
      <c r="AB1375" s="469"/>
      <c r="AC1375" s="469"/>
      <c r="AD1375" s="469"/>
      <c r="AE1375" s="469"/>
      <c r="AF1375" s="469"/>
      <c r="AG1375" s="469"/>
      <c r="AH1375" s="469"/>
      <c r="AI1375" s="469"/>
      <c r="AJ1375" s="469"/>
      <c r="AK1375" s="469"/>
      <c r="AL1375" s="469"/>
      <c r="AM1375" s="469"/>
      <c r="AN1375" s="469"/>
      <c r="AO1375" s="469"/>
      <c r="AP1375" s="17"/>
      <c r="AQ1375" s="17"/>
      <c r="AR1375" s="470" t="s">
        <v>237</v>
      </c>
      <c r="AS1375" s="470"/>
      <c r="AT1375" s="470"/>
      <c r="AU1375" s="470"/>
      <c r="AV1375" s="470"/>
      <c r="AW1375" s="470"/>
      <c r="AX1375" s="471">
        <f>入力フォーム!$E$16</f>
        <v>0</v>
      </c>
      <c r="AY1375" s="471"/>
      <c r="AZ1375" s="471"/>
      <c r="BA1375" s="472" t="s">
        <v>65</v>
      </c>
      <c r="BB1375" s="472"/>
      <c r="BC1375" s="472"/>
      <c r="BD1375" s="472"/>
      <c r="BE1375" s="472"/>
      <c r="BF1375" s="18"/>
      <c r="BG1375" s="18"/>
      <c r="BH1375" s="18"/>
      <c r="BI1375" s="18"/>
      <c r="BJ1375" s="18"/>
      <c r="BK1375" s="18"/>
      <c r="BL1375" s="18"/>
      <c r="BM1375" s="18"/>
      <c r="BN1375" s="18"/>
      <c r="BO1375" s="18"/>
      <c r="BP1375" s="18"/>
      <c r="BQ1375" s="18"/>
      <c r="BR1375" s="18"/>
      <c r="BS1375" s="18"/>
      <c r="BT1375" s="18"/>
      <c r="BU1375" s="18"/>
      <c r="BV1375" s="18"/>
      <c r="BW1375" s="18"/>
      <c r="BX1375" s="19"/>
    </row>
    <row r="1376" spans="1:126" ht="20.100000000000001" customHeight="1">
      <c r="A1376" s="245"/>
      <c r="B1376" s="235"/>
      <c r="C1376" s="235"/>
      <c r="D1376" s="236"/>
      <c r="E1376" s="237"/>
      <c r="F1376" s="237"/>
      <c r="G1376" s="237"/>
      <c r="H1376" s="237"/>
      <c r="I1376" s="237"/>
      <c r="J1376" s="238"/>
      <c r="K1376" s="238"/>
      <c r="L1376" s="238"/>
      <c r="M1376" s="238"/>
      <c r="N1376" s="238"/>
      <c r="O1376" s="238"/>
      <c r="P1376" s="238"/>
      <c r="Q1376" s="239"/>
      <c r="R1376" s="240"/>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2"/>
      <c r="AS1376" s="242"/>
      <c r="AT1376" s="243"/>
      <c r="AU1376" s="241"/>
      <c r="AV1376" s="241"/>
      <c r="AW1376" s="241"/>
      <c r="AX1376" s="241"/>
      <c r="AY1376" s="242"/>
      <c r="AZ1376" s="242"/>
      <c r="BA1376" s="242"/>
      <c r="BB1376" s="242"/>
      <c r="BC1376" s="242"/>
      <c r="BD1376" s="242"/>
      <c r="BE1376" s="242"/>
      <c r="BF1376" s="242"/>
      <c r="BG1376" s="242"/>
      <c r="BH1376" s="242"/>
      <c r="BI1376" s="242"/>
      <c r="BJ1376" s="242"/>
      <c r="BK1376" s="242"/>
      <c r="BL1376" s="242"/>
      <c r="BM1376" s="242"/>
      <c r="BN1376" s="242"/>
      <c r="BO1376" s="242"/>
      <c r="BP1376" s="242"/>
      <c r="BQ1376" s="242"/>
      <c r="BR1376" s="242"/>
      <c r="BS1376" s="242"/>
      <c r="BT1376" s="242"/>
      <c r="BU1376" s="242"/>
      <c r="BV1376" s="242"/>
      <c r="BW1376" s="242"/>
      <c r="BX1376" s="244"/>
    </row>
    <row r="1377" spans="2:126" ht="20.100000000000001" customHeight="1">
      <c r="B1377" s="9"/>
      <c r="C1377" s="9"/>
      <c r="D1377" s="20"/>
      <c r="E1377" s="21" t="s">
        <v>45</v>
      </c>
      <c r="F1377" s="21"/>
      <c r="G1377" s="21"/>
      <c r="H1377" s="21"/>
      <c r="I1377" s="21"/>
      <c r="J1377" s="22"/>
      <c r="K1377" s="22"/>
      <c r="L1377" s="22"/>
      <c r="M1377" s="22"/>
      <c r="N1377" s="22"/>
      <c r="O1377" s="22"/>
      <c r="P1377" s="22"/>
      <c r="Q1377" s="15"/>
      <c r="R1377" s="490" t="str">
        <f>VLOOKUP(A1365,入力フォーム!$A$26:$AA$75,14,FALSE)</f>
        <v/>
      </c>
      <c r="S1377" s="490"/>
      <c r="T1377" s="490"/>
      <c r="U1377" s="490"/>
      <c r="V1377" s="490"/>
      <c r="W1377" s="490"/>
      <c r="X1377" s="490"/>
      <c r="Y1377" s="490"/>
      <c r="Z1377" s="490"/>
      <c r="AA1377" s="490"/>
      <c r="AB1377" s="491" t="s">
        <v>235</v>
      </c>
      <c r="AC1377" s="491"/>
      <c r="AD1377" s="491"/>
      <c r="AE1377" s="491"/>
      <c r="AF1377" s="491"/>
      <c r="AG1377" s="492" t="str">
        <f>VLOOKUP(A1365,入力フォーム!$A$26:$AA$75,16,FALSE)</f>
        <v/>
      </c>
      <c r="AH1377" s="492"/>
      <c r="AI1377" s="492"/>
      <c r="AJ1377" s="492"/>
      <c r="AK1377" s="492"/>
      <c r="AL1377" s="492"/>
      <c r="AM1377" s="492"/>
      <c r="AN1377" s="492"/>
      <c r="AO1377" s="492"/>
      <c r="AP1377" s="492"/>
      <c r="AQ1377" s="27"/>
      <c r="AR1377" s="36"/>
      <c r="AS1377" s="36"/>
      <c r="AT1377" s="36"/>
      <c r="AU1377" s="36"/>
      <c r="AV1377" s="36"/>
      <c r="AW1377" s="36"/>
      <c r="AX1377" s="36"/>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9"/>
    </row>
    <row r="1378" spans="2:126" s="8" customFormat="1" ht="10.5" customHeight="1">
      <c r="D1378" s="15"/>
      <c r="E1378" s="16"/>
      <c r="F1378" s="16"/>
      <c r="G1378" s="16"/>
      <c r="H1378" s="16"/>
      <c r="I1378" s="16"/>
      <c r="J1378" s="16"/>
      <c r="K1378" s="16"/>
      <c r="L1378" s="16"/>
      <c r="M1378" s="16"/>
      <c r="N1378" s="16"/>
      <c r="O1378" s="16"/>
      <c r="P1378" s="17"/>
      <c r="Q1378" s="15"/>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9"/>
      <c r="BY1378"/>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row>
    <row r="1379" spans="2:126" ht="20.100000000000001" customHeight="1">
      <c r="B1379" s="9"/>
      <c r="C1379" s="9"/>
      <c r="D1379" s="15"/>
      <c r="E1379" s="16"/>
      <c r="F1379" s="16"/>
      <c r="G1379" s="16"/>
      <c r="H1379" s="16"/>
      <c r="I1379" s="16"/>
      <c r="J1379" s="17"/>
      <c r="K1379" s="17"/>
      <c r="L1379" s="17"/>
      <c r="M1379" s="17"/>
      <c r="N1379" s="17"/>
      <c r="O1379" s="17"/>
      <c r="P1379" s="17"/>
      <c r="Q1379" s="15"/>
      <c r="R1379" s="17"/>
      <c r="S1379" s="17" t="s">
        <v>46</v>
      </c>
      <c r="T1379" s="17"/>
      <c r="U1379" s="17"/>
      <c r="V1379" s="17"/>
      <c r="W1379" s="17"/>
      <c r="X1379" s="17"/>
      <c r="Y1379" s="17"/>
      <c r="Z1379" s="17"/>
      <c r="AA1379" s="17"/>
      <c r="AB1379" s="17"/>
      <c r="AC1379" s="17"/>
      <c r="AD1379" s="17"/>
      <c r="AE1379" s="17"/>
      <c r="AF1379" s="17"/>
      <c r="AG1379" s="17"/>
      <c r="AH1379" s="17"/>
      <c r="AI1379" s="17"/>
      <c r="AJ1379" s="17"/>
      <c r="BI1379" s="247"/>
      <c r="BJ1379" s="247"/>
      <c r="BK1379" s="247"/>
      <c r="BL1379" s="18"/>
      <c r="BM1379" s="18"/>
      <c r="BN1379" s="18"/>
      <c r="BO1379" s="18"/>
      <c r="BP1379" s="18"/>
      <c r="BQ1379" s="18"/>
      <c r="BR1379" s="18"/>
      <c r="BS1379" s="18"/>
      <c r="BT1379" s="18"/>
      <c r="BU1379" s="18"/>
      <c r="BV1379" s="18"/>
      <c r="BW1379" s="18"/>
      <c r="BX1379" s="19"/>
    </row>
    <row r="1380" spans="2:126" ht="20.100000000000001" customHeight="1">
      <c r="B1380" s="9"/>
      <c r="C1380" s="9"/>
      <c r="D1380" s="15"/>
      <c r="E1380" s="16"/>
      <c r="F1380" s="16"/>
      <c r="G1380" s="16"/>
      <c r="H1380" s="16"/>
      <c r="I1380" s="16"/>
      <c r="J1380" s="17"/>
      <c r="K1380" s="17"/>
      <c r="L1380" s="17"/>
      <c r="M1380" s="17"/>
      <c r="N1380" s="17"/>
      <c r="O1380" s="17"/>
      <c r="P1380" s="17"/>
      <c r="Q1380" s="15"/>
      <c r="R1380" s="492" t="str">
        <f>VLOOKUP(A1365,入力フォーム!$A$26:$AA$75,17,FALSE)</f>
        <v/>
      </c>
      <c r="S1380" s="492"/>
      <c r="T1380" s="492"/>
      <c r="U1380" s="492"/>
      <c r="V1380" s="492"/>
      <c r="W1380" s="492"/>
      <c r="X1380" s="492"/>
      <c r="Y1380" s="492"/>
      <c r="Z1380" s="492"/>
      <c r="AA1380" s="492"/>
      <c r="AB1380" s="491" t="s">
        <v>235</v>
      </c>
      <c r="AC1380" s="491"/>
      <c r="AD1380" s="491"/>
      <c r="AE1380" s="491"/>
      <c r="AF1380" s="491"/>
      <c r="AG1380" s="492" t="str">
        <f>VLOOKUP(A1365,入力フォーム!$A$26:$AA$75,19,FALSE)</f>
        <v/>
      </c>
      <c r="AH1380" s="492"/>
      <c r="AI1380" s="492"/>
      <c r="AJ1380" s="492"/>
      <c r="AK1380" s="492"/>
      <c r="AL1380" s="492"/>
      <c r="AM1380" s="492"/>
      <c r="AN1380" s="492"/>
      <c r="AO1380" s="492"/>
      <c r="AP1380" s="492"/>
      <c r="AQ1380" s="27"/>
      <c r="AR1380" s="28" t="s">
        <v>47</v>
      </c>
      <c r="AS1380" s="28"/>
      <c r="AT1380" s="28"/>
      <c r="AU1380" s="28"/>
      <c r="AV1380" s="485" t="str">
        <f>VLOOKUP(A1365,入力フォーム!$A$26:$AA$75,20,FALSE)</f>
        <v/>
      </c>
      <c r="AW1380" s="485"/>
      <c r="AX1380" s="28" t="s">
        <v>48</v>
      </c>
      <c r="AY1380" s="28"/>
      <c r="AZ1380" s="28"/>
      <c r="BA1380" s="28"/>
      <c r="BB1380" s="28"/>
      <c r="BC1380" s="28"/>
      <c r="BD1380" s="28"/>
      <c r="BE1380" s="28"/>
      <c r="BF1380" s="28"/>
      <c r="BG1380" s="18"/>
      <c r="BH1380" s="18"/>
      <c r="BI1380" s="18"/>
      <c r="BJ1380" s="18"/>
      <c r="BK1380" s="18"/>
      <c r="BL1380" s="18"/>
      <c r="BM1380" s="18"/>
      <c r="BN1380" s="18"/>
      <c r="BO1380" s="18"/>
      <c r="BP1380" s="18"/>
      <c r="BQ1380" s="18"/>
      <c r="BR1380" s="18"/>
      <c r="BS1380" s="18"/>
      <c r="BT1380" s="18"/>
      <c r="BU1380" s="18"/>
      <c r="BV1380" s="18"/>
      <c r="BW1380" s="18"/>
      <c r="BX1380" s="19"/>
    </row>
    <row r="1381" spans="2:126" ht="20.100000000000001" customHeight="1">
      <c r="B1381" s="9"/>
      <c r="C1381" s="9"/>
      <c r="D1381" s="15"/>
      <c r="E1381" s="16"/>
      <c r="F1381" s="16"/>
      <c r="G1381" s="16"/>
      <c r="H1381" s="16"/>
      <c r="I1381" s="16"/>
      <c r="J1381" s="17"/>
      <c r="K1381" s="17"/>
      <c r="L1381" s="17"/>
      <c r="M1381" s="17"/>
      <c r="N1381" s="17"/>
      <c r="O1381" s="17"/>
      <c r="P1381" s="17"/>
      <c r="Q1381" s="15"/>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9"/>
    </row>
    <row r="1382" spans="2:126" ht="20.100000000000001" customHeight="1">
      <c r="B1382" s="9"/>
      <c r="C1382" s="9"/>
      <c r="D1382" s="15"/>
      <c r="E1382" s="16"/>
      <c r="F1382" s="16"/>
      <c r="G1382" s="16"/>
      <c r="H1382" s="16"/>
      <c r="I1382" s="16"/>
      <c r="J1382" s="17"/>
      <c r="K1382" s="17"/>
      <c r="L1382" s="17"/>
      <c r="M1382" s="17"/>
      <c r="N1382" s="17"/>
      <c r="O1382" s="17"/>
      <c r="P1382" s="17"/>
      <c r="Q1382" s="15"/>
      <c r="R1382" s="248" t="s">
        <v>238</v>
      </c>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30"/>
      <c r="AZ1382" s="30"/>
      <c r="BA1382" s="30"/>
      <c r="BB1382" s="30"/>
      <c r="BC1382" s="30"/>
      <c r="BD1382" s="30"/>
      <c r="BE1382" s="30"/>
      <c r="BF1382" s="30"/>
      <c r="BG1382" s="30"/>
      <c r="BH1382" s="30"/>
      <c r="BI1382" s="30"/>
      <c r="BJ1382" s="30"/>
      <c r="BK1382" s="30"/>
      <c r="BL1382" s="18"/>
      <c r="BM1382" s="18"/>
      <c r="BN1382" s="18"/>
      <c r="BO1382" s="18"/>
      <c r="BP1382" s="18"/>
      <c r="BQ1382" s="18"/>
      <c r="BR1382" s="18"/>
      <c r="BS1382" s="18"/>
      <c r="BT1382" s="18"/>
      <c r="BU1382" s="18"/>
      <c r="BV1382" s="18"/>
      <c r="BW1382" s="18"/>
      <c r="BX1382" s="19"/>
    </row>
    <row r="1383" spans="2:126" ht="20.100000000000001" customHeight="1">
      <c r="B1383" s="9"/>
      <c r="C1383" s="9"/>
      <c r="D1383" s="23"/>
      <c r="E1383" s="24"/>
      <c r="F1383" s="24"/>
      <c r="G1383" s="24"/>
      <c r="H1383" s="24"/>
      <c r="I1383" s="24"/>
      <c r="J1383" s="25"/>
      <c r="K1383" s="25"/>
      <c r="L1383" s="25"/>
      <c r="M1383" s="25"/>
      <c r="N1383" s="25"/>
      <c r="O1383" s="25"/>
      <c r="P1383" s="25"/>
      <c r="Q1383" s="15"/>
      <c r="R1383" s="249" t="s">
        <v>239</v>
      </c>
      <c r="S1383" s="29"/>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30"/>
      <c r="AZ1383" s="30"/>
      <c r="BA1383" s="30"/>
      <c r="BB1383" s="30"/>
      <c r="BC1383" s="30"/>
      <c r="BD1383" s="30"/>
      <c r="BE1383" s="30"/>
      <c r="BF1383" s="30"/>
      <c r="BG1383" s="30"/>
      <c r="BH1383" s="30"/>
      <c r="BI1383" s="30"/>
      <c r="BJ1383" s="30"/>
      <c r="BK1383" s="30"/>
      <c r="BL1383" s="18"/>
      <c r="BM1383" s="18"/>
      <c r="BN1383" s="18"/>
      <c r="BO1383" s="18"/>
      <c r="BP1383" s="18"/>
      <c r="BQ1383" s="18"/>
      <c r="BR1383" s="18"/>
      <c r="BS1383" s="18"/>
      <c r="BT1383" s="18"/>
      <c r="BU1383" s="18"/>
      <c r="BV1383" s="18"/>
      <c r="BW1383" s="18"/>
      <c r="BX1383" s="19"/>
    </row>
    <row r="1384" spans="2:126" ht="20.100000000000001" customHeight="1">
      <c r="B1384" s="9"/>
      <c r="C1384" s="9"/>
      <c r="D1384" s="15"/>
      <c r="E1384" s="16" t="s">
        <v>49</v>
      </c>
      <c r="F1384" s="16"/>
      <c r="G1384" s="16"/>
      <c r="H1384" s="16"/>
      <c r="I1384" s="16"/>
      <c r="J1384" s="17"/>
      <c r="K1384" s="17"/>
      <c r="L1384" s="17"/>
      <c r="M1384" s="17"/>
      <c r="N1384" s="17"/>
      <c r="O1384" s="17"/>
      <c r="P1384" s="17"/>
      <c r="Q1384" s="20"/>
      <c r="R1384" s="21" t="s">
        <v>67</v>
      </c>
      <c r="S1384" s="22"/>
      <c r="T1384" s="22"/>
      <c r="U1384" s="22"/>
      <c r="V1384" s="22"/>
      <c r="W1384" s="22"/>
      <c r="X1384" s="22"/>
      <c r="Y1384" s="22"/>
      <c r="Z1384" s="22"/>
      <c r="AA1384" s="22"/>
      <c r="AB1384" s="22"/>
      <c r="AC1384" s="22"/>
      <c r="AD1384" s="22"/>
      <c r="AE1384" s="22"/>
      <c r="AF1384" s="22"/>
      <c r="AG1384" s="22"/>
      <c r="AH1384" s="22"/>
      <c r="AI1384" s="22"/>
      <c r="AJ1384" s="22"/>
      <c r="AK1384" s="22"/>
      <c r="AL1384" s="22"/>
      <c r="AM1384" s="22"/>
      <c r="AN1384" s="22"/>
      <c r="AO1384" s="22"/>
      <c r="AP1384" s="22"/>
      <c r="AQ1384" s="22"/>
      <c r="AR1384" s="22"/>
      <c r="AS1384" s="22"/>
      <c r="AT1384" s="22"/>
      <c r="AU1384" s="22"/>
      <c r="AV1384" s="22"/>
      <c r="AW1384" s="22"/>
      <c r="AX1384" s="2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3"/>
    </row>
    <row r="1385" spans="2:126" ht="20.100000000000001" customHeight="1">
      <c r="B1385" s="9"/>
      <c r="C1385" s="9"/>
      <c r="D1385" s="15"/>
      <c r="E1385" s="16"/>
      <c r="F1385" s="16"/>
      <c r="G1385" s="16"/>
      <c r="H1385" s="16"/>
      <c r="I1385" s="16"/>
      <c r="J1385" s="17"/>
      <c r="K1385" s="17"/>
      <c r="L1385" s="17"/>
      <c r="M1385" s="17"/>
      <c r="N1385" s="17"/>
      <c r="O1385" s="17"/>
      <c r="P1385" s="17"/>
      <c r="Q1385" s="23"/>
      <c r="R1385" s="31" t="s">
        <v>126</v>
      </c>
      <c r="S1385" s="31"/>
      <c r="T1385" s="31"/>
      <c r="U1385" s="31"/>
      <c r="V1385" s="31"/>
      <c r="W1385" s="31"/>
      <c r="X1385" s="31"/>
      <c r="Y1385" s="31"/>
      <c r="Z1385" s="31"/>
      <c r="AA1385" s="31"/>
      <c r="AB1385" s="31"/>
      <c r="AC1385" s="31"/>
      <c r="AD1385" s="31"/>
      <c r="AE1385" s="31"/>
      <c r="AF1385" s="31"/>
      <c r="AG1385" s="31"/>
      <c r="AH1385" s="31"/>
      <c r="AI1385" s="31"/>
      <c r="AJ1385" s="31"/>
      <c r="AK1385" s="31"/>
      <c r="AL1385" s="31"/>
      <c r="AM1385" s="31"/>
      <c r="AN1385" s="31"/>
      <c r="AO1385" s="31"/>
      <c r="AP1385" s="31"/>
      <c r="AQ1385" s="31"/>
      <c r="AR1385" s="31"/>
      <c r="AS1385" s="31"/>
      <c r="AT1385" s="31"/>
      <c r="AU1385" s="31"/>
      <c r="AV1385" s="31"/>
      <c r="AW1385" s="31"/>
      <c r="AX1385" s="31"/>
      <c r="AY1385" s="32"/>
      <c r="AZ1385" s="32"/>
      <c r="BA1385" s="32"/>
      <c r="BB1385" s="32"/>
      <c r="BC1385" s="32"/>
      <c r="BD1385" s="32"/>
      <c r="BE1385" s="32"/>
      <c r="BF1385" s="32"/>
      <c r="BG1385" s="32"/>
      <c r="BH1385" s="32"/>
      <c r="BI1385" s="32"/>
      <c r="BJ1385" s="32"/>
      <c r="BK1385" s="33"/>
      <c r="BL1385" s="33"/>
      <c r="BM1385" s="33"/>
      <c r="BN1385" s="33"/>
      <c r="BO1385" s="33"/>
      <c r="BP1385" s="33"/>
      <c r="BQ1385" s="33"/>
      <c r="BR1385" s="33"/>
      <c r="BS1385" s="33"/>
      <c r="BT1385" s="33"/>
      <c r="BU1385" s="33"/>
      <c r="BV1385" s="33"/>
      <c r="BW1385" s="33"/>
      <c r="BX1385" s="26"/>
    </row>
    <row r="1386" spans="2:126" ht="20.100000000000001" customHeight="1">
      <c r="B1386" s="9"/>
      <c r="C1386" s="9"/>
      <c r="D1386" s="10"/>
      <c r="E1386" s="11" t="s">
        <v>81</v>
      </c>
      <c r="F1386" s="11"/>
      <c r="G1386" s="11"/>
      <c r="H1386" s="11"/>
      <c r="I1386" s="11"/>
      <c r="J1386" s="12"/>
      <c r="K1386" s="12"/>
      <c r="L1386" s="12"/>
      <c r="M1386" s="12"/>
      <c r="N1386" s="12"/>
      <c r="O1386" s="12"/>
      <c r="P1386" s="12"/>
      <c r="Q1386" s="15"/>
      <c r="R1386" s="16" t="s">
        <v>115</v>
      </c>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9"/>
    </row>
    <row r="1387" spans="2:126" ht="20.100000000000001" customHeight="1">
      <c r="B1387" s="9"/>
      <c r="C1387" s="9"/>
      <c r="D1387" s="15"/>
      <c r="E1387" s="16" t="s">
        <v>82</v>
      </c>
      <c r="F1387" s="16"/>
      <c r="G1387" s="16"/>
      <c r="H1387" s="16"/>
      <c r="I1387" s="16"/>
      <c r="J1387" s="17"/>
      <c r="K1387" s="17"/>
      <c r="L1387" s="17"/>
      <c r="M1387" s="17"/>
      <c r="N1387" s="17"/>
      <c r="O1387" s="17"/>
      <c r="P1387" s="17"/>
      <c r="Q1387" s="20"/>
      <c r="R1387" s="486" t="s">
        <v>113</v>
      </c>
      <c r="S1387" s="486"/>
      <c r="T1387" s="486"/>
      <c r="U1387" s="486"/>
      <c r="V1387" s="39" t="s">
        <v>240</v>
      </c>
      <c r="W1387" s="487" t="str">
        <f>VLOOKUP(A1365,入力フォーム!$A$26:$AA$75,10,FALSE)</f>
        <v/>
      </c>
      <c r="X1387" s="487"/>
      <c r="Y1387" s="487"/>
      <c r="Z1387" s="487"/>
      <c r="AA1387" s="487"/>
      <c r="AB1387" s="487"/>
      <c r="AC1387" s="487"/>
      <c r="AD1387" s="39" t="s">
        <v>21</v>
      </c>
      <c r="AE1387" s="40"/>
      <c r="AF1387" s="22"/>
      <c r="AG1387" s="22"/>
      <c r="AH1387" s="22"/>
      <c r="AI1387" s="22"/>
      <c r="AJ1387" s="22"/>
      <c r="AK1387" s="22"/>
      <c r="AL1387" s="22"/>
      <c r="AM1387" s="22"/>
      <c r="AN1387" s="22"/>
      <c r="AO1387" s="22"/>
      <c r="AP1387" s="22"/>
      <c r="AQ1387" s="22"/>
      <c r="AR1387" s="22"/>
      <c r="AS1387" s="22"/>
      <c r="AT1387" s="22"/>
      <c r="AU1387" s="22"/>
      <c r="AV1387" s="22"/>
      <c r="AW1387" s="22"/>
      <c r="AX1387" s="2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3"/>
    </row>
    <row r="1388" spans="2:126" ht="20.100000000000001" customHeight="1">
      <c r="B1388" s="9"/>
      <c r="C1388" s="9"/>
      <c r="D1388" s="15"/>
      <c r="E1388" s="16"/>
      <c r="F1388" s="16"/>
      <c r="G1388" s="16"/>
      <c r="H1388" s="16"/>
      <c r="I1388" s="16"/>
      <c r="J1388" s="17"/>
      <c r="K1388" s="17"/>
      <c r="L1388" s="17"/>
      <c r="M1388" s="17"/>
      <c r="N1388" s="17"/>
      <c r="O1388" s="17"/>
      <c r="P1388" s="17"/>
      <c r="Q1388" s="15"/>
      <c r="R1388" s="16" t="s">
        <v>104</v>
      </c>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9"/>
    </row>
    <row r="1389" spans="2:126" ht="20.100000000000001" customHeight="1">
      <c r="B1389" s="9"/>
      <c r="C1389" s="9"/>
      <c r="D1389" s="15"/>
      <c r="E1389" s="16"/>
      <c r="F1389" s="16"/>
      <c r="G1389" s="16"/>
      <c r="H1389" s="16"/>
      <c r="I1389" s="16"/>
      <c r="J1389" s="17"/>
      <c r="K1389" s="17"/>
      <c r="L1389" s="17"/>
      <c r="M1389" s="17"/>
      <c r="N1389" s="17"/>
      <c r="O1389" s="17"/>
      <c r="P1389" s="17"/>
      <c r="Q1389" s="15"/>
      <c r="R1389" s="16" t="s">
        <v>68</v>
      </c>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row>
    <row r="1390" spans="2:126" ht="20.100000000000001" customHeight="1">
      <c r="B1390" s="9"/>
      <c r="C1390" s="9"/>
      <c r="D1390" s="15"/>
      <c r="E1390" s="16"/>
      <c r="F1390" s="16"/>
      <c r="G1390" s="16"/>
      <c r="H1390" s="16"/>
      <c r="I1390" s="16"/>
      <c r="J1390" s="17"/>
      <c r="K1390" s="17"/>
      <c r="L1390" s="17"/>
      <c r="M1390" s="17"/>
      <c r="N1390" s="17"/>
      <c r="O1390" s="17"/>
      <c r="P1390" s="17"/>
      <c r="Q1390" s="15"/>
      <c r="R1390" s="16" t="s">
        <v>114</v>
      </c>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9"/>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row>
    <row r="1391" spans="2:126" ht="20.100000000000001" customHeight="1">
      <c r="B1391" s="9"/>
      <c r="C1391" s="9"/>
      <c r="D1391" s="15"/>
      <c r="E1391" s="16"/>
      <c r="F1391" s="16"/>
      <c r="G1391" s="16"/>
      <c r="H1391" s="16"/>
      <c r="I1391" s="16"/>
      <c r="J1391" s="17"/>
      <c r="K1391" s="17"/>
      <c r="L1391" s="17"/>
      <c r="M1391" s="17"/>
      <c r="N1391" s="17"/>
      <c r="O1391" s="17"/>
      <c r="P1391" s="17"/>
      <c r="Q1391" s="23"/>
      <c r="R1391" s="25"/>
      <c r="S1391" s="25"/>
      <c r="T1391" s="25"/>
      <c r="U1391" s="25"/>
      <c r="V1391" s="25"/>
      <c r="W1391" s="25"/>
      <c r="X1391" s="25"/>
      <c r="Y1391" s="24" t="s">
        <v>241</v>
      </c>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26"/>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row>
    <row r="1392" spans="2:126" ht="20.100000000000001" customHeight="1">
      <c r="B1392" s="9"/>
      <c r="C1392" s="9"/>
      <c r="D1392" s="10"/>
      <c r="E1392" s="11" t="s">
        <v>50</v>
      </c>
      <c r="F1392" s="11"/>
      <c r="G1392" s="11"/>
      <c r="H1392" s="11"/>
      <c r="I1392" s="11"/>
      <c r="J1392" s="12"/>
      <c r="K1392" s="12"/>
      <c r="L1392" s="12"/>
      <c r="M1392" s="12"/>
      <c r="N1392" s="12"/>
      <c r="O1392" s="12"/>
      <c r="P1392" s="12"/>
      <c r="Q1392" s="15"/>
      <c r="R1392" s="16" t="s">
        <v>69</v>
      </c>
      <c r="S1392" s="17"/>
      <c r="T1392" s="17"/>
      <c r="U1392" s="17"/>
      <c r="V1392" s="17"/>
      <c r="W1392" s="17"/>
      <c r="X1392" s="17"/>
      <c r="Y1392" s="17"/>
      <c r="Z1392" s="17"/>
      <c r="AA1392" s="17"/>
      <c r="AB1392" s="17"/>
      <c r="AC1392" s="16" t="s">
        <v>70</v>
      </c>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9"/>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row>
    <row r="1393" spans="2:126" ht="20.100000000000001" customHeight="1">
      <c r="B1393" s="9"/>
      <c r="C1393" s="9"/>
      <c r="D1393" s="10"/>
      <c r="E1393" s="11" t="s">
        <v>51</v>
      </c>
      <c r="F1393" s="11"/>
      <c r="G1393" s="11"/>
      <c r="H1393" s="11"/>
      <c r="I1393" s="11"/>
      <c r="J1393" s="12"/>
      <c r="K1393" s="12"/>
      <c r="L1393" s="12"/>
      <c r="M1393" s="12"/>
      <c r="N1393" s="12"/>
      <c r="O1393" s="12"/>
      <c r="P1393" s="12"/>
      <c r="Q1393" s="10"/>
      <c r="R1393" s="11" t="s">
        <v>86</v>
      </c>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c r="BW1393" s="13"/>
      <c r="BX1393" s="14"/>
    </row>
    <row r="1394" spans="2:126" ht="20.100000000000001" customHeight="1">
      <c r="B1394" s="9"/>
      <c r="C1394" s="9"/>
      <c r="D1394" s="20"/>
      <c r="E1394" s="21" t="s">
        <v>52</v>
      </c>
      <c r="F1394" s="21"/>
      <c r="G1394" s="21"/>
      <c r="H1394" s="21"/>
      <c r="I1394" s="21"/>
      <c r="J1394" s="22"/>
      <c r="K1394" s="22"/>
      <c r="L1394" s="22"/>
      <c r="M1394" s="22"/>
      <c r="N1394" s="22"/>
      <c r="O1394" s="22"/>
      <c r="P1394" s="22"/>
      <c r="Q1394" s="15"/>
      <c r="R1394" s="16" t="s">
        <v>71</v>
      </c>
      <c r="S1394" s="29"/>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30"/>
      <c r="AZ1394" s="30"/>
      <c r="BA1394" s="30"/>
      <c r="BB1394" s="30"/>
      <c r="BC1394" s="30"/>
      <c r="BD1394" s="30"/>
      <c r="BE1394" s="30"/>
      <c r="BF1394" s="30"/>
      <c r="BG1394" s="30"/>
      <c r="BH1394" s="30"/>
      <c r="BI1394" s="30"/>
      <c r="BJ1394" s="30"/>
      <c r="BK1394" s="30"/>
      <c r="BL1394" s="18"/>
      <c r="BM1394" s="18"/>
      <c r="BN1394" s="18"/>
      <c r="BO1394" s="18"/>
      <c r="BP1394" s="18"/>
      <c r="BQ1394" s="18"/>
      <c r="BR1394" s="18"/>
      <c r="BS1394" s="18"/>
      <c r="BT1394" s="18"/>
      <c r="BU1394" s="18"/>
      <c r="BV1394" s="18"/>
      <c r="BW1394" s="18"/>
      <c r="BX1394" s="19"/>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row>
    <row r="1395" spans="2:126" ht="20.100000000000001" customHeight="1">
      <c r="B1395" s="9"/>
      <c r="C1395" s="9"/>
      <c r="D1395" s="15"/>
      <c r="E1395" s="16"/>
      <c r="F1395" s="16"/>
      <c r="G1395" s="16"/>
      <c r="H1395" s="16"/>
      <c r="I1395" s="16"/>
      <c r="J1395" s="17"/>
      <c r="K1395" s="17"/>
      <c r="L1395" s="17"/>
      <c r="M1395" s="17"/>
      <c r="N1395" s="17"/>
      <c r="O1395" s="17"/>
      <c r="P1395" s="17"/>
      <c r="Q1395" s="15"/>
      <c r="R1395" s="28" t="s">
        <v>72</v>
      </c>
      <c r="S1395" s="29"/>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30"/>
      <c r="AZ1395" s="30"/>
      <c r="BA1395" s="30"/>
      <c r="BB1395" s="30"/>
      <c r="BC1395" s="30"/>
      <c r="BD1395" s="30"/>
      <c r="BE1395" s="30"/>
      <c r="BF1395" s="30"/>
      <c r="BG1395" s="30"/>
      <c r="BH1395" s="30"/>
      <c r="BI1395" s="30"/>
      <c r="BJ1395" s="30"/>
      <c r="BK1395" s="30"/>
      <c r="BL1395" s="18"/>
      <c r="BM1395" s="18"/>
      <c r="BN1395" s="18"/>
      <c r="BO1395" s="18"/>
      <c r="BP1395" s="18"/>
      <c r="BQ1395" s="18"/>
      <c r="BR1395" s="18"/>
      <c r="BS1395" s="18"/>
      <c r="BT1395" s="18"/>
      <c r="BU1395" s="18"/>
      <c r="BV1395" s="18"/>
      <c r="BW1395" s="18"/>
      <c r="BX1395" s="19"/>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row>
    <row r="1396" spans="2:126" ht="20.100000000000001" customHeight="1">
      <c r="B1396" s="9"/>
      <c r="C1396" s="9"/>
      <c r="D1396" s="15"/>
      <c r="E1396" s="16"/>
      <c r="F1396" s="16"/>
      <c r="G1396" s="16"/>
      <c r="H1396" s="16"/>
      <c r="I1396" s="16"/>
      <c r="J1396" s="17"/>
      <c r="K1396" s="17"/>
      <c r="L1396" s="17"/>
      <c r="M1396" s="17"/>
      <c r="N1396" s="17"/>
      <c r="O1396" s="17"/>
      <c r="P1396" s="17"/>
      <c r="Q1396" s="15"/>
      <c r="R1396" s="29"/>
      <c r="S1396" s="29"/>
      <c r="T1396" s="29" t="s">
        <v>73</v>
      </c>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30"/>
      <c r="AZ1396" s="30"/>
      <c r="BA1396" s="30"/>
      <c r="BB1396" s="30"/>
      <c r="BC1396" s="30"/>
      <c r="BD1396" s="30"/>
      <c r="BE1396" s="30"/>
      <c r="BF1396" s="30"/>
      <c r="BG1396" s="30"/>
      <c r="BH1396" s="30"/>
      <c r="BI1396" s="30"/>
      <c r="BJ1396" s="30"/>
      <c r="BK1396" s="30"/>
      <c r="BL1396" s="18"/>
      <c r="BM1396" s="18"/>
      <c r="BN1396" s="18"/>
      <c r="BO1396" s="18"/>
      <c r="BP1396" s="18"/>
      <c r="BQ1396" s="18"/>
      <c r="BR1396" s="18"/>
      <c r="BS1396" s="18"/>
      <c r="BT1396" s="18"/>
      <c r="BU1396" s="18"/>
      <c r="BV1396" s="18"/>
      <c r="BW1396" s="18"/>
      <c r="BX1396" s="19"/>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row>
    <row r="1397" spans="2:126" ht="20.100000000000001" customHeight="1">
      <c r="B1397" s="9"/>
      <c r="C1397" s="9"/>
      <c r="D1397" s="15"/>
      <c r="E1397" s="16"/>
      <c r="F1397" s="16"/>
      <c r="G1397" s="16"/>
      <c r="H1397" s="16"/>
      <c r="I1397" s="16"/>
      <c r="J1397" s="17"/>
      <c r="K1397" s="17"/>
      <c r="L1397" s="17"/>
      <c r="M1397" s="17"/>
      <c r="N1397" s="17"/>
      <c r="O1397" s="17"/>
      <c r="P1397" s="17"/>
      <c r="Q1397" s="15"/>
      <c r="R1397" s="29"/>
      <c r="S1397" s="29"/>
      <c r="T1397" s="29" t="s">
        <v>74</v>
      </c>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30"/>
      <c r="AZ1397" s="30"/>
      <c r="BA1397" s="30"/>
      <c r="BB1397" s="30"/>
      <c r="BC1397" s="30"/>
      <c r="BD1397" s="30"/>
      <c r="BE1397" s="30"/>
      <c r="BF1397" s="30"/>
      <c r="BG1397" s="30"/>
      <c r="BH1397" s="30"/>
      <c r="BI1397" s="30"/>
      <c r="BJ1397" s="30"/>
      <c r="BK1397" s="30"/>
      <c r="BL1397" s="18"/>
      <c r="BM1397" s="18"/>
      <c r="BN1397" s="18"/>
      <c r="BO1397" s="18"/>
      <c r="BP1397" s="18"/>
      <c r="BQ1397" s="18"/>
      <c r="BR1397" s="18"/>
      <c r="BS1397" s="18"/>
      <c r="BT1397" s="18"/>
      <c r="BU1397" s="18"/>
      <c r="BV1397" s="18"/>
      <c r="BW1397" s="18"/>
      <c r="BX1397" s="19"/>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row>
    <row r="1398" spans="2:126" ht="20.100000000000001" customHeight="1">
      <c r="B1398" s="9"/>
      <c r="C1398" s="9"/>
      <c r="D1398" s="15"/>
      <c r="E1398" s="16"/>
      <c r="F1398" s="16"/>
      <c r="G1398" s="16"/>
      <c r="H1398" s="16"/>
      <c r="I1398" s="16"/>
      <c r="J1398" s="17"/>
      <c r="K1398" s="17"/>
      <c r="L1398" s="17"/>
      <c r="M1398" s="17"/>
      <c r="N1398" s="17"/>
      <c r="O1398" s="17"/>
      <c r="P1398" s="17"/>
      <c r="Q1398" s="15"/>
      <c r="R1398" s="29"/>
      <c r="S1398" s="29"/>
      <c r="T1398" s="29" t="s">
        <v>75</v>
      </c>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30"/>
      <c r="AZ1398" s="30"/>
      <c r="BA1398" s="30"/>
      <c r="BB1398" s="30"/>
      <c r="BC1398" s="30"/>
      <c r="BD1398" s="30"/>
      <c r="BE1398" s="30"/>
      <c r="BF1398" s="30"/>
      <c r="BG1398" s="30"/>
      <c r="BH1398" s="30"/>
      <c r="BI1398" s="30"/>
      <c r="BJ1398" s="30"/>
      <c r="BK1398" s="30"/>
      <c r="BL1398" s="18"/>
      <c r="BM1398" s="18"/>
      <c r="BN1398" s="18"/>
      <c r="BO1398" s="18"/>
      <c r="BP1398" s="18"/>
      <c r="BQ1398" s="18"/>
      <c r="BR1398" s="18"/>
      <c r="BS1398" s="18"/>
      <c r="BT1398" s="18"/>
      <c r="BU1398" s="18"/>
      <c r="BV1398" s="18"/>
      <c r="BW1398" s="18"/>
      <c r="BX1398" s="19"/>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row>
    <row r="1399" spans="2:126" ht="20.100000000000001" customHeight="1">
      <c r="B1399" s="9"/>
      <c r="C1399" s="9"/>
      <c r="D1399" s="15"/>
      <c r="E1399" s="16"/>
      <c r="F1399" s="16"/>
      <c r="G1399" s="16"/>
      <c r="H1399" s="16"/>
      <c r="I1399" s="16"/>
      <c r="J1399" s="17"/>
      <c r="K1399" s="17"/>
      <c r="L1399" s="17"/>
      <c r="M1399" s="17"/>
      <c r="N1399" s="17"/>
      <c r="O1399" s="17"/>
      <c r="P1399" s="17"/>
      <c r="Q1399" s="15"/>
      <c r="R1399" s="29"/>
      <c r="S1399" s="29"/>
      <c r="T1399" s="29" t="s">
        <v>84</v>
      </c>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30"/>
      <c r="AZ1399" s="30"/>
      <c r="BA1399" s="30"/>
      <c r="BB1399" s="30"/>
      <c r="BC1399" s="30"/>
      <c r="BD1399" s="30"/>
      <c r="BE1399" s="30"/>
      <c r="BF1399" s="30"/>
      <c r="BG1399" s="30"/>
      <c r="BH1399" s="30"/>
      <c r="BI1399" s="30"/>
      <c r="BJ1399" s="30"/>
      <c r="BK1399" s="30"/>
      <c r="BL1399" s="18"/>
      <c r="BM1399" s="18"/>
      <c r="BN1399" s="18"/>
      <c r="BO1399" s="18"/>
      <c r="BP1399" s="18"/>
      <c r="BQ1399" s="18"/>
      <c r="BR1399" s="18"/>
      <c r="BS1399" s="18"/>
      <c r="BT1399" s="18"/>
      <c r="BU1399" s="18"/>
      <c r="BV1399" s="18"/>
      <c r="BW1399" s="18"/>
      <c r="BX1399" s="1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row>
    <row r="1400" spans="2:126" ht="20.100000000000001" customHeight="1">
      <c r="B1400" s="9"/>
      <c r="C1400" s="9"/>
      <c r="D1400" s="23"/>
      <c r="E1400" s="24"/>
      <c r="F1400" s="24"/>
      <c r="G1400" s="24"/>
      <c r="H1400" s="24"/>
      <c r="I1400" s="24"/>
      <c r="J1400" s="25"/>
      <c r="K1400" s="25"/>
      <c r="L1400" s="25"/>
      <c r="M1400" s="25"/>
      <c r="N1400" s="25"/>
      <c r="O1400" s="25"/>
      <c r="P1400" s="25"/>
      <c r="Q1400" s="15"/>
      <c r="R1400" s="29"/>
      <c r="S1400" s="29"/>
      <c r="T1400" s="29" t="s">
        <v>76</v>
      </c>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30"/>
      <c r="AZ1400" s="30"/>
      <c r="BA1400" s="30"/>
      <c r="BB1400" s="30"/>
      <c r="BC1400" s="30"/>
      <c r="BD1400" s="30"/>
      <c r="BE1400" s="30"/>
      <c r="BF1400" s="30"/>
      <c r="BG1400" s="30"/>
      <c r="BH1400" s="30"/>
      <c r="BI1400" s="30"/>
      <c r="BJ1400" s="30"/>
      <c r="BK1400" s="30"/>
      <c r="BL1400" s="18"/>
      <c r="BM1400" s="18"/>
      <c r="BN1400" s="18"/>
      <c r="BO1400" s="18"/>
      <c r="BP1400" s="18"/>
      <c r="BQ1400" s="18"/>
      <c r="BR1400" s="18"/>
      <c r="BS1400" s="18"/>
      <c r="BT1400" s="18"/>
      <c r="BU1400" s="18"/>
      <c r="BV1400" s="18"/>
      <c r="BW1400" s="18"/>
      <c r="BX1400" s="19"/>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row>
    <row r="1401" spans="2:126" ht="20.100000000000001" customHeight="1">
      <c r="B1401" s="9"/>
      <c r="C1401" s="9"/>
      <c r="D1401" s="15"/>
      <c r="E1401" s="16" t="s">
        <v>53</v>
      </c>
      <c r="F1401" s="16"/>
      <c r="G1401" s="16"/>
      <c r="H1401" s="16"/>
      <c r="I1401" s="16"/>
      <c r="J1401" s="17"/>
      <c r="K1401" s="17"/>
      <c r="L1401" s="17"/>
      <c r="M1401" s="17"/>
      <c r="N1401" s="17"/>
      <c r="O1401" s="17"/>
      <c r="P1401" s="17"/>
      <c r="Q1401" s="10"/>
      <c r="R1401" s="11" t="s">
        <v>325</v>
      </c>
      <c r="S1401" s="37"/>
      <c r="T1401" s="37"/>
      <c r="U1401" s="37"/>
      <c r="V1401" s="37"/>
      <c r="W1401" s="37"/>
      <c r="X1401" s="37"/>
      <c r="Y1401" s="37"/>
      <c r="Z1401" s="37"/>
      <c r="AA1401" s="37"/>
      <c r="AB1401" s="37"/>
      <c r="AC1401" s="37"/>
      <c r="AD1401" s="37"/>
      <c r="AE1401" s="37"/>
      <c r="AF1401" s="37"/>
      <c r="AG1401" s="37"/>
      <c r="AH1401" s="37"/>
      <c r="AI1401" s="37"/>
      <c r="AJ1401" s="37"/>
      <c r="AK1401" s="37"/>
      <c r="AL1401" s="37"/>
      <c r="AM1401" s="37"/>
      <c r="AN1401" s="37"/>
      <c r="AO1401" s="37"/>
      <c r="AP1401" s="37"/>
      <c r="AQ1401" s="37"/>
      <c r="AR1401" s="37"/>
      <c r="AS1401" s="37"/>
      <c r="AT1401" s="37"/>
      <c r="AU1401" s="37"/>
      <c r="AV1401" s="37"/>
      <c r="AW1401" s="37"/>
      <c r="AX1401" s="37"/>
      <c r="AY1401" s="38"/>
      <c r="AZ1401" s="38"/>
      <c r="BA1401" s="38"/>
      <c r="BB1401" s="38"/>
      <c r="BC1401" s="38"/>
      <c r="BD1401" s="38"/>
      <c r="BE1401" s="38"/>
      <c r="BF1401" s="38"/>
      <c r="BG1401" s="38"/>
      <c r="BH1401" s="38"/>
      <c r="BI1401" s="38"/>
      <c r="BJ1401" s="38"/>
      <c r="BK1401" s="38"/>
      <c r="BL1401" s="13"/>
      <c r="BM1401" s="13"/>
      <c r="BN1401" s="13"/>
      <c r="BO1401" s="13"/>
      <c r="BP1401" s="13"/>
      <c r="BQ1401" s="13"/>
      <c r="BR1401" s="13"/>
      <c r="BS1401" s="13"/>
      <c r="BT1401" s="13"/>
      <c r="BU1401" s="13"/>
      <c r="BV1401" s="13"/>
      <c r="BW1401" s="13"/>
      <c r="BX1401" s="14"/>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row>
    <row r="1402" spans="2:126" ht="20.100000000000001" customHeight="1">
      <c r="B1402" s="9"/>
      <c r="C1402" s="9"/>
      <c r="D1402" s="20"/>
      <c r="E1402" s="21" t="s">
        <v>54</v>
      </c>
      <c r="F1402" s="21"/>
      <c r="G1402" s="21"/>
      <c r="H1402" s="21"/>
      <c r="I1402" s="21"/>
      <c r="J1402" s="22"/>
      <c r="K1402" s="22"/>
      <c r="L1402" s="22"/>
      <c r="M1402" s="22"/>
      <c r="N1402" s="22"/>
      <c r="O1402" s="22"/>
      <c r="P1402" s="22"/>
      <c r="Q1402" s="15"/>
      <c r="R1402" s="28" t="s">
        <v>77</v>
      </c>
      <c r="S1402" s="29"/>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30"/>
      <c r="AZ1402" s="30"/>
      <c r="BA1402" s="30"/>
      <c r="BB1402" s="30"/>
      <c r="BC1402" s="30"/>
      <c r="BD1402" s="30"/>
      <c r="BE1402" s="30"/>
      <c r="BF1402" s="30"/>
      <c r="BG1402" s="30"/>
      <c r="BH1402" s="30"/>
      <c r="BI1402" s="30"/>
      <c r="BJ1402" s="30"/>
      <c r="BK1402" s="30"/>
      <c r="BL1402" s="18"/>
      <c r="BM1402" s="18"/>
      <c r="BN1402" s="18"/>
      <c r="BO1402" s="18"/>
      <c r="BP1402" s="18"/>
      <c r="BQ1402" s="18"/>
      <c r="BR1402" s="18"/>
      <c r="BS1402" s="18"/>
      <c r="BT1402" s="18"/>
      <c r="BU1402" s="18"/>
      <c r="BV1402" s="18"/>
      <c r="BW1402" s="18"/>
      <c r="BX1402" s="19"/>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row>
    <row r="1403" spans="2:126" ht="20.100000000000001" customHeight="1">
      <c r="B1403" s="9"/>
      <c r="C1403" s="9"/>
      <c r="D1403" s="15"/>
      <c r="E1403" s="16"/>
      <c r="F1403" s="16"/>
      <c r="G1403" s="16"/>
      <c r="H1403" s="16"/>
      <c r="I1403" s="16"/>
      <c r="J1403" s="17"/>
      <c r="K1403" s="17"/>
      <c r="L1403" s="17"/>
      <c r="M1403" s="17"/>
      <c r="N1403" s="17"/>
      <c r="O1403" s="17"/>
      <c r="P1403" s="17"/>
      <c r="Q1403" s="15"/>
      <c r="R1403" s="29"/>
      <c r="S1403" s="29"/>
      <c r="T1403" s="29" t="s">
        <v>78</v>
      </c>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30"/>
      <c r="AZ1403" s="30"/>
      <c r="BA1403" s="30"/>
      <c r="BB1403" s="30"/>
      <c r="BC1403" s="30"/>
      <c r="BD1403" s="30"/>
      <c r="BE1403" s="30"/>
      <c r="BF1403" s="30"/>
      <c r="BG1403" s="30"/>
      <c r="BH1403" s="30"/>
      <c r="BI1403" s="30"/>
      <c r="BJ1403" s="30"/>
      <c r="BK1403" s="30"/>
      <c r="BL1403" s="18"/>
      <c r="BM1403" s="18"/>
      <c r="BN1403" s="18"/>
      <c r="BO1403" s="18"/>
      <c r="BP1403" s="18"/>
      <c r="BQ1403" s="18"/>
      <c r="BR1403" s="18"/>
      <c r="BS1403" s="18"/>
      <c r="BT1403" s="18"/>
      <c r="BU1403" s="18"/>
      <c r="BV1403" s="18"/>
      <c r="BW1403" s="18"/>
      <c r="BX1403" s="19"/>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row>
    <row r="1404" spans="2:126" ht="20.100000000000001" customHeight="1">
      <c r="B1404" s="9"/>
      <c r="C1404" s="9"/>
      <c r="D1404" s="15"/>
      <c r="E1404" s="16"/>
      <c r="F1404" s="16"/>
      <c r="G1404" s="16"/>
      <c r="H1404" s="16"/>
      <c r="I1404" s="16"/>
      <c r="J1404" s="17"/>
      <c r="K1404" s="17"/>
      <c r="L1404" s="17"/>
      <c r="M1404" s="17"/>
      <c r="N1404" s="17"/>
      <c r="O1404" s="17"/>
      <c r="P1404" s="17"/>
      <c r="Q1404" s="15"/>
      <c r="R1404" s="29"/>
      <c r="S1404" s="29"/>
      <c r="T1404" s="29" t="s">
        <v>79</v>
      </c>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30"/>
      <c r="AZ1404" s="30"/>
      <c r="BA1404" s="30"/>
      <c r="BB1404" s="30"/>
      <c r="BC1404" s="30"/>
      <c r="BD1404" s="30"/>
      <c r="BE1404" s="30"/>
      <c r="BF1404" s="30"/>
      <c r="BG1404" s="30"/>
      <c r="BH1404" s="30"/>
      <c r="BI1404" s="30"/>
      <c r="BJ1404" s="30"/>
      <c r="BK1404" s="30"/>
      <c r="BL1404" s="18"/>
      <c r="BM1404" s="18"/>
      <c r="BN1404" s="18"/>
      <c r="BO1404" s="18"/>
      <c r="BP1404" s="18"/>
      <c r="BQ1404" s="18"/>
      <c r="BR1404" s="18"/>
      <c r="BS1404" s="18"/>
      <c r="BT1404" s="18"/>
      <c r="BU1404" s="18"/>
      <c r="BV1404" s="18"/>
      <c r="BW1404" s="18"/>
      <c r="BX1404" s="19"/>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row>
    <row r="1405" spans="2:126" ht="20.100000000000001" customHeight="1">
      <c r="B1405" s="9"/>
      <c r="C1405" s="9"/>
      <c r="D1405" s="23"/>
      <c r="E1405" s="24"/>
      <c r="F1405" s="24"/>
      <c r="G1405" s="24"/>
      <c r="H1405" s="24"/>
      <c r="I1405" s="24"/>
      <c r="J1405" s="25"/>
      <c r="K1405" s="25"/>
      <c r="L1405" s="25"/>
      <c r="M1405" s="25"/>
      <c r="N1405" s="25"/>
      <c r="O1405" s="25"/>
      <c r="P1405" s="25"/>
      <c r="Q1405" s="23"/>
      <c r="R1405" s="31"/>
      <c r="S1405" s="31"/>
      <c r="T1405" s="31" t="s">
        <v>80</v>
      </c>
      <c r="U1405" s="31"/>
      <c r="V1405" s="31"/>
      <c r="W1405" s="31"/>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2"/>
      <c r="AZ1405" s="32"/>
      <c r="BA1405" s="32"/>
      <c r="BB1405" s="32"/>
      <c r="BC1405" s="32"/>
      <c r="BD1405" s="32"/>
      <c r="BE1405" s="32"/>
      <c r="BF1405" s="32"/>
      <c r="BG1405" s="32"/>
      <c r="BH1405" s="32"/>
      <c r="BI1405" s="32"/>
      <c r="BJ1405" s="32"/>
      <c r="BK1405" s="32"/>
      <c r="BL1405" s="33"/>
      <c r="BM1405" s="33"/>
      <c r="BN1405" s="33"/>
      <c r="BO1405" s="33"/>
      <c r="BP1405" s="33"/>
      <c r="BQ1405" s="33"/>
      <c r="BR1405" s="33"/>
      <c r="BS1405" s="33"/>
      <c r="BT1405" s="33"/>
      <c r="BU1405" s="33"/>
      <c r="BV1405" s="33"/>
      <c r="BW1405" s="33"/>
      <c r="BX1405" s="26"/>
    </row>
    <row r="1406" spans="2:126" ht="20.100000000000001" customHeight="1">
      <c r="B1406" s="9"/>
      <c r="C1406" s="9"/>
      <c r="D1406" s="15"/>
      <c r="E1406" s="16" t="s">
        <v>55</v>
      </c>
      <c r="F1406" s="16"/>
      <c r="G1406" s="16"/>
      <c r="H1406" s="16"/>
      <c r="I1406" s="16"/>
      <c r="J1406" s="17"/>
      <c r="K1406" s="17"/>
      <c r="L1406" s="17"/>
      <c r="M1406" s="17"/>
      <c r="N1406" s="17"/>
      <c r="O1406" s="17"/>
      <c r="P1406" s="17"/>
      <c r="Q1406" s="15"/>
      <c r="R1406" s="250" t="s">
        <v>231</v>
      </c>
      <c r="S1406" s="250"/>
      <c r="T1406" s="250"/>
      <c r="U1406" s="250"/>
      <c r="V1406" s="250"/>
      <c r="W1406" s="250"/>
      <c r="X1406" s="250"/>
      <c r="Y1406" s="250"/>
      <c r="Z1406" s="250"/>
      <c r="AA1406" s="250"/>
      <c r="AB1406" s="250"/>
      <c r="AC1406" s="250"/>
      <c r="AD1406" s="250"/>
      <c r="AE1406" s="250"/>
      <c r="AF1406" s="250"/>
      <c r="AG1406" s="250"/>
      <c r="AH1406" s="250"/>
      <c r="AI1406" s="250"/>
      <c r="AJ1406" s="250"/>
      <c r="AK1406" s="250"/>
      <c r="AL1406" s="250"/>
      <c r="AM1406" s="250"/>
      <c r="AN1406" s="250"/>
      <c r="AO1406" s="34"/>
      <c r="AP1406" s="34"/>
      <c r="AQ1406" s="34"/>
      <c r="AR1406" s="34"/>
      <c r="AS1406" s="34"/>
      <c r="AT1406" s="34"/>
      <c r="AU1406" s="34"/>
      <c r="AV1406" s="34"/>
      <c r="AW1406" s="34"/>
      <c r="AX1406" s="34"/>
      <c r="AY1406" s="35"/>
      <c r="AZ1406" s="35"/>
      <c r="BA1406" s="35"/>
      <c r="BB1406" s="35"/>
      <c r="BC1406" s="35"/>
      <c r="BD1406" s="35"/>
      <c r="BE1406" s="35"/>
      <c r="BF1406" s="35"/>
      <c r="BG1406" s="35"/>
      <c r="BH1406" s="35"/>
      <c r="BI1406" s="35"/>
      <c r="BJ1406" s="35"/>
      <c r="BK1406" s="35"/>
      <c r="BL1406" s="2"/>
      <c r="BM1406" s="2"/>
      <c r="BN1406" s="2"/>
      <c r="BO1406" s="2"/>
      <c r="BP1406" s="2"/>
      <c r="BQ1406" s="2"/>
      <c r="BR1406" s="2"/>
      <c r="BS1406" s="2"/>
      <c r="BT1406" s="2"/>
      <c r="BU1406" s="2"/>
      <c r="BV1406" s="2"/>
      <c r="BW1406" s="2"/>
      <c r="BX1406" s="3"/>
    </row>
    <row r="1407" spans="2:126" ht="20.100000000000001" customHeight="1">
      <c r="B1407" s="9"/>
      <c r="C1407" s="9"/>
      <c r="D1407" s="15"/>
      <c r="E1407" s="16"/>
      <c r="F1407" s="16"/>
      <c r="G1407" s="16"/>
      <c r="H1407" s="16"/>
      <c r="I1407" s="16"/>
      <c r="J1407" s="17"/>
      <c r="K1407" s="17"/>
      <c r="L1407" s="17"/>
      <c r="M1407" s="17"/>
      <c r="N1407" s="17"/>
      <c r="O1407" s="17"/>
      <c r="P1407" s="17"/>
      <c r="Q1407" s="15"/>
      <c r="R1407" s="251" t="s">
        <v>232</v>
      </c>
      <c r="S1407" s="251"/>
      <c r="T1407" s="251"/>
      <c r="U1407" s="251"/>
      <c r="V1407" s="251"/>
      <c r="W1407" s="251"/>
      <c r="X1407" s="251"/>
      <c r="Y1407" s="251"/>
      <c r="Z1407" s="251"/>
      <c r="AA1407" s="251"/>
      <c r="AB1407" s="251"/>
      <c r="AC1407" s="251"/>
      <c r="AD1407" s="251"/>
      <c r="AE1407" s="251"/>
      <c r="AF1407" s="251"/>
      <c r="AG1407" s="251"/>
      <c r="AH1407" s="251"/>
      <c r="AI1407" s="251"/>
      <c r="AJ1407" s="251"/>
      <c r="AK1407" s="251"/>
      <c r="AL1407" s="251"/>
      <c r="AM1407" s="251"/>
      <c r="AN1407" s="251"/>
      <c r="AO1407" s="251"/>
      <c r="AP1407" s="251"/>
      <c r="AQ1407" s="251"/>
      <c r="AR1407" s="251"/>
      <c r="AS1407" s="251"/>
      <c r="AT1407" s="251"/>
      <c r="AU1407" s="251"/>
      <c r="AV1407" s="251"/>
      <c r="AW1407" s="251"/>
      <c r="AX1407" s="251"/>
      <c r="AY1407" s="252"/>
      <c r="AZ1407" s="252"/>
      <c r="BA1407" s="252"/>
      <c r="BB1407" s="252"/>
      <c r="BC1407" s="252"/>
      <c r="BD1407" s="252"/>
      <c r="BE1407" s="252"/>
      <c r="BF1407" s="252"/>
      <c r="BG1407" s="252"/>
      <c r="BH1407" s="252"/>
      <c r="BI1407" s="252"/>
      <c r="BJ1407" s="252"/>
      <c r="BK1407" s="252"/>
      <c r="BL1407" s="18"/>
      <c r="BM1407" s="18"/>
      <c r="BN1407" s="18"/>
      <c r="BO1407" s="18"/>
      <c r="BP1407" s="18"/>
      <c r="BQ1407" s="18"/>
      <c r="BR1407" s="18"/>
      <c r="BS1407" s="18"/>
      <c r="BT1407" s="18"/>
      <c r="BU1407" s="18"/>
      <c r="BV1407" s="18"/>
      <c r="BW1407" s="18"/>
      <c r="BX1407" s="19"/>
    </row>
    <row r="1408" spans="2:126" ht="20.100000000000001" customHeight="1">
      <c r="B1408" s="9"/>
      <c r="C1408" s="9"/>
      <c r="D1408" s="15"/>
      <c r="E1408" s="16"/>
      <c r="F1408" s="16"/>
      <c r="G1408" s="16"/>
      <c r="H1408" s="16"/>
      <c r="I1408" s="16"/>
      <c r="J1408" s="17"/>
      <c r="K1408" s="17"/>
      <c r="L1408" s="17"/>
      <c r="M1408" s="17"/>
      <c r="N1408" s="17"/>
      <c r="O1408" s="17"/>
      <c r="P1408" s="17"/>
      <c r="Q1408" s="228"/>
      <c r="R1408" s="29" t="s">
        <v>233</v>
      </c>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51"/>
      <c r="AV1408" s="251"/>
      <c r="AW1408" s="251"/>
      <c r="AX1408" s="251"/>
      <c r="AY1408" s="252"/>
      <c r="AZ1408" s="252"/>
      <c r="BA1408" s="252"/>
      <c r="BB1408" s="252"/>
      <c r="BC1408" s="252"/>
      <c r="BD1408" s="252"/>
      <c r="BE1408" s="252"/>
      <c r="BF1408" s="252"/>
      <c r="BG1408" s="252"/>
      <c r="BH1408" s="252"/>
      <c r="BI1408" s="252"/>
      <c r="BJ1408" s="252"/>
      <c r="BK1408" s="252"/>
      <c r="BL1408" s="247"/>
      <c r="BM1408" s="18"/>
      <c r="BN1408" s="18"/>
      <c r="BO1408" s="18"/>
      <c r="BP1408" s="18"/>
      <c r="BQ1408" s="18"/>
      <c r="BR1408" s="18"/>
      <c r="BS1408" s="18"/>
      <c r="BT1408" s="18"/>
      <c r="BU1408" s="18"/>
      <c r="BV1408" s="18"/>
      <c r="BW1408" s="18"/>
      <c r="BX1408" s="19"/>
    </row>
    <row r="1409" spans="2:126" ht="20.100000000000001" customHeight="1">
      <c r="B1409" s="9"/>
      <c r="C1409" s="9"/>
      <c r="D1409" s="23"/>
      <c r="E1409" s="24"/>
      <c r="F1409" s="24"/>
      <c r="G1409" s="24"/>
      <c r="H1409" s="24"/>
      <c r="I1409" s="24"/>
      <c r="J1409" s="25"/>
      <c r="K1409" s="25"/>
      <c r="L1409" s="25"/>
      <c r="M1409" s="25"/>
      <c r="N1409" s="25"/>
      <c r="O1409" s="25"/>
      <c r="P1409" s="25"/>
      <c r="Q1409" s="253"/>
      <c r="R1409" s="32" t="s">
        <v>234</v>
      </c>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3"/>
      <c r="BM1409" s="33"/>
      <c r="BN1409" s="33"/>
      <c r="BO1409" s="33"/>
      <c r="BP1409" s="33"/>
      <c r="BQ1409" s="33"/>
      <c r="BR1409" s="33"/>
      <c r="BS1409" s="33"/>
      <c r="BT1409" s="33"/>
      <c r="BU1409" s="33"/>
      <c r="BV1409" s="33"/>
      <c r="BW1409" s="33"/>
      <c r="BX1409" s="26"/>
    </row>
    <row r="1410" spans="2:126" ht="12.75" customHeight="1">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c r="AR1410" s="9"/>
      <c r="AS1410" s="9"/>
      <c r="AT1410" s="9"/>
      <c r="AU1410" s="9"/>
      <c r="AV1410" s="9"/>
      <c r="AW1410" s="9"/>
      <c r="AX1410" s="9"/>
      <c r="AY1410" s="9"/>
      <c r="AZ1410" s="9"/>
    </row>
    <row r="1411" spans="2:126" s="8" customFormat="1" ht="15.75" customHeight="1">
      <c r="D1411" s="488">
        <f>入力フォーム!$C$13</f>
        <v>45931</v>
      </c>
      <c r="E1411" s="488"/>
      <c r="F1411" s="488"/>
      <c r="G1411" s="488"/>
      <c r="H1411" s="488"/>
      <c r="I1411" s="488"/>
      <c r="J1411" s="488"/>
      <c r="K1411" s="488"/>
      <c r="L1411" s="488"/>
      <c r="M1411" s="488"/>
      <c r="N1411" s="488"/>
      <c r="O1411" s="488"/>
      <c r="P1411" s="488"/>
      <c r="Q1411" s="488"/>
      <c r="R1411" s="47"/>
      <c r="S1411" s="47"/>
      <c r="T1411" s="47"/>
      <c r="U1411" s="47"/>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row>
    <row r="1412" spans="2:126" s="8" customFormat="1" ht="10.5" customHeight="1">
      <c r="D1412" s="45"/>
      <c r="E1412" s="45"/>
      <c r="F1412" s="45"/>
      <c r="G1412" s="45"/>
      <c r="H1412" s="45"/>
      <c r="I1412" s="45"/>
      <c r="J1412" s="45"/>
      <c r="K1412" s="45"/>
      <c r="L1412" s="45"/>
      <c r="M1412" s="45"/>
      <c r="N1412" s="45"/>
      <c r="O1412" s="45"/>
      <c r="P1412" s="45"/>
      <c r="Q1412" s="45"/>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row>
    <row r="1413" spans="2:126" s="8" customFormat="1" ht="18" customHeight="1">
      <c r="AM1413" s="8" t="s">
        <v>56</v>
      </c>
      <c r="AQ1413" s="489" t="s">
        <v>306</v>
      </c>
      <c r="AR1413" s="489"/>
      <c r="AS1413" s="489"/>
      <c r="AT1413" s="489"/>
      <c r="AU1413" s="489"/>
      <c r="AV1413" s="489"/>
      <c r="AW1413" s="489"/>
      <c r="AX1413" s="489"/>
      <c r="AY1413" s="489"/>
      <c r="AZ1413" s="489"/>
      <c r="BA1413" s="489"/>
      <c r="BB1413" s="489"/>
      <c r="BC1413" s="489"/>
      <c r="BD1413" s="489"/>
      <c r="BE1413" s="489"/>
      <c r="BF1413" s="489"/>
      <c r="BG1413" s="489"/>
      <c r="BH1413" s="489"/>
      <c r="BI1413" s="489"/>
      <c r="BJ1413" s="489"/>
      <c r="BK1413" s="489"/>
      <c r="BL1413" s="489"/>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row>
    <row r="1414" spans="2:126" s="8" customFormat="1" ht="18" customHeight="1">
      <c r="AQ1414" s="489" t="s">
        <v>66</v>
      </c>
      <c r="AR1414" s="489"/>
      <c r="AS1414" s="489"/>
      <c r="AT1414" s="489"/>
      <c r="AU1414" s="489"/>
      <c r="AV1414" s="489"/>
      <c r="AW1414" s="489"/>
      <c r="AX1414" s="489"/>
      <c r="AY1414" s="489"/>
      <c r="AZ1414" s="489"/>
      <c r="BA1414" s="489"/>
      <c r="BB1414" s="489"/>
      <c r="BC1414" s="489"/>
      <c r="BD1414" s="489"/>
      <c r="BE1414" s="489"/>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row>
    <row r="1415" spans="2:126" s="8" customFormat="1" ht="18" customHeight="1">
      <c r="AQ1415" s="479" t="s">
        <v>326</v>
      </c>
      <c r="AR1415" s="479"/>
      <c r="AS1415" s="479"/>
      <c r="AT1415" s="479"/>
      <c r="AU1415" s="479"/>
      <c r="AV1415" s="479"/>
      <c r="AW1415" s="479"/>
      <c r="AX1415" s="479"/>
      <c r="AY1415" s="479"/>
      <c r="AZ1415" s="479"/>
      <c r="BA1415" s="479"/>
      <c r="BB1415" s="479"/>
      <c r="BC1415" s="479"/>
      <c r="BD1415" s="479"/>
      <c r="BE1415" s="479"/>
      <c r="BF1415" s="479"/>
      <c r="BG1415" s="43"/>
      <c r="BH1415" s="480" t="s">
        <v>300</v>
      </c>
      <c r="BI1415" s="480"/>
      <c r="BJ1415" s="480"/>
      <c r="BK1415" s="480"/>
      <c r="BL1415" s="480"/>
      <c r="BM1415" s="480"/>
      <c r="BN1415" s="480"/>
      <c r="BO1415" s="480"/>
      <c r="BS1415" s="8" t="s">
        <v>57</v>
      </c>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row>
    <row r="1416" spans="2:126" s="8" customFormat="1" ht="10.5" customHeight="1">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row>
    <row r="1417" spans="2:126" s="8" customFormat="1" ht="18" customHeight="1">
      <c r="AM1417" s="8" t="s">
        <v>58</v>
      </c>
      <c r="AQ1417" s="8" t="s">
        <v>59</v>
      </c>
      <c r="AU1417" s="481" t="str">
        <f>"〒"&amp;VLOOKUP(A1365,入力フォーム!$A$26:$AA$75,4,FALSE)</f>
        <v>〒</v>
      </c>
      <c r="AV1417" s="481"/>
      <c r="AW1417" s="481"/>
      <c r="AX1417" s="481"/>
      <c r="AY1417" s="481"/>
      <c r="AZ1417" s="481"/>
      <c r="BA1417" s="481"/>
      <c r="BB1417" s="481"/>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row>
    <row r="1418" spans="2:126" s="8" customFormat="1" ht="20.100000000000001" customHeight="1">
      <c r="AU1418" s="144"/>
      <c r="AV1418" s="482">
        <f>VLOOKUP(A1365,入力フォーム!$A$26:$AA$75,5,FALSE)</f>
        <v>0</v>
      </c>
      <c r="AW1418" s="482"/>
      <c r="AX1418" s="482"/>
      <c r="AY1418" s="482"/>
      <c r="AZ1418" s="482"/>
      <c r="BA1418" s="482"/>
      <c r="BB1418" s="482"/>
      <c r="BC1418" s="482"/>
      <c r="BD1418" s="482"/>
      <c r="BE1418" s="482"/>
      <c r="BF1418" s="482"/>
      <c r="BG1418" s="482"/>
      <c r="BH1418" s="482"/>
      <c r="BI1418" s="482"/>
      <c r="BJ1418" s="482"/>
      <c r="BK1418" s="482"/>
      <c r="BL1418" s="482"/>
      <c r="BM1418" s="482"/>
      <c r="BN1418" s="482"/>
      <c r="BO1418" s="482"/>
      <c r="BP1418" s="482"/>
      <c r="BQ1418" s="482"/>
      <c r="BR1418" s="482"/>
      <c r="BS1418" s="482"/>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row>
    <row r="1419" spans="2:126" s="8" customFormat="1" ht="20.100000000000001" customHeight="1">
      <c r="AU1419" s="44"/>
      <c r="AV1419" s="483">
        <f>VLOOKUP(A1365,入力フォーム!$A$26:$AA$75,6,FALSE)</f>
        <v>0</v>
      </c>
      <c r="AW1419" s="483"/>
      <c r="AX1419" s="483"/>
      <c r="AY1419" s="483"/>
      <c r="AZ1419" s="483"/>
      <c r="BA1419" s="483"/>
      <c r="BB1419" s="483"/>
      <c r="BC1419" s="483"/>
      <c r="BD1419" s="483"/>
      <c r="BE1419" s="483"/>
      <c r="BF1419" s="483"/>
      <c r="BG1419" s="483"/>
      <c r="BH1419" s="483"/>
      <c r="BI1419" s="483"/>
      <c r="BJ1419" s="483"/>
      <c r="BK1419" s="483"/>
      <c r="BL1419" s="483"/>
      <c r="BM1419" s="483"/>
      <c r="BN1419" s="483"/>
      <c r="BO1419" s="483"/>
      <c r="BP1419" s="483"/>
      <c r="BQ1419" s="483"/>
      <c r="BR1419" s="483"/>
      <c r="BS1419" s="48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row>
    <row r="1420" spans="2:126" s="8" customFormat="1" ht="12" customHeight="1">
      <c r="AQ1420" s="46" t="s">
        <v>191</v>
      </c>
      <c r="AR1420" s="46"/>
      <c r="AS1420" s="46"/>
      <c r="AT1420" s="46"/>
      <c r="AU1420" s="46"/>
      <c r="AV1420" s="484">
        <f>VLOOKUP(A1365,入力フォーム!$A$26:$AA$75,3,FALSE)</f>
        <v>0</v>
      </c>
      <c r="AW1420" s="484" ph="1"/>
      <c r="AX1420" s="484" ph="1"/>
      <c r="AY1420" s="484" ph="1"/>
      <c r="AZ1420" s="484" ph="1"/>
      <c r="BA1420" s="484" ph="1"/>
      <c r="BB1420" s="484" ph="1"/>
      <c r="BC1420" s="484" ph="1"/>
      <c r="BD1420" s="484" ph="1"/>
      <c r="BE1420" s="484" ph="1"/>
      <c r="BF1420" s="484" ph="1"/>
      <c r="BG1420" s="484" ph="1"/>
      <c r="BH1420" s="484" ph="1"/>
      <c r="BI1420" s="484" ph="1"/>
      <c r="BJ1420" s="484" ph="1"/>
      <c r="BK1420" s="484" ph="1"/>
      <c r="BL1420" s="484" ph="1"/>
      <c r="BM1420" s="484" ph="1"/>
      <c r="BN1420" s="484" ph="1"/>
      <c r="BO1420" s="48"/>
      <c r="BP1420" s="48"/>
      <c r="BQ1420" s="48"/>
      <c r="BR1420" s="48"/>
      <c r="BS1420" s="48"/>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row>
    <row r="1421" spans="2:126" s="8" customFormat="1" ht="20.100000000000001" customHeight="1">
      <c r="AQ1421" s="8" t="s">
        <v>60</v>
      </c>
      <c r="AV1421" s="493">
        <f>VLOOKUP(A1365,入力フォーム!$A$26:$AA$75,2,FALSE)</f>
        <v>0</v>
      </c>
      <c r="AW1421" s="493"/>
      <c r="AX1421" s="493"/>
      <c r="AY1421" s="493"/>
      <c r="AZ1421" s="493"/>
      <c r="BA1421" s="493"/>
      <c r="BB1421" s="493"/>
      <c r="BC1421" s="493"/>
      <c r="BD1421" s="493"/>
      <c r="BE1421" s="493"/>
      <c r="BF1421" s="493"/>
      <c r="BG1421" s="493"/>
      <c r="BH1421" s="493"/>
      <c r="BI1421" s="493"/>
      <c r="BJ1421" s="493"/>
      <c r="BK1421" s="493"/>
      <c r="BL1421" s="493"/>
      <c r="BM1421" s="493"/>
      <c r="BN1421" s="493"/>
      <c r="BO1421" s="48"/>
      <c r="BP1421" s="48"/>
      <c r="BQ1421" s="48"/>
      <c r="BR1421" s="48"/>
      <c r="BS1421" s="286" t="s">
        <v>57</v>
      </c>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row>
    <row r="1422" spans="2:126" s="8" customFormat="1" ht="20.100000000000001" customHeight="1">
      <c r="AQ1422" s="8" t="s">
        <v>61</v>
      </c>
      <c r="AV1422" s="48"/>
      <c r="AW1422" s="494">
        <f>VLOOKUP(A1365,入力フォーム!$A$26:$AA$75,8,FALSE)</f>
        <v>0</v>
      </c>
      <c r="AX1422" s="494"/>
      <c r="AY1422" s="494"/>
      <c r="AZ1422" s="494"/>
      <c r="BA1422" s="494"/>
      <c r="BB1422" s="494"/>
      <c r="BC1422" s="494"/>
      <c r="BD1422" s="494"/>
      <c r="BE1422" s="494"/>
      <c r="BF1422" s="494"/>
      <c r="BG1422" s="494"/>
      <c r="BH1422" s="494"/>
      <c r="BI1422" s="494"/>
      <c r="BJ1422" s="494"/>
      <c r="BK1422" s="494"/>
      <c r="BL1422" s="494"/>
      <c r="BM1422" s="494"/>
      <c r="BN1422" s="494"/>
      <c r="BO1422" s="494"/>
      <c r="BP1422" s="494"/>
      <c r="BQ1422" s="494"/>
      <c r="BR1422" s="494"/>
      <c r="BS1422" s="48"/>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row>
    <row r="1423" spans="2:126" s="8" customFormat="1" ht="20.100000000000001" customHeight="1">
      <c r="AQ1423" s="8" t="s">
        <v>83</v>
      </c>
      <c r="AV1423" s="48"/>
      <c r="AW1423" s="48"/>
      <c r="AX1423" s="48"/>
      <c r="AY1423" s="48"/>
      <c r="AZ1423" s="48"/>
      <c r="BA1423" s="48"/>
      <c r="BB1423" s="48"/>
      <c r="BC1423" s="48"/>
      <c r="BD1423" s="495">
        <f>VLOOKUP(A1365,入力フォーム!$A$26:$AA$75,9,FALSE)</f>
        <v>0</v>
      </c>
      <c r="BE1423" s="495"/>
      <c r="BF1423" s="495"/>
      <c r="BG1423" s="495"/>
      <c r="BH1423" s="495"/>
      <c r="BI1423" s="495"/>
      <c r="BJ1423" s="495"/>
      <c r="BK1423" s="495"/>
      <c r="BL1423" s="495"/>
      <c r="BM1423" s="495"/>
      <c r="BN1423" s="495"/>
      <c r="BO1423" s="495"/>
      <c r="BP1423" s="495"/>
      <c r="BQ1423" s="495"/>
      <c r="BR1423" s="495"/>
      <c r="BS1423" s="495"/>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row>
    <row r="1424" spans="2:126" s="8" customFormat="1" ht="12" customHeight="1">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row>
    <row r="1425" spans="1:126" s="8" customFormat="1" ht="22.5" customHeight="1">
      <c r="D1425" s="496" t="s">
        <v>85</v>
      </c>
      <c r="E1425" s="496"/>
      <c r="F1425" s="496"/>
      <c r="G1425" s="496"/>
      <c r="H1425" s="496"/>
      <c r="I1425" s="496"/>
      <c r="J1425" s="496"/>
      <c r="K1425" s="496"/>
      <c r="L1425" s="497" t="str">
        <f>入力フォーム!$C$22</f>
        <v>07-999</v>
      </c>
      <c r="M1425" s="497"/>
      <c r="N1425" s="497"/>
      <c r="O1425" s="497"/>
      <c r="P1425" s="497"/>
      <c r="Q1425" s="497"/>
      <c r="R1425" s="48"/>
      <c r="S1425" s="48"/>
      <c r="T1425" s="8" t="s">
        <v>242</v>
      </c>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row>
    <row r="1426" spans="1:126" s="8" customFormat="1" ht="15.75" customHeight="1">
      <c r="D1426" s="45"/>
      <c r="F1426" s="45"/>
      <c r="G1426" s="45"/>
      <c r="H1426" s="45"/>
      <c r="I1426" s="45"/>
      <c r="J1426" s="45"/>
      <c r="K1426" s="45"/>
      <c r="L1426" s="45"/>
      <c r="M1426" s="45"/>
      <c r="N1426" s="45"/>
      <c r="O1426" s="45"/>
      <c r="P1426" s="45"/>
      <c r="Q1426" s="45"/>
      <c r="BX1426" s="51"/>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row>
    <row r="1427" spans="1:126" s="7" customFormat="1" ht="18.75">
      <c r="A1427" s="7">
        <f>IF(MOD(ROW()-1,62)=0,QUOTIENT(ROW()-1,62)+1,"")</f>
        <v>24</v>
      </c>
      <c r="B1427" s="473" t="s">
        <v>39</v>
      </c>
      <c r="C1427" s="473"/>
      <c r="D1427" s="473"/>
      <c r="E1427" s="473"/>
      <c r="F1427" s="473"/>
      <c r="G1427" s="473"/>
      <c r="H1427" s="473"/>
      <c r="I1427" s="473"/>
      <c r="J1427" s="473"/>
      <c r="K1427" s="473"/>
      <c r="L1427" s="473"/>
      <c r="M1427" s="473"/>
      <c r="N1427" s="473"/>
      <c r="O1427" s="473"/>
      <c r="P1427" s="473"/>
      <c r="Q1427" s="473"/>
      <c r="R1427" s="473"/>
      <c r="S1427" s="473"/>
      <c r="T1427" s="473"/>
      <c r="U1427" s="473"/>
      <c r="V1427" s="473"/>
      <c r="W1427" s="473"/>
      <c r="X1427" s="473"/>
      <c r="Y1427" s="473"/>
      <c r="Z1427" s="473"/>
      <c r="AA1427" s="473"/>
      <c r="AB1427" s="473"/>
      <c r="AC1427" s="473"/>
      <c r="AD1427" s="473"/>
      <c r="AE1427" s="473"/>
      <c r="AF1427" s="473"/>
      <c r="AG1427" s="473"/>
      <c r="AH1427" s="473"/>
      <c r="AI1427" s="473"/>
      <c r="AJ1427" s="473"/>
      <c r="AK1427" s="473"/>
      <c r="AL1427" s="473"/>
      <c r="AM1427" s="473"/>
      <c r="AN1427" s="473"/>
      <c r="AO1427" s="473"/>
      <c r="AP1427" s="473"/>
      <c r="AQ1427" s="473"/>
      <c r="AR1427" s="473"/>
      <c r="AS1427" s="473"/>
      <c r="AT1427" s="473"/>
      <c r="AU1427" s="473"/>
      <c r="AV1427" s="473"/>
      <c r="AW1427" s="473"/>
      <c r="AX1427" s="473"/>
      <c r="AY1427" s="473"/>
      <c r="AZ1427" s="473"/>
      <c r="BA1427" s="473"/>
      <c r="BB1427" s="473"/>
      <c r="BC1427" s="473"/>
      <c r="BD1427" s="473"/>
      <c r="BE1427" s="473"/>
      <c r="BF1427" s="473"/>
      <c r="BG1427" s="473"/>
      <c r="BH1427" s="473"/>
      <c r="BI1427" s="473"/>
      <c r="BJ1427" s="473"/>
      <c r="BK1427" s="473"/>
      <c r="BL1427" s="473"/>
      <c r="BM1427" s="473"/>
      <c r="BN1427" s="473"/>
      <c r="BO1427" s="473"/>
      <c r="BP1427" s="473"/>
      <c r="BQ1427" s="473"/>
      <c r="BR1427" s="473"/>
      <c r="BS1427" s="473"/>
      <c r="BT1427" s="473"/>
      <c r="BU1427" s="473"/>
      <c r="BV1427" s="473"/>
      <c r="BW1427" s="473"/>
      <c r="BX1427" s="473"/>
      <c r="BY1427" s="52"/>
      <c r="BZ1427" s="41"/>
      <c r="CA1427" s="41"/>
      <c r="CB1427" s="41"/>
      <c r="CC1427" s="41"/>
      <c r="CD1427" s="41"/>
      <c r="CE1427" s="41"/>
      <c r="CF1427" s="41"/>
      <c r="CG1427" s="41"/>
      <c r="CH1427" s="41"/>
      <c r="CI1427" s="41"/>
      <c r="CJ1427" s="41"/>
      <c r="CK1427" s="41"/>
      <c r="CL1427" s="41"/>
      <c r="CM1427" s="41"/>
      <c r="CN1427" s="41"/>
      <c r="CO1427" s="41"/>
      <c r="CP1427" s="41"/>
      <c r="CQ1427" s="41"/>
      <c r="CR1427" s="41"/>
      <c r="CS1427" s="41"/>
      <c r="CT1427" s="41"/>
      <c r="CU1427" s="41"/>
      <c r="CV1427" s="41"/>
      <c r="CW1427" s="41"/>
      <c r="CX1427" s="41"/>
      <c r="CY1427" s="41"/>
      <c r="CZ1427" s="41"/>
      <c r="DA1427" s="41"/>
      <c r="DB1427" s="41"/>
      <c r="DC1427" s="41"/>
      <c r="DD1427" s="41"/>
      <c r="DE1427" s="41"/>
      <c r="DF1427" s="41"/>
      <c r="DG1427" s="41"/>
      <c r="DH1427" s="41"/>
      <c r="DI1427" s="41"/>
      <c r="DJ1427" s="41"/>
      <c r="DK1427" s="41"/>
      <c r="DL1427" s="41"/>
      <c r="DM1427" s="41"/>
      <c r="DN1427" s="41"/>
      <c r="DO1427" s="41"/>
      <c r="DP1427" s="41"/>
      <c r="DQ1427" s="41"/>
      <c r="DR1427" s="41"/>
      <c r="DS1427" s="41"/>
      <c r="DT1427" s="41"/>
      <c r="DU1427" s="41"/>
      <c r="DV1427" s="41"/>
    </row>
    <row r="1428" spans="1:126" s="7" customFormat="1" ht="19.5" customHeight="1">
      <c r="B1428" s="8"/>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Q1428" s="8"/>
      <c r="AR1428" s="8"/>
      <c r="AS1428" s="8"/>
      <c r="AT1428" s="8"/>
      <c r="AU1428" s="8"/>
      <c r="AV1428" s="8"/>
      <c r="AW1428" s="8"/>
      <c r="AX1428" s="8"/>
      <c r="AY1428" s="8"/>
      <c r="AZ1428" s="8"/>
      <c r="BZ1428" s="41"/>
      <c r="CA1428" s="41"/>
      <c r="CB1428" s="41"/>
      <c r="CC1428" s="41"/>
      <c r="CD1428" s="41"/>
      <c r="CE1428" s="41"/>
      <c r="CF1428" s="41"/>
      <c r="CG1428" s="41"/>
      <c r="CH1428" s="41"/>
      <c r="CI1428" s="41"/>
      <c r="CJ1428" s="41"/>
      <c r="CK1428" s="41"/>
      <c r="CL1428" s="41"/>
      <c r="CM1428" s="41"/>
      <c r="CN1428" s="41"/>
      <c r="CO1428" s="41"/>
      <c r="CP1428" s="41"/>
      <c r="CQ1428" s="41"/>
      <c r="CR1428" s="41"/>
      <c r="CS1428" s="41"/>
      <c r="CT1428" s="41"/>
      <c r="CU1428" s="41"/>
      <c r="CV1428" s="41"/>
      <c r="CW1428" s="41"/>
      <c r="CX1428" s="41"/>
      <c r="CY1428" s="41"/>
      <c r="CZ1428" s="41"/>
      <c r="DA1428" s="41"/>
      <c r="DB1428" s="41"/>
      <c r="DC1428" s="41"/>
      <c r="DD1428" s="41"/>
      <c r="DE1428" s="41"/>
      <c r="DF1428" s="41"/>
      <c r="DG1428" s="41"/>
      <c r="DH1428" s="41"/>
      <c r="DI1428" s="41"/>
      <c r="DJ1428" s="41"/>
      <c r="DK1428" s="41"/>
      <c r="DL1428" s="41"/>
      <c r="DM1428" s="41"/>
      <c r="DN1428" s="41"/>
      <c r="DO1428" s="41"/>
      <c r="DP1428" s="41"/>
      <c r="DQ1428" s="41"/>
      <c r="DR1428" s="41"/>
      <c r="DS1428" s="41"/>
      <c r="DT1428" s="41"/>
      <c r="DU1428" s="41"/>
      <c r="DV1428" s="41"/>
    </row>
    <row r="1429" spans="1:126" s="7" customFormat="1" ht="16.5" customHeight="1">
      <c r="B1429" s="8" t="s">
        <v>229</v>
      </c>
      <c r="C1429" s="8"/>
      <c r="D1429" s="8"/>
      <c r="E1429" s="8"/>
      <c r="F1429" s="8"/>
      <c r="G1429" s="8"/>
      <c r="H1429" s="8"/>
      <c r="I1429" s="8"/>
      <c r="J1429" s="8"/>
      <c r="K1429" s="8"/>
      <c r="L1429" s="8"/>
      <c r="M1429" s="8"/>
      <c r="N1429" s="8"/>
      <c r="O1429" s="8"/>
      <c r="P1429" s="8"/>
      <c r="Q1429" s="8"/>
      <c r="R1429" s="8"/>
      <c r="S1429" s="8"/>
      <c r="T1429" s="8"/>
      <c r="U1429" s="8"/>
      <c r="V1429" s="8"/>
      <c r="W1429" s="8"/>
      <c r="X1429" s="8"/>
      <c r="Y1429" s="8"/>
      <c r="Z1429" s="8"/>
      <c r="AA1429" s="8"/>
      <c r="AB1429" s="8"/>
      <c r="AD1429" s="474">
        <f>VLOOKUP(A1427,入力フォーム!$A$26:$AA$75,2,FALSE)</f>
        <v>0</v>
      </c>
      <c r="AE1429" s="474"/>
      <c r="AF1429" s="474"/>
      <c r="AG1429" s="474"/>
      <c r="AH1429" s="474"/>
      <c r="AI1429" s="474"/>
      <c r="AJ1429" s="474"/>
      <c r="AK1429" s="474"/>
      <c r="AL1429" s="474"/>
      <c r="AM1429" s="474"/>
      <c r="AN1429" s="474"/>
      <c r="AO1429" s="474"/>
      <c r="AP1429" s="474"/>
      <c r="AQ1429" s="8" t="s">
        <v>230</v>
      </c>
      <c r="AR1429" s="8"/>
      <c r="AS1429" s="8"/>
      <c r="AT1429" s="8"/>
      <c r="AU1429" s="8"/>
      <c r="AV1429" s="8"/>
      <c r="AW1429" s="8"/>
      <c r="AX1429" s="8"/>
      <c r="AY1429" s="8"/>
      <c r="AZ1429" s="8"/>
      <c r="BZ1429" s="41"/>
      <c r="CA1429" s="41"/>
      <c r="CB1429" s="41"/>
      <c r="CC1429" s="41"/>
      <c r="CD1429" s="41"/>
      <c r="CE1429" s="41"/>
      <c r="CF1429" s="41"/>
      <c r="CG1429" s="41"/>
      <c r="CH1429" s="41"/>
      <c r="CI1429" s="41"/>
      <c r="CJ1429" s="41"/>
      <c r="CK1429" s="41"/>
      <c r="CL1429" s="41"/>
      <c r="CM1429" s="41"/>
      <c r="CN1429" s="41"/>
      <c r="CO1429" s="41"/>
      <c r="CP1429" s="41"/>
      <c r="CQ1429" s="41"/>
      <c r="CR1429" s="41"/>
      <c r="CS1429" s="41"/>
      <c r="CT1429" s="41"/>
      <c r="CU1429" s="41"/>
      <c r="CV1429" s="41"/>
      <c r="CW1429" s="41"/>
      <c r="CX1429" s="41"/>
      <c r="CY1429" s="41"/>
      <c r="CZ1429" s="41"/>
      <c r="DA1429" s="41"/>
      <c r="DB1429" s="41"/>
      <c r="DC1429" s="41"/>
      <c r="DD1429" s="41"/>
      <c r="DE1429" s="41"/>
      <c r="DF1429" s="41"/>
      <c r="DG1429" s="41"/>
      <c r="DH1429" s="41"/>
      <c r="DI1429" s="41"/>
      <c r="DJ1429" s="41"/>
      <c r="DK1429" s="41"/>
      <c r="DL1429" s="41"/>
      <c r="DM1429" s="41"/>
      <c r="DN1429" s="41"/>
      <c r="DO1429" s="41"/>
      <c r="DP1429" s="41"/>
      <c r="DQ1429" s="41"/>
      <c r="DR1429" s="41"/>
      <c r="DS1429" s="41"/>
      <c r="DT1429" s="41"/>
      <c r="DU1429" s="41"/>
      <c r="DV1429" s="41"/>
    </row>
    <row r="1430" spans="1:126" ht="14.25" customHeight="1">
      <c r="B1430" s="9"/>
      <c r="C1430" s="9"/>
      <c r="D1430" s="9"/>
    </row>
    <row r="1431" spans="1:126" ht="15.75" customHeight="1">
      <c r="D1431" s="475" t="s">
        <v>23</v>
      </c>
      <c r="E1431" s="475"/>
      <c r="F1431" s="475"/>
      <c r="G1431" s="475"/>
      <c r="H1431" s="475"/>
      <c r="I1431" s="475"/>
      <c r="J1431" s="475"/>
      <c r="K1431" s="475"/>
      <c r="L1431" s="475"/>
      <c r="M1431" s="475"/>
      <c r="N1431" s="475"/>
      <c r="O1431" s="475"/>
      <c r="P1431" s="475"/>
      <c r="Q1431" s="475"/>
      <c r="R1431" s="475"/>
      <c r="S1431" s="475"/>
      <c r="T1431" s="475"/>
      <c r="U1431" s="475"/>
      <c r="V1431" s="475"/>
      <c r="W1431" s="475"/>
      <c r="X1431" s="475"/>
      <c r="Y1431" s="475"/>
      <c r="Z1431" s="475"/>
      <c r="AA1431" s="475"/>
      <c r="AB1431" s="475"/>
      <c r="AC1431" s="475"/>
      <c r="AD1431" s="475"/>
      <c r="AE1431" s="475"/>
      <c r="AF1431" s="475"/>
      <c r="AG1431" s="475"/>
      <c r="AH1431" s="475"/>
      <c r="AI1431" s="475"/>
      <c r="AJ1431" s="475"/>
      <c r="AK1431" s="475"/>
      <c r="AL1431" s="475"/>
      <c r="AM1431" s="475"/>
      <c r="AN1431" s="475"/>
      <c r="AO1431" s="475"/>
      <c r="AP1431" s="475"/>
      <c r="AQ1431" s="475"/>
      <c r="AR1431" s="475"/>
      <c r="AS1431" s="475"/>
      <c r="AT1431" s="475"/>
      <c r="AU1431" s="475"/>
      <c r="AV1431" s="475"/>
      <c r="AW1431" s="475"/>
      <c r="AX1431" s="475"/>
      <c r="AY1431" s="475"/>
      <c r="AZ1431" s="475"/>
      <c r="BA1431" s="475"/>
      <c r="BB1431" s="475"/>
      <c r="BC1431" s="475"/>
      <c r="BD1431" s="475"/>
      <c r="BE1431" s="475"/>
      <c r="BF1431" s="475"/>
      <c r="BG1431" s="475"/>
      <c r="BH1431" s="475"/>
      <c r="BI1431" s="475"/>
      <c r="BJ1431" s="475"/>
      <c r="BK1431" s="475"/>
      <c r="BL1431" s="475"/>
      <c r="BM1431" s="475"/>
      <c r="BN1431" s="475"/>
      <c r="BO1431" s="475"/>
      <c r="BP1431" s="475"/>
      <c r="BQ1431" s="475"/>
      <c r="BR1431" s="475"/>
      <c r="BS1431" s="475"/>
      <c r="BT1431" s="475"/>
      <c r="BU1431" s="475"/>
      <c r="BV1431" s="475"/>
      <c r="BW1431" s="475"/>
      <c r="BX1431" s="475"/>
      <c r="BZ1431"/>
    </row>
    <row r="1432" spans="1:126" ht="14.25" customHeight="1">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c r="AS1432" s="9"/>
      <c r="AT1432" s="9"/>
      <c r="AU1432" s="9"/>
      <c r="AV1432" s="9"/>
      <c r="AW1432" s="9"/>
      <c r="AX1432" s="9"/>
      <c r="AY1432" s="9"/>
      <c r="AZ1432" s="9"/>
    </row>
    <row r="1433" spans="1:126" ht="19.5" customHeight="1">
      <c r="B1433" s="9"/>
      <c r="C1433" s="9"/>
      <c r="D1433" s="10"/>
      <c r="E1433" s="11" t="s">
        <v>40</v>
      </c>
      <c r="F1433" s="11"/>
      <c r="G1433" s="11"/>
      <c r="H1433" s="11"/>
      <c r="I1433" s="11"/>
      <c r="J1433" s="12"/>
      <c r="K1433" s="12"/>
      <c r="L1433" s="12"/>
      <c r="M1433" s="12"/>
      <c r="N1433" s="12"/>
      <c r="O1433" s="12"/>
      <c r="P1433" s="12"/>
      <c r="Q1433" s="10"/>
      <c r="R1433" s="476" t="str">
        <f>VLOOKUP(A1427,入力フォーム!$A$26:$AA$75,11,FALSE)</f>
        <v/>
      </c>
      <c r="S1433" s="476"/>
      <c r="T1433" s="476"/>
      <c r="U1433" s="476"/>
      <c r="V1433" s="476"/>
      <c r="W1433" s="476"/>
      <c r="X1433" s="476"/>
      <c r="Y1433" s="476"/>
      <c r="Z1433" s="476"/>
      <c r="AA1433" s="476"/>
      <c r="AB1433" s="476"/>
      <c r="AC1433" s="476"/>
      <c r="AD1433" s="476"/>
      <c r="AE1433" s="476"/>
      <c r="AF1433" s="476"/>
      <c r="AG1433" s="476"/>
      <c r="AH1433" s="477" t="s">
        <v>235</v>
      </c>
      <c r="AI1433" s="478"/>
      <c r="AJ1433" s="478"/>
      <c r="AK1433" s="478"/>
      <c r="AL1433" s="478"/>
      <c r="AM1433" s="476" t="str">
        <f>VLOOKUP(A1427,入力フォーム!$A$26:$AA$75,13,FALSE)</f>
        <v/>
      </c>
      <c r="AN1433" s="476"/>
      <c r="AO1433" s="476"/>
      <c r="AP1433" s="476"/>
      <c r="AQ1433" s="476"/>
      <c r="AR1433" s="476"/>
      <c r="AS1433" s="476"/>
      <c r="AT1433" s="476"/>
      <c r="AU1433" s="476"/>
      <c r="AV1433" s="476"/>
      <c r="AW1433" s="476"/>
      <c r="AX1433" s="476"/>
      <c r="AY1433" s="476"/>
      <c r="AZ1433" s="476"/>
      <c r="BA1433" s="476"/>
      <c r="BB1433" s="476"/>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3"/>
    </row>
    <row r="1434" spans="1:126" ht="20.100000000000001" customHeight="1">
      <c r="B1434" s="9"/>
      <c r="C1434" s="9"/>
      <c r="D1434" s="10"/>
      <c r="E1434" s="11" t="s">
        <v>41</v>
      </c>
      <c r="F1434" s="11"/>
      <c r="G1434" s="11"/>
      <c r="H1434" s="11"/>
      <c r="I1434" s="11"/>
      <c r="J1434" s="12"/>
      <c r="K1434" s="12"/>
      <c r="L1434" s="12"/>
      <c r="M1434" s="12"/>
      <c r="N1434" s="12"/>
      <c r="O1434" s="12"/>
      <c r="P1434" s="229"/>
      <c r="Q1434" s="230"/>
      <c r="R1434" s="463" t="str">
        <f>入力フォーム!$C$10</f>
        <v>品川キャンパス</v>
      </c>
      <c r="S1434" s="463"/>
      <c r="T1434" s="463"/>
      <c r="U1434" s="463"/>
      <c r="V1434" s="463"/>
      <c r="W1434" s="463"/>
      <c r="X1434" s="463"/>
      <c r="Y1434" s="463"/>
      <c r="Z1434" s="231"/>
      <c r="AA1434" s="464" t="str">
        <f>入力フォーム!$D$10</f>
        <v>文学部事務室</v>
      </c>
      <c r="AB1434" s="464"/>
      <c r="AC1434" s="464"/>
      <c r="AD1434" s="464"/>
      <c r="AE1434" s="464"/>
      <c r="AF1434" s="464"/>
      <c r="AG1434" s="464"/>
      <c r="AH1434" s="464"/>
      <c r="AI1434" s="464"/>
      <c r="AJ1434" s="464"/>
      <c r="AK1434" s="464"/>
      <c r="AL1434" s="464"/>
      <c r="AM1434" s="464"/>
      <c r="AN1434" s="464"/>
      <c r="AO1434" s="464"/>
      <c r="AP1434" s="464"/>
      <c r="AQ1434" s="464"/>
      <c r="AR1434" s="464"/>
      <c r="AS1434" s="464"/>
      <c r="AT1434" s="464"/>
      <c r="AU1434" s="464"/>
      <c r="AV1434" s="464"/>
      <c r="AW1434" s="464"/>
      <c r="AX1434" s="464"/>
      <c r="AY1434" s="464"/>
      <c r="AZ1434" s="464"/>
      <c r="BA1434" s="464"/>
      <c r="BB1434" s="464"/>
      <c r="BC1434" s="464"/>
      <c r="BD1434" s="464"/>
      <c r="BE1434" s="464"/>
      <c r="BF1434" s="464"/>
      <c r="BG1434" s="464"/>
      <c r="BH1434" s="464"/>
      <c r="BI1434" s="464"/>
      <c r="BJ1434" s="464"/>
      <c r="BK1434" s="464"/>
      <c r="BL1434" s="464"/>
      <c r="BM1434" s="464"/>
      <c r="BN1434" s="464"/>
      <c r="BO1434" s="464"/>
      <c r="BP1434" s="464"/>
      <c r="BQ1434" s="464"/>
      <c r="BR1434" s="231"/>
      <c r="BS1434" s="231"/>
      <c r="BT1434" s="231"/>
      <c r="BU1434" s="231"/>
      <c r="BV1434" s="231"/>
      <c r="BW1434" s="231"/>
      <c r="BX1434" s="232"/>
    </row>
    <row r="1435" spans="1:126" ht="18.600000000000001" customHeight="1">
      <c r="B1435" s="9"/>
      <c r="C1435" s="9"/>
      <c r="D1435" s="15"/>
      <c r="E1435" s="16" t="s">
        <v>236</v>
      </c>
      <c r="F1435" s="16"/>
      <c r="G1435" s="16"/>
      <c r="H1435" s="16"/>
      <c r="I1435" s="16"/>
      <c r="J1435" s="17"/>
      <c r="K1435" s="17"/>
      <c r="L1435" s="17"/>
      <c r="M1435" s="17"/>
      <c r="N1435" s="17"/>
      <c r="O1435" s="17"/>
      <c r="P1435" s="17"/>
      <c r="Q1435" s="15"/>
      <c r="R1435" s="465" t="str">
        <f>入力フォーム!$C$4</f>
        <v>文学部事務室</v>
      </c>
      <c r="S1435" s="465"/>
      <c r="T1435" s="465"/>
      <c r="U1435" s="465"/>
      <c r="V1435" s="465"/>
      <c r="W1435" s="465"/>
      <c r="X1435" s="465"/>
      <c r="Y1435" s="465"/>
      <c r="Z1435" s="465"/>
      <c r="AA1435" s="465"/>
      <c r="AB1435" s="465"/>
      <c r="AC1435" s="465"/>
      <c r="AD1435" s="465"/>
      <c r="AE1435" s="465"/>
      <c r="AF1435" s="465"/>
      <c r="AG1435" s="465"/>
      <c r="AH1435" s="465"/>
      <c r="AI1435" s="465"/>
      <c r="AJ1435" s="465"/>
      <c r="AK1435" s="465"/>
      <c r="AL1435" s="465"/>
      <c r="AM1435" s="465"/>
      <c r="AN1435" s="465"/>
      <c r="AO1435" s="465"/>
      <c r="AP1435" s="465"/>
      <c r="AQ1435" s="465"/>
      <c r="AR1435" s="465"/>
      <c r="AS1435" s="465"/>
      <c r="AT1435" s="465"/>
      <c r="AU1435" s="465"/>
      <c r="AV1435" s="465"/>
      <c r="AW1435" s="465"/>
      <c r="AX1435" s="465"/>
      <c r="AY1435" s="465"/>
      <c r="AZ1435" s="465"/>
      <c r="BA1435" s="465"/>
      <c r="BB1435" s="465"/>
      <c r="BC1435" s="465"/>
      <c r="BD1435" s="465"/>
      <c r="BE1435" s="465"/>
      <c r="BF1435" s="465"/>
      <c r="BG1435" s="465"/>
      <c r="BH1435" s="465"/>
      <c r="BI1435" s="465"/>
      <c r="BJ1435" s="465"/>
      <c r="BK1435" s="465"/>
      <c r="BL1435" s="465"/>
      <c r="BM1435" s="465"/>
      <c r="BN1435" s="465"/>
      <c r="BO1435" s="465"/>
      <c r="BP1435" s="465"/>
      <c r="BQ1435" s="465"/>
      <c r="BR1435" s="465"/>
      <c r="BS1435" s="233"/>
      <c r="BT1435" s="233"/>
      <c r="BU1435" s="233"/>
      <c r="BV1435" s="233"/>
      <c r="BW1435" s="233"/>
      <c r="BX1435" s="19"/>
    </row>
    <row r="1436" spans="1:126" ht="38.25" customHeight="1">
      <c r="B1436" s="9"/>
      <c r="C1436" s="9"/>
      <c r="D1436" s="10"/>
      <c r="E1436" s="466" t="s">
        <v>42</v>
      </c>
      <c r="F1436" s="466"/>
      <c r="G1436" s="466"/>
      <c r="H1436" s="466"/>
      <c r="I1436" s="466"/>
      <c r="J1436" s="466"/>
      <c r="K1436" s="466"/>
      <c r="L1436" s="466"/>
      <c r="M1436" s="466"/>
      <c r="N1436" s="466"/>
      <c r="O1436" s="466"/>
      <c r="P1436" s="467"/>
      <c r="Q1436" s="10"/>
      <c r="R1436" s="468" t="str">
        <f>入力フォーム!$C$8</f>
        <v>OC学生スタッフ</v>
      </c>
      <c r="S1436" s="468"/>
      <c r="T1436" s="468"/>
      <c r="U1436" s="468"/>
      <c r="V1436" s="468"/>
      <c r="W1436" s="468"/>
      <c r="X1436" s="468"/>
      <c r="Y1436" s="468"/>
      <c r="Z1436" s="468"/>
      <c r="AA1436" s="468"/>
      <c r="AB1436" s="468"/>
      <c r="AC1436" s="468"/>
      <c r="AD1436" s="468"/>
      <c r="AE1436" s="468"/>
      <c r="AF1436" s="468"/>
      <c r="AG1436" s="468"/>
      <c r="AH1436" s="468"/>
      <c r="AI1436" s="468"/>
      <c r="AJ1436" s="468"/>
      <c r="AK1436" s="468"/>
      <c r="AL1436" s="468"/>
      <c r="AM1436" s="468"/>
      <c r="AN1436" s="468"/>
      <c r="AO1436" s="468"/>
      <c r="AP1436" s="468"/>
      <c r="AQ1436" s="468"/>
      <c r="AR1436" s="468"/>
      <c r="AS1436" s="468"/>
      <c r="AT1436" s="468"/>
      <c r="AU1436" s="468"/>
      <c r="AV1436" s="468"/>
      <c r="AW1436" s="468"/>
      <c r="AX1436" s="468"/>
      <c r="AY1436" s="468"/>
      <c r="AZ1436" s="468"/>
      <c r="BA1436" s="468"/>
      <c r="BB1436" s="468"/>
      <c r="BC1436" s="468"/>
      <c r="BD1436" s="468"/>
      <c r="BE1436" s="468"/>
      <c r="BF1436" s="468"/>
      <c r="BG1436" s="468"/>
      <c r="BH1436" s="468"/>
      <c r="BI1436" s="468"/>
      <c r="BJ1436" s="468"/>
      <c r="BK1436" s="468"/>
      <c r="BL1436" s="468"/>
      <c r="BM1436" s="468"/>
      <c r="BN1436" s="468"/>
      <c r="BO1436" s="468"/>
      <c r="BP1436" s="468"/>
      <c r="BQ1436" s="468"/>
      <c r="BR1436" s="468"/>
      <c r="BS1436" s="234"/>
      <c r="BT1436" s="234"/>
      <c r="BU1436" s="234"/>
      <c r="BV1436" s="234"/>
      <c r="BW1436" s="234"/>
      <c r="BX1436" s="14"/>
    </row>
    <row r="1437" spans="1:126" ht="20.100000000000001" customHeight="1">
      <c r="B1437" s="9"/>
      <c r="C1437" s="9"/>
      <c r="D1437" s="15"/>
      <c r="E1437" s="16" t="s">
        <v>43</v>
      </c>
      <c r="F1437" s="16"/>
      <c r="G1437" s="16"/>
      <c r="H1437" s="16"/>
      <c r="I1437" s="16"/>
      <c r="J1437" s="17"/>
      <c r="K1437" s="17"/>
      <c r="L1437" s="17"/>
      <c r="M1437" s="17"/>
      <c r="N1437" s="17"/>
      <c r="O1437" s="17"/>
      <c r="P1437" s="17"/>
      <c r="Q1437" s="15"/>
      <c r="R1437" s="17" t="s">
        <v>44</v>
      </c>
      <c r="S1437" s="17"/>
      <c r="T1437" s="17"/>
      <c r="U1437" s="17"/>
      <c r="V1437" s="17"/>
      <c r="W1437" s="469" t="str">
        <f>VLOOKUP(A1427,入力フォーム!$A$26:$AA$75,22,FALSE)</f>
        <v/>
      </c>
      <c r="X1437" s="469"/>
      <c r="Y1437" s="469"/>
      <c r="Z1437" s="469"/>
      <c r="AA1437" s="469"/>
      <c r="AB1437" s="469"/>
      <c r="AC1437" s="469"/>
      <c r="AD1437" s="469"/>
      <c r="AE1437" s="469"/>
      <c r="AF1437" s="469"/>
      <c r="AG1437" s="469"/>
      <c r="AH1437" s="469"/>
      <c r="AI1437" s="469"/>
      <c r="AJ1437" s="469"/>
      <c r="AK1437" s="469"/>
      <c r="AL1437" s="469"/>
      <c r="AM1437" s="469"/>
      <c r="AN1437" s="469"/>
      <c r="AO1437" s="469"/>
      <c r="AP1437" s="17"/>
      <c r="AQ1437" s="17"/>
      <c r="AR1437" s="470" t="s">
        <v>237</v>
      </c>
      <c r="AS1437" s="470"/>
      <c r="AT1437" s="470"/>
      <c r="AU1437" s="470"/>
      <c r="AV1437" s="470"/>
      <c r="AW1437" s="470"/>
      <c r="AX1437" s="471">
        <f>入力フォーム!$E$16</f>
        <v>0</v>
      </c>
      <c r="AY1437" s="471"/>
      <c r="AZ1437" s="471"/>
      <c r="BA1437" s="472" t="s">
        <v>65</v>
      </c>
      <c r="BB1437" s="472"/>
      <c r="BC1437" s="472"/>
      <c r="BD1437" s="472"/>
      <c r="BE1437" s="472"/>
      <c r="BF1437" s="18"/>
      <c r="BG1437" s="18"/>
      <c r="BH1437" s="18"/>
      <c r="BI1437" s="18"/>
      <c r="BJ1437" s="18"/>
      <c r="BK1437" s="18"/>
      <c r="BL1437" s="18"/>
      <c r="BM1437" s="18"/>
      <c r="BN1437" s="18"/>
      <c r="BO1437" s="18"/>
      <c r="BP1437" s="18"/>
      <c r="BQ1437" s="18"/>
      <c r="BR1437" s="18"/>
      <c r="BS1437" s="18"/>
      <c r="BT1437" s="18"/>
      <c r="BU1437" s="18"/>
      <c r="BV1437" s="18"/>
      <c r="BW1437" s="18"/>
      <c r="BX1437" s="19"/>
    </row>
    <row r="1438" spans="1:126" ht="20.100000000000001" customHeight="1">
      <c r="A1438" s="245"/>
      <c r="B1438" s="235"/>
      <c r="C1438" s="235"/>
      <c r="D1438" s="236"/>
      <c r="E1438" s="237"/>
      <c r="F1438" s="237"/>
      <c r="G1438" s="237"/>
      <c r="H1438" s="237"/>
      <c r="I1438" s="237"/>
      <c r="J1438" s="238"/>
      <c r="K1438" s="238"/>
      <c r="L1438" s="238"/>
      <c r="M1438" s="238"/>
      <c r="N1438" s="238"/>
      <c r="O1438" s="238"/>
      <c r="P1438" s="238"/>
      <c r="Q1438" s="239"/>
      <c r="R1438" s="240"/>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2"/>
      <c r="AS1438" s="242"/>
      <c r="AT1438" s="243"/>
      <c r="AU1438" s="241"/>
      <c r="AV1438" s="241"/>
      <c r="AW1438" s="241"/>
      <c r="AX1438" s="241"/>
      <c r="AY1438" s="242"/>
      <c r="AZ1438" s="242"/>
      <c r="BA1438" s="242"/>
      <c r="BB1438" s="242"/>
      <c r="BC1438" s="242"/>
      <c r="BD1438" s="242"/>
      <c r="BE1438" s="242"/>
      <c r="BF1438" s="242"/>
      <c r="BG1438" s="242"/>
      <c r="BH1438" s="242"/>
      <c r="BI1438" s="242"/>
      <c r="BJ1438" s="242"/>
      <c r="BK1438" s="242"/>
      <c r="BL1438" s="242"/>
      <c r="BM1438" s="242"/>
      <c r="BN1438" s="242"/>
      <c r="BO1438" s="242"/>
      <c r="BP1438" s="242"/>
      <c r="BQ1438" s="242"/>
      <c r="BR1438" s="242"/>
      <c r="BS1438" s="242"/>
      <c r="BT1438" s="242"/>
      <c r="BU1438" s="242"/>
      <c r="BV1438" s="242"/>
      <c r="BW1438" s="242"/>
      <c r="BX1438" s="244"/>
    </row>
    <row r="1439" spans="1:126" ht="20.100000000000001" customHeight="1">
      <c r="B1439" s="9"/>
      <c r="C1439" s="9"/>
      <c r="D1439" s="20"/>
      <c r="E1439" s="21" t="s">
        <v>45</v>
      </c>
      <c r="F1439" s="21"/>
      <c r="G1439" s="21"/>
      <c r="H1439" s="21"/>
      <c r="I1439" s="21"/>
      <c r="J1439" s="22"/>
      <c r="K1439" s="22"/>
      <c r="L1439" s="22"/>
      <c r="M1439" s="22"/>
      <c r="N1439" s="22"/>
      <c r="O1439" s="22"/>
      <c r="P1439" s="22"/>
      <c r="Q1439" s="15"/>
      <c r="R1439" s="490" t="str">
        <f>VLOOKUP(A1427,入力フォーム!$A$26:$AA$75,14,FALSE)</f>
        <v/>
      </c>
      <c r="S1439" s="490"/>
      <c r="T1439" s="490"/>
      <c r="U1439" s="490"/>
      <c r="V1439" s="490"/>
      <c r="W1439" s="490"/>
      <c r="X1439" s="490"/>
      <c r="Y1439" s="490"/>
      <c r="Z1439" s="490"/>
      <c r="AA1439" s="490"/>
      <c r="AB1439" s="491" t="s">
        <v>235</v>
      </c>
      <c r="AC1439" s="491"/>
      <c r="AD1439" s="491"/>
      <c r="AE1439" s="491"/>
      <c r="AF1439" s="491"/>
      <c r="AG1439" s="492" t="str">
        <f>VLOOKUP(A1427,入力フォーム!$A$26:$AA$75,16,FALSE)</f>
        <v/>
      </c>
      <c r="AH1439" s="492"/>
      <c r="AI1439" s="492"/>
      <c r="AJ1439" s="492"/>
      <c r="AK1439" s="492"/>
      <c r="AL1439" s="492"/>
      <c r="AM1439" s="492"/>
      <c r="AN1439" s="492"/>
      <c r="AO1439" s="492"/>
      <c r="AP1439" s="492"/>
      <c r="AQ1439" s="27"/>
      <c r="AR1439" s="36"/>
      <c r="AS1439" s="36"/>
      <c r="AT1439" s="36"/>
      <c r="AU1439" s="36"/>
      <c r="AV1439" s="36"/>
      <c r="AW1439" s="36"/>
      <c r="AX1439" s="36"/>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9"/>
    </row>
    <row r="1440" spans="1:126" s="8" customFormat="1" ht="10.5" customHeight="1">
      <c r="D1440" s="15"/>
      <c r="E1440" s="16"/>
      <c r="F1440" s="16"/>
      <c r="G1440" s="16"/>
      <c r="H1440" s="16"/>
      <c r="I1440" s="16"/>
      <c r="J1440" s="16"/>
      <c r="K1440" s="16"/>
      <c r="L1440" s="16"/>
      <c r="M1440" s="16"/>
      <c r="N1440" s="16"/>
      <c r="O1440" s="16"/>
      <c r="P1440" s="17"/>
      <c r="Q1440" s="15"/>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9"/>
      <c r="BY1440"/>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row>
    <row r="1441" spans="2:126" ht="20.100000000000001" customHeight="1">
      <c r="B1441" s="9"/>
      <c r="C1441" s="9"/>
      <c r="D1441" s="15"/>
      <c r="E1441" s="16"/>
      <c r="F1441" s="16"/>
      <c r="G1441" s="16"/>
      <c r="H1441" s="16"/>
      <c r="I1441" s="16"/>
      <c r="J1441" s="17"/>
      <c r="K1441" s="17"/>
      <c r="L1441" s="17"/>
      <c r="M1441" s="17"/>
      <c r="N1441" s="17"/>
      <c r="O1441" s="17"/>
      <c r="P1441" s="17"/>
      <c r="Q1441" s="15"/>
      <c r="R1441" s="17"/>
      <c r="S1441" s="17" t="s">
        <v>46</v>
      </c>
      <c r="T1441" s="17"/>
      <c r="U1441" s="17"/>
      <c r="V1441" s="17"/>
      <c r="W1441" s="17"/>
      <c r="X1441" s="17"/>
      <c r="Y1441" s="17"/>
      <c r="Z1441" s="17"/>
      <c r="AA1441" s="17"/>
      <c r="AB1441" s="17"/>
      <c r="AC1441" s="17"/>
      <c r="AD1441" s="17"/>
      <c r="AE1441" s="17"/>
      <c r="AF1441" s="17"/>
      <c r="AG1441" s="17"/>
      <c r="AH1441" s="17"/>
      <c r="AI1441" s="17"/>
      <c r="AJ1441" s="17"/>
      <c r="BI1441" s="247"/>
      <c r="BJ1441" s="247"/>
      <c r="BK1441" s="247"/>
      <c r="BL1441" s="18"/>
      <c r="BM1441" s="18"/>
      <c r="BN1441" s="18"/>
      <c r="BO1441" s="18"/>
      <c r="BP1441" s="18"/>
      <c r="BQ1441" s="18"/>
      <c r="BR1441" s="18"/>
      <c r="BS1441" s="18"/>
      <c r="BT1441" s="18"/>
      <c r="BU1441" s="18"/>
      <c r="BV1441" s="18"/>
      <c r="BW1441" s="18"/>
      <c r="BX1441" s="19"/>
    </row>
    <row r="1442" spans="2:126" ht="20.100000000000001" customHeight="1">
      <c r="B1442" s="9"/>
      <c r="C1442" s="9"/>
      <c r="D1442" s="15"/>
      <c r="E1442" s="16"/>
      <c r="F1442" s="16"/>
      <c r="G1442" s="16"/>
      <c r="H1442" s="16"/>
      <c r="I1442" s="16"/>
      <c r="J1442" s="17"/>
      <c r="K1442" s="17"/>
      <c r="L1442" s="17"/>
      <c r="M1442" s="17"/>
      <c r="N1442" s="17"/>
      <c r="O1442" s="17"/>
      <c r="P1442" s="17"/>
      <c r="Q1442" s="15"/>
      <c r="R1442" s="492" t="str">
        <f>VLOOKUP(A1427,入力フォーム!$A$26:$AA$75,17,FALSE)</f>
        <v/>
      </c>
      <c r="S1442" s="492"/>
      <c r="T1442" s="492"/>
      <c r="U1442" s="492"/>
      <c r="V1442" s="492"/>
      <c r="W1442" s="492"/>
      <c r="X1442" s="492"/>
      <c r="Y1442" s="492"/>
      <c r="Z1442" s="492"/>
      <c r="AA1442" s="492"/>
      <c r="AB1442" s="491" t="s">
        <v>235</v>
      </c>
      <c r="AC1442" s="491"/>
      <c r="AD1442" s="491"/>
      <c r="AE1442" s="491"/>
      <c r="AF1442" s="491"/>
      <c r="AG1442" s="492" t="str">
        <f>VLOOKUP(A1427,入力フォーム!$A$26:$AA$75,19,FALSE)</f>
        <v/>
      </c>
      <c r="AH1442" s="492"/>
      <c r="AI1442" s="492"/>
      <c r="AJ1442" s="492"/>
      <c r="AK1442" s="492"/>
      <c r="AL1442" s="492"/>
      <c r="AM1442" s="492"/>
      <c r="AN1442" s="492"/>
      <c r="AO1442" s="492"/>
      <c r="AP1442" s="492"/>
      <c r="AQ1442" s="27"/>
      <c r="AR1442" s="28" t="s">
        <v>47</v>
      </c>
      <c r="AS1442" s="28"/>
      <c r="AT1442" s="28"/>
      <c r="AU1442" s="28"/>
      <c r="AV1442" s="485" t="str">
        <f>VLOOKUP(A1427,入力フォーム!$A$26:$AA$75,20,FALSE)</f>
        <v/>
      </c>
      <c r="AW1442" s="485"/>
      <c r="AX1442" s="28" t="s">
        <v>48</v>
      </c>
      <c r="AY1442" s="28"/>
      <c r="AZ1442" s="28"/>
      <c r="BA1442" s="28"/>
      <c r="BB1442" s="28"/>
      <c r="BC1442" s="28"/>
      <c r="BD1442" s="28"/>
      <c r="BE1442" s="28"/>
      <c r="BF1442" s="28"/>
      <c r="BG1442" s="18"/>
      <c r="BH1442" s="18"/>
      <c r="BI1442" s="18"/>
      <c r="BJ1442" s="18"/>
      <c r="BK1442" s="18"/>
      <c r="BL1442" s="18"/>
      <c r="BM1442" s="18"/>
      <c r="BN1442" s="18"/>
      <c r="BO1442" s="18"/>
      <c r="BP1442" s="18"/>
      <c r="BQ1442" s="18"/>
      <c r="BR1442" s="18"/>
      <c r="BS1442" s="18"/>
      <c r="BT1442" s="18"/>
      <c r="BU1442" s="18"/>
      <c r="BV1442" s="18"/>
      <c r="BW1442" s="18"/>
      <c r="BX1442" s="19"/>
    </row>
    <row r="1443" spans="2:126" ht="20.100000000000001" customHeight="1">
      <c r="B1443" s="9"/>
      <c r="C1443" s="9"/>
      <c r="D1443" s="15"/>
      <c r="E1443" s="16"/>
      <c r="F1443" s="16"/>
      <c r="G1443" s="16"/>
      <c r="H1443" s="16"/>
      <c r="I1443" s="16"/>
      <c r="J1443" s="17"/>
      <c r="K1443" s="17"/>
      <c r="L1443" s="17"/>
      <c r="M1443" s="17"/>
      <c r="N1443" s="17"/>
      <c r="O1443" s="17"/>
      <c r="P1443" s="17"/>
      <c r="Q1443" s="15"/>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9"/>
    </row>
    <row r="1444" spans="2:126" ht="20.100000000000001" customHeight="1">
      <c r="B1444" s="9"/>
      <c r="C1444" s="9"/>
      <c r="D1444" s="15"/>
      <c r="E1444" s="16"/>
      <c r="F1444" s="16"/>
      <c r="G1444" s="16"/>
      <c r="H1444" s="16"/>
      <c r="I1444" s="16"/>
      <c r="J1444" s="17"/>
      <c r="K1444" s="17"/>
      <c r="L1444" s="17"/>
      <c r="M1444" s="17"/>
      <c r="N1444" s="17"/>
      <c r="O1444" s="17"/>
      <c r="P1444" s="17"/>
      <c r="Q1444" s="15"/>
      <c r="R1444" s="248" t="s">
        <v>238</v>
      </c>
      <c r="S1444" s="29"/>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30"/>
      <c r="AZ1444" s="30"/>
      <c r="BA1444" s="30"/>
      <c r="BB1444" s="30"/>
      <c r="BC1444" s="30"/>
      <c r="BD1444" s="30"/>
      <c r="BE1444" s="30"/>
      <c r="BF1444" s="30"/>
      <c r="BG1444" s="30"/>
      <c r="BH1444" s="30"/>
      <c r="BI1444" s="30"/>
      <c r="BJ1444" s="30"/>
      <c r="BK1444" s="30"/>
      <c r="BL1444" s="18"/>
      <c r="BM1444" s="18"/>
      <c r="BN1444" s="18"/>
      <c r="BO1444" s="18"/>
      <c r="BP1444" s="18"/>
      <c r="BQ1444" s="18"/>
      <c r="BR1444" s="18"/>
      <c r="BS1444" s="18"/>
      <c r="BT1444" s="18"/>
      <c r="BU1444" s="18"/>
      <c r="BV1444" s="18"/>
      <c r="BW1444" s="18"/>
      <c r="BX1444" s="19"/>
    </row>
    <row r="1445" spans="2:126" ht="20.100000000000001" customHeight="1">
      <c r="B1445" s="9"/>
      <c r="C1445" s="9"/>
      <c r="D1445" s="23"/>
      <c r="E1445" s="24"/>
      <c r="F1445" s="24"/>
      <c r="G1445" s="24"/>
      <c r="H1445" s="24"/>
      <c r="I1445" s="24"/>
      <c r="J1445" s="25"/>
      <c r="K1445" s="25"/>
      <c r="L1445" s="25"/>
      <c r="M1445" s="25"/>
      <c r="N1445" s="25"/>
      <c r="O1445" s="25"/>
      <c r="P1445" s="25"/>
      <c r="Q1445" s="15"/>
      <c r="R1445" s="249" t="s">
        <v>239</v>
      </c>
      <c r="S1445" s="29"/>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30"/>
      <c r="AZ1445" s="30"/>
      <c r="BA1445" s="30"/>
      <c r="BB1445" s="30"/>
      <c r="BC1445" s="30"/>
      <c r="BD1445" s="30"/>
      <c r="BE1445" s="30"/>
      <c r="BF1445" s="30"/>
      <c r="BG1445" s="30"/>
      <c r="BH1445" s="30"/>
      <c r="BI1445" s="30"/>
      <c r="BJ1445" s="30"/>
      <c r="BK1445" s="30"/>
      <c r="BL1445" s="18"/>
      <c r="BM1445" s="18"/>
      <c r="BN1445" s="18"/>
      <c r="BO1445" s="18"/>
      <c r="BP1445" s="18"/>
      <c r="BQ1445" s="18"/>
      <c r="BR1445" s="18"/>
      <c r="BS1445" s="18"/>
      <c r="BT1445" s="18"/>
      <c r="BU1445" s="18"/>
      <c r="BV1445" s="18"/>
      <c r="BW1445" s="18"/>
      <c r="BX1445" s="19"/>
    </row>
    <row r="1446" spans="2:126" ht="20.100000000000001" customHeight="1">
      <c r="B1446" s="9"/>
      <c r="C1446" s="9"/>
      <c r="D1446" s="15"/>
      <c r="E1446" s="16" t="s">
        <v>49</v>
      </c>
      <c r="F1446" s="16"/>
      <c r="G1446" s="16"/>
      <c r="H1446" s="16"/>
      <c r="I1446" s="16"/>
      <c r="J1446" s="17"/>
      <c r="K1446" s="17"/>
      <c r="L1446" s="17"/>
      <c r="M1446" s="17"/>
      <c r="N1446" s="17"/>
      <c r="O1446" s="17"/>
      <c r="P1446" s="17"/>
      <c r="Q1446" s="20"/>
      <c r="R1446" s="21" t="s">
        <v>67</v>
      </c>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3"/>
    </row>
    <row r="1447" spans="2:126" ht="20.100000000000001" customHeight="1">
      <c r="B1447" s="9"/>
      <c r="C1447" s="9"/>
      <c r="D1447" s="15"/>
      <c r="E1447" s="16"/>
      <c r="F1447" s="16"/>
      <c r="G1447" s="16"/>
      <c r="H1447" s="16"/>
      <c r="I1447" s="16"/>
      <c r="J1447" s="17"/>
      <c r="K1447" s="17"/>
      <c r="L1447" s="17"/>
      <c r="M1447" s="17"/>
      <c r="N1447" s="17"/>
      <c r="O1447" s="17"/>
      <c r="P1447" s="17"/>
      <c r="Q1447" s="23"/>
      <c r="R1447" s="31" t="s">
        <v>126</v>
      </c>
      <c r="S1447" s="31"/>
      <c r="T1447" s="31"/>
      <c r="U1447" s="31"/>
      <c r="V1447" s="31"/>
      <c r="W1447" s="31"/>
      <c r="X1447" s="31"/>
      <c r="Y1447" s="31"/>
      <c r="Z1447" s="31"/>
      <c r="AA1447" s="31"/>
      <c r="AB1447" s="31"/>
      <c r="AC1447" s="31"/>
      <c r="AD1447" s="31"/>
      <c r="AE1447" s="31"/>
      <c r="AF1447" s="31"/>
      <c r="AG1447" s="31"/>
      <c r="AH1447" s="31"/>
      <c r="AI1447" s="31"/>
      <c r="AJ1447" s="31"/>
      <c r="AK1447" s="31"/>
      <c r="AL1447" s="31"/>
      <c r="AM1447" s="31"/>
      <c r="AN1447" s="31"/>
      <c r="AO1447" s="31"/>
      <c r="AP1447" s="31"/>
      <c r="AQ1447" s="31"/>
      <c r="AR1447" s="31"/>
      <c r="AS1447" s="31"/>
      <c r="AT1447" s="31"/>
      <c r="AU1447" s="31"/>
      <c r="AV1447" s="31"/>
      <c r="AW1447" s="31"/>
      <c r="AX1447" s="31"/>
      <c r="AY1447" s="32"/>
      <c r="AZ1447" s="32"/>
      <c r="BA1447" s="32"/>
      <c r="BB1447" s="32"/>
      <c r="BC1447" s="32"/>
      <c r="BD1447" s="32"/>
      <c r="BE1447" s="32"/>
      <c r="BF1447" s="32"/>
      <c r="BG1447" s="32"/>
      <c r="BH1447" s="32"/>
      <c r="BI1447" s="32"/>
      <c r="BJ1447" s="32"/>
      <c r="BK1447" s="33"/>
      <c r="BL1447" s="33"/>
      <c r="BM1447" s="33"/>
      <c r="BN1447" s="33"/>
      <c r="BO1447" s="33"/>
      <c r="BP1447" s="33"/>
      <c r="BQ1447" s="33"/>
      <c r="BR1447" s="33"/>
      <c r="BS1447" s="33"/>
      <c r="BT1447" s="33"/>
      <c r="BU1447" s="33"/>
      <c r="BV1447" s="33"/>
      <c r="BW1447" s="33"/>
      <c r="BX1447" s="26"/>
    </row>
    <row r="1448" spans="2:126" ht="20.100000000000001" customHeight="1">
      <c r="B1448" s="9"/>
      <c r="C1448" s="9"/>
      <c r="D1448" s="10"/>
      <c r="E1448" s="11" t="s">
        <v>81</v>
      </c>
      <c r="F1448" s="11"/>
      <c r="G1448" s="11"/>
      <c r="H1448" s="11"/>
      <c r="I1448" s="11"/>
      <c r="J1448" s="12"/>
      <c r="K1448" s="12"/>
      <c r="L1448" s="12"/>
      <c r="M1448" s="12"/>
      <c r="N1448" s="12"/>
      <c r="O1448" s="12"/>
      <c r="P1448" s="12"/>
      <c r="Q1448" s="15"/>
      <c r="R1448" s="16" t="s">
        <v>115</v>
      </c>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9"/>
    </row>
    <row r="1449" spans="2:126" ht="20.100000000000001" customHeight="1">
      <c r="B1449" s="9"/>
      <c r="C1449" s="9"/>
      <c r="D1449" s="15"/>
      <c r="E1449" s="16" t="s">
        <v>82</v>
      </c>
      <c r="F1449" s="16"/>
      <c r="G1449" s="16"/>
      <c r="H1449" s="16"/>
      <c r="I1449" s="16"/>
      <c r="J1449" s="17"/>
      <c r="K1449" s="17"/>
      <c r="L1449" s="17"/>
      <c r="M1449" s="17"/>
      <c r="N1449" s="17"/>
      <c r="O1449" s="17"/>
      <c r="P1449" s="17"/>
      <c r="Q1449" s="20"/>
      <c r="R1449" s="486" t="s">
        <v>113</v>
      </c>
      <c r="S1449" s="486"/>
      <c r="T1449" s="486"/>
      <c r="U1449" s="486"/>
      <c r="V1449" s="39" t="s">
        <v>240</v>
      </c>
      <c r="W1449" s="487" t="str">
        <f>VLOOKUP(A1427,入力フォーム!$A$26:$AA$75,10,FALSE)</f>
        <v/>
      </c>
      <c r="X1449" s="487"/>
      <c r="Y1449" s="487"/>
      <c r="Z1449" s="487"/>
      <c r="AA1449" s="487"/>
      <c r="AB1449" s="487"/>
      <c r="AC1449" s="487"/>
      <c r="AD1449" s="39" t="s">
        <v>21</v>
      </c>
      <c r="AE1449" s="40"/>
      <c r="AF1449" s="22"/>
      <c r="AG1449" s="22"/>
      <c r="AH1449" s="22"/>
      <c r="AI1449" s="22"/>
      <c r="AJ1449" s="22"/>
      <c r="AK1449" s="22"/>
      <c r="AL1449" s="22"/>
      <c r="AM1449" s="22"/>
      <c r="AN1449" s="22"/>
      <c r="AO1449" s="22"/>
      <c r="AP1449" s="22"/>
      <c r="AQ1449" s="22"/>
      <c r="AR1449" s="22"/>
      <c r="AS1449" s="22"/>
      <c r="AT1449" s="22"/>
      <c r="AU1449" s="22"/>
      <c r="AV1449" s="22"/>
      <c r="AW1449" s="22"/>
      <c r="AX1449" s="2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3"/>
    </row>
    <row r="1450" spans="2:126" ht="20.100000000000001" customHeight="1">
      <c r="B1450" s="9"/>
      <c r="C1450" s="9"/>
      <c r="D1450" s="15"/>
      <c r="E1450" s="16"/>
      <c r="F1450" s="16"/>
      <c r="G1450" s="16"/>
      <c r="H1450" s="16"/>
      <c r="I1450" s="16"/>
      <c r="J1450" s="17"/>
      <c r="K1450" s="17"/>
      <c r="L1450" s="17"/>
      <c r="M1450" s="17"/>
      <c r="N1450" s="17"/>
      <c r="O1450" s="17"/>
      <c r="P1450" s="17"/>
      <c r="Q1450" s="15"/>
      <c r="R1450" s="16" t="s">
        <v>104</v>
      </c>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9"/>
    </row>
    <row r="1451" spans="2:126" ht="20.100000000000001" customHeight="1">
      <c r="B1451" s="9"/>
      <c r="C1451" s="9"/>
      <c r="D1451" s="15"/>
      <c r="E1451" s="16"/>
      <c r="F1451" s="16"/>
      <c r="G1451" s="16"/>
      <c r="H1451" s="16"/>
      <c r="I1451" s="16"/>
      <c r="J1451" s="17"/>
      <c r="K1451" s="17"/>
      <c r="L1451" s="17"/>
      <c r="M1451" s="17"/>
      <c r="N1451" s="17"/>
      <c r="O1451" s="17"/>
      <c r="P1451" s="17"/>
      <c r="Q1451" s="15"/>
      <c r="R1451" s="16" t="s">
        <v>68</v>
      </c>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9"/>
    </row>
    <row r="1452" spans="2:126" ht="20.100000000000001" customHeight="1">
      <c r="B1452" s="9"/>
      <c r="C1452" s="9"/>
      <c r="D1452" s="15"/>
      <c r="E1452" s="16"/>
      <c r="F1452" s="16"/>
      <c r="G1452" s="16"/>
      <c r="H1452" s="16"/>
      <c r="I1452" s="16"/>
      <c r="J1452" s="17"/>
      <c r="K1452" s="17"/>
      <c r="L1452" s="17"/>
      <c r="M1452" s="17"/>
      <c r="N1452" s="17"/>
      <c r="O1452" s="17"/>
      <c r="P1452" s="17"/>
      <c r="Q1452" s="15"/>
      <c r="R1452" s="16" t="s">
        <v>114</v>
      </c>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9"/>
    </row>
    <row r="1453" spans="2:126" ht="20.100000000000001" customHeight="1">
      <c r="B1453" s="9"/>
      <c r="C1453" s="9"/>
      <c r="D1453" s="15"/>
      <c r="E1453" s="16"/>
      <c r="F1453" s="16"/>
      <c r="G1453" s="16"/>
      <c r="H1453" s="16"/>
      <c r="I1453" s="16"/>
      <c r="J1453" s="17"/>
      <c r="K1453" s="17"/>
      <c r="L1453" s="17"/>
      <c r="M1453" s="17"/>
      <c r="N1453" s="17"/>
      <c r="O1453" s="17"/>
      <c r="P1453" s="17"/>
      <c r="Q1453" s="23"/>
      <c r="R1453" s="25"/>
      <c r="S1453" s="25"/>
      <c r="T1453" s="25"/>
      <c r="U1453" s="25"/>
      <c r="V1453" s="25"/>
      <c r="W1453" s="25"/>
      <c r="X1453" s="25"/>
      <c r="Y1453" s="24" t="s">
        <v>241</v>
      </c>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26"/>
    </row>
    <row r="1454" spans="2:126" ht="20.100000000000001" customHeight="1">
      <c r="B1454" s="9"/>
      <c r="C1454" s="9"/>
      <c r="D1454" s="10"/>
      <c r="E1454" s="11" t="s">
        <v>50</v>
      </c>
      <c r="F1454" s="11"/>
      <c r="G1454" s="11"/>
      <c r="H1454" s="11"/>
      <c r="I1454" s="11"/>
      <c r="J1454" s="12"/>
      <c r="K1454" s="12"/>
      <c r="L1454" s="12"/>
      <c r="M1454" s="12"/>
      <c r="N1454" s="12"/>
      <c r="O1454" s="12"/>
      <c r="P1454" s="12"/>
      <c r="Q1454" s="15"/>
      <c r="R1454" s="16" t="s">
        <v>69</v>
      </c>
      <c r="S1454" s="17"/>
      <c r="T1454" s="17"/>
      <c r="U1454" s="17"/>
      <c r="V1454" s="17"/>
      <c r="W1454" s="17"/>
      <c r="X1454" s="17"/>
      <c r="Y1454" s="17"/>
      <c r="Z1454" s="17"/>
      <c r="AA1454" s="17"/>
      <c r="AB1454" s="17"/>
      <c r="AC1454" s="16" t="s">
        <v>70</v>
      </c>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9"/>
    </row>
    <row r="1455" spans="2:126" ht="20.100000000000001" customHeight="1">
      <c r="B1455" s="9"/>
      <c r="C1455" s="9"/>
      <c r="D1455" s="10"/>
      <c r="E1455" s="11" t="s">
        <v>51</v>
      </c>
      <c r="F1455" s="11"/>
      <c r="G1455" s="11"/>
      <c r="H1455" s="11"/>
      <c r="I1455" s="11"/>
      <c r="J1455" s="12"/>
      <c r="K1455" s="12"/>
      <c r="L1455" s="12"/>
      <c r="M1455" s="12"/>
      <c r="N1455" s="12"/>
      <c r="O1455" s="12"/>
      <c r="P1455" s="12"/>
      <c r="Q1455" s="10"/>
      <c r="R1455" s="11" t="s">
        <v>86</v>
      </c>
      <c r="S1455" s="12"/>
      <c r="T1455" s="12"/>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c r="BW1455" s="13"/>
      <c r="BX1455" s="14"/>
    </row>
    <row r="1456" spans="2:126" ht="20.100000000000001" customHeight="1">
      <c r="B1456" s="9"/>
      <c r="C1456" s="9"/>
      <c r="D1456" s="20"/>
      <c r="E1456" s="21" t="s">
        <v>52</v>
      </c>
      <c r="F1456" s="21"/>
      <c r="G1456" s="21"/>
      <c r="H1456" s="21"/>
      <c r="I1456" s="21"/>
      <c r="J1456" s="22"/>
      <c r="K1456" s="22"/>
      <c r="L1456" s="22"/>
      <c r="M1456" s="22"/>
      <c r="N1456" s="22"/>
      <c r="O1456" s="22"/>
      <c r="P1456" s="22"/>
      <c r="Q1456" s="15"/>
      <c r="R1456" s="16" t="s">
        <v>71</v>
      </c>
      <c r="S1456" s="29"/>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30"/>
      <c r="AZ1456" s="30"/>
      <c r="BA1456" s="30"/>
      <c r="BB1456" s="30"/>
      <c r="BC1456" s="30"/>
      <c r="BD1456" s="30"/>
      <c r="BE1456" s="30"/>
      <c r="BF1456" s="30"/>
      <c r="BG1456" s="30"/>
      <c r="BH1456" s="30"/>
      <c r="BI1456" s="30"/>
      <c r="BJ1456" s="30"/>
      <c r="BK1456" s="30"/>
      <c r="BL1456" s="18"/>
      <c r="BM1456" s="18"/>
      <c r="BN1456" s="18"/>
      <c r="BO1456" s="18"/>
      <c r="BP1456" s="18"/>
      <c r="BQ1456" s="18"/>
      <c r="BR1456" s="18"/>
      <c r="BS1456" s="18"/>
      <c r="BT1456" s="18"/>
      <c r="BU1456" s="18"/>
      <c r="BV1456" s="18"/>
      <c r="BW1456" s="18"/>
      <c r="BX1456" s="19"/>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row>
    <row r="1457" spans="2:126" ht="20.100000000000001" customHeight="1">
      <c r="B1457" s="9"/>
      <c r="C1457" s="9"/>
      <c r="D1457" s="15"/>
      <c r="E1457" s="16"/>
      <c r="F1457" s="16"/>
      <c r="G1457" s="16"/>
      <c r="H1457" s="16"/>
      <c r="I1457" s="16"/>
      <c r="J1457" s="17"/>
      <c r="K1457" s="17"/>
      <c r="L1457" s="17"/>
      <c r="M1457" s="17"/>
      <c r="N1457" s="17"/>
      <c r="O1457" s="17"/>
      <c r="P1457" s="17"/>
      <c r="Q1457" s="15"/>
      <c r="R1457" s="28" t="s">
        <v>72</v>
      </c>
      <c r="S1457" s="29"/>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30"/>
      <c r="AZ1457" s="30"/>
      <c r="BA1457" s="30"/>
      <c r="BB1457" s="30"/>
      <c r="BC1457" s="30"/>
      <c r="BD1457" s="30"/>
      <c r="BE1457" s="30"/>
      <c r="BF1457" s="30"/>
      <c r="BG1457" s="30"/>
      <c r="BH1457" s="30"/>
      <c r="BI1457" s="30"/>
      <c r="BJ1457" s="30"/>
      <c r="BK1457" s="30"/>
      <c r="BL1457" s="18"/>
      <c r="BM1457" s="18"/>
      <c r="BN1457" s="18"/>
      <c r="BO1457" s="18"/>
      <c r="BP1457" s="18"/>
      <c r="BQ1457" s="18"/>
      <c r="BR1457" s="18"/>
      <c r="BS1457" s="18"/>
      <c r="BT1457" s="18"/>
      <c r="BU1457" s="18"/>
      <c r="BV1457" s="18"/>
      <c r="BW1457" s="18"/>
      <c r="BX1457" s="19"/>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row>
    <row r="1458" spans="2:126" ht="20.100000000000001" customHeight="1">
      <c r="B1458" s="9"/>
      <c r="C1458" s="9"/>
      <c r="D1458" s="15"/>
      <c r="E1458" s="16"/>
      <c r="F1458" s="16"/>
      <c r="G1458" s="16"/>
      <c r="H1458" s="16"/>
      <c r="I1458" s="16"/>
      <c r="J1458" s="17"/>
      <c r="K1458" s="17"/>
      <c r="L1458" s="17"/>
      <c r="M1458" s="17"/>
      <c r="N1458" s="17"/>
      <c r="O1458" s="17"/>
      <c r="P1458" s="17"/>
      <c r="Q1458" s="15"/>
      <c r="R1458" s="29"/>
      <c r="S1458" s="29"/>
      <c r="T1458" s="29" t="s">
        <v>73</v>
      </c>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30"/>
      <c r="AZ1458" s="30"/>
      <c r="BA1458" s="30"/>
      <c r="BB1458" s="30"/>
      <c r="BC1458" s="30"/>
      <c r="BD1458" s="30"/>
      <c r="BE1458" s="30"/>
      <c r="BF1458" s="30"/>
      <c r="BG1458" s="30"/>
      <c r="BH1458" s="30"/>
      <c r="BI1458" s="30"/>
      <c r="BJ1458" s="30"/>
      <c r="BK1458" s="30"/>
      <c r="BL1458" s="18"/>
      <c r="BM1458" s="18"/>
      <c r="BN1458" s="18"/>
      <c r="BO1458" s="18"/>
      <c r="BP1458" s="18"/>
      <c r="BQ1458" s="18"/>
      <c r="BR1458" s="18"/>
      <c r="BS1458" s="18"/>
      <c r="BT1458" s="18"/>
      <c r="BU1458" s="18"/>
      <c r="BV1458" s="18"/>
      <c r="BW1458" s="18"/>
      <c r="BX1458" s="19"/>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row>
    <row r="1459" spans="2:126" ht="20.100000000000001" customHeight="1">
      <c r="B1459" s="9"/>
      <c r="C1459" s="9"/>
      <c r="D1459" s="15"/>
      <c r="E1459" s="16"/>
      <c r="F1459" s="16"/>
      <c r="G1459" s="16"/>
      <c r="H1459" s="16"/>
      <c r="I1459" s="16"/>
      <c r="J1459" s="17"/>
      <c r="K1459" s="17"/>
      <c r="L1459" s="17"/>
      <c r="M1459" s="17"/>
      <c r="N1459" s="17"/>
      <c r="O1459" s="17"/>
      <c r="P1459" s="17"/>
      <c r="Q1459" s="15"/>
      <c r="R1459" s="29"/>
      <c r="S1459" s="29"/>
      <c r="T1459" s="29" t="s">
        <v>74</v>
      </c>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30"/>
      <c r="AZ1459" s="30"/>
      <c r="BA1459" s="30"/>
      <c r="BB1459" s="30"/>
      <c r="BC1459" s="30"/>
      <c r="BD1459" s="30"/>
      <c r="BE1459" s="30"/>
      <c r="BF1459" s="30"/>
      <c r="BG1459" s="30"/>
      <c r="BH1459" s="30"/>
      <c r="BI1459" s="30"/>
      <c r="BJ1459" s="30"/>
      <c r="BK1459" s="30"/>
      <c r="BL1459" s="18"/>
      <c r="BM1459" s="18"/>
      <c r="BN1459" s="18"/>
      <c r="BO1459" s="18"/>
      <c r="BP1459" s="18"/>
      <c r="BQ1459" s="18"/>
      <c r="BR1459" s="18"/>
      <c r="BS1459" s="18"/>
      <c r="BT1459" s="18"/>
      <c r="BU1459" s="18"/>
      <c r="BV1459" s="18"/>
      <c r="BW1459" s="18"/>
      <c r="BX1459" s="1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row>
    <row r="1460" spans="2:126" ht="20.100000000000001" customHeight="1">
      <c r="B1460" s="9"/>
      <c r="C1460" s="9"/>
      <c r="D1460" s="15"/>
      <c r="E1460" s="16"/>
      <c r="F1460" s="16"/>
      <c r="G1460" s="16"/>
      <c r="H1460" s="16"/>
      <c r="I1460" s="16"/>
      <c r="J1460" s="17"/>
      <c r="K1460" s="17"/>
      <c r="L1460" s="17"/>
      <c r="M1460" s="17"/>
      <c r="N1460" s="17"/>
      <c r="O1460" s="17"/>
      <c r="P1460" s="17"/>
      <c r="Q1460" s="15"/>
      <c r="R1460" s="29"/>
      <c r="S1460" s="29"/>
      <c r="T1460" s="29" t="s">
        <v>75</v>
      </c>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30"/>
      <c r="AZ1460" s="30"/>
      <c r="BA1460" s="30"/>
      <c r="BB1460" s="30"/>
      <c r="BC1460" s="30"/>
      <c r="BD1460" s="30"/>
      <c r="BE1460" s="30"/>
      <c r="BF1460" s="30"/>
      <c r="BG1460" s="30"/>
      <c r="BH1460" s="30"/>
      <c r="BI1460" s="30"/>
      <c r="BJ1460" s="30"/>
      <c r="BK1460" s="30"/>
      <c r="BL1460" s="18"/>
      <c r="BM1460" s="18"/>
      <c r="BN1460" s="18"/>
      <c r="BO1460" s="18"/>
      <c r="BP1460" s="18"/>
      <c r="BQ1460" s="18"/>
      <c r="BR1460" s="18"/>
      <c r="BS1460" s="18"/>
      <c r="BT1460" s="18"/>
      <c r="BU1460" s="18"/>
      <c r="BV1460" s="18"/>
      <c r="BW1460" s="18"/>
      <c r="BX1460" s="19"/>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row>
    <row r="1461" spans="2:126" ht="20.100000000000001" customHeight="1">
      <c r="B1461" s="9"/>
      <c r="C1461" s="9"/>
      <c r="D1461" s="15"/>
      <c r="E1461" s="16"/>
      <c r="F1461" s="16"/>
      <c r="G1461" s="16"/>
      <c r="H1461" s="16"/>
      <c r="I1461" s="16"/>
      <c r="J1461" s="17"/>
      <c r="K1461" s="17"/>
      <c r="L1461" s="17"/>
      <c r="M1461" s="17"/>
      <c r="N1461" s="17"/>
      <c r="O1461" s="17"/>
      <c r="P1461" s="17"/>
      <c r="Q1461" s="15"/>
      <c r="R1461" s="29"/>
      <c r="S1461" s="29"/>
      <c r="T1461" s="29" t="s">
        <v>84</v>
      </c>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30"/>
      <c r="AZ1461" s="30"/>
      <c r="BA1461" s="30"/>
      <c r="BB1461" s="30"/>
      <c r="BC1461" s="30"/>
      <c r="BD1461" s="30"/>
      <c r="BE1461" s="30"/>
      <c r="BF1461" s="30"/>
      <c r="BG1461" s="30"/>
      <c r="BH1461" s="30"/>
      <c r="BI1461" s="30"/>
      <c r="BJ1461" s="30"/>
      <c r="BK1461" s="30"/>
      <c r="BL1461" s="18"/>
      <c r="BM1461" s="18"/>
      <c r="BN1461" s="18"/>
      <c r="BO1461" s="18"/>
      <c r="BP1461" s="18"/>
      <c r="BQ1461" s="18"/>
      <c r="BR1461" s="18"/>
      <c r="BS1461" s="18"/>
      <c r="BT1461" s="18"/>
      <c r="BU1461" s="18"/>
      <c r="BV1461" s="18"/>
      <c r="BW1461" s="18"/>
      <c r="BX1461" s="19"/>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row>
    <row r="1462" spans="2:126" ht="20.100000000000001" customHeight="1">
      <c r="B1462" s="9"/>
      <c r="C1462" s="9"/>
      <c r="D1462" s="23"/>
      <c r="E1462" s="24"/>
      <c r="F1462" s="24"/>
      <c r="G1462" s="24"/>
      <c r="H1462" s="24"/>
      <c r="I1462" s="24"/>
      <c r="J1462" s="25"/>
      <c r="K1462" s="25"/>
      <c r="L1462" s="25"/>
      <c r="M1462" s="25"/>
      <c r="N1462" s="25"/>
      <c r="O1462" s="25"/>
      <c r="P1462" s="25"/>
      <c r="Q1462" s="15"/>
      <c r="R1462" s="29"/>
      <c r="S1462" s="29"/>
      <c r="T1462" s="29" t="s">
        <v>76</v>
      </c>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30"/>
      <c r="AZ1462" s="30"/>
      <c r="BA1462" s="30"/>
      <c r="BB1462" s="30"/>
      <c r="BC1462" s="30"/>
      <c r="BD1462" s="30"/>
      <c r="BE1462" s="30"/>
      <c r="BF1462" s="30"/>
      <c r="BG1462" s="30"/>
      <c r="BH1462" s="30"/>
      <c r="BI1462" s="30"/>
      <c r="BJ1462" s="30"/>
      <c r="BK1462" s="30"/>
      <c r="BL1462" s="18"/>
      <c r="BM1462" s="18"/>
      <c r="BN1462" s="18"/>
      <c r="BO1462" s="18"/>
      <c r="BP1462" s="18"/>
      <c r="BQ1462" s="18"/>
      <c r="BR1462" s="18"/>
      <c r="BS1462" s="18"/>
      <c r="BT1462" s="18"/>
      <c r="BU1462" s="18"/>
      <c r="BV1462" s="18"/>
      <c r="BW1462" s="18"/>
      <c r="BX1462" s="19"/>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row>
    <row r="1463" spans="2:126" ht="20.100000000000001" customHeight="1">
      <c r="B1463" s="9"/>
      <c r="C1463" s="9"/>
      <c r="D1463" s="15"/>
      <c r="E1463" s="16" t="s">
        <v>53</v>
      </c>
      <c r="F1463" s="16"/>
      <c r="G1463" s="16"/>
      <c r="H1463" s="16"/>
      <c r="I1463" s="16"/>
      <c r="J1463" s="17"/>
      <c r="K1463" s="17"/>
      <c r="L1463" s="17"/>
      <c r="M1463" s="17"/>
      <c r="N1463" s="17"/>
      <c r="O1463" s="17"/>
      <c r="P1463" s="17"/>
      <c r="Q1463" s="10"/>
      <c r="R1463" s="11" t="s">
        <v>325</v>
      </c>
      <c r="S1463" s="37"/>
      <c r="T1463" s="37"/>
      <c r="U1463" s="37"/>
      <c r="V1463" s="37"/>
      <c r="W1463" s="37"/>
      <c r="X1463" s="37"/>
      <c r="Y1463" s="37"/>
      <c r="Z1463" s="37"/>
      <c r="AA1463" s="37"/>
      <c r="AB1463" s="37"/>
      <c r="AC1463" s="37"/>
      <c r="AD1463" s="37"/>
      <c r="AE1463" s="37"/>
      <c r="AF1463" s="37"/>
      <c r="AG1463" s="37"/>
      <c r="AH1463" s="37"/>
      <c r="AI1463" s="37"/>
      <c r="AJ1463" s="37"/>
      <c r="AK1463" s="37"/>
      <c r="AL1463" s="37"/>
      <c r="AM1463" s="37"/>
      <c r="AN1463" s="37"/>
      <c r="AO1463" s="37"/>
      <c r="AP1463" s="37"/>
      <c r="AQ1463" s="37"/>
      <c r="AR1463" s="37"/>
      <c r="AS1463" s="37"/>
      <c r="AT1463" s="37"/>
      <c r="AU1463" s="37"/>
      <c r="AV1463" s="37"/>
      <c r="AW1463" s="37"/>
      <c r="AX1463" s="37"/>
      <c r="AY1463" s="38"/>
      <c r="AZ1463" s="38"/>
      <c r="BA1463" s="38"/>
      <c r="BB1463" s="38"/>
      <c r="BC1463" s="38"/>
      <c r="BD1463" s="38"/>
      <c r="BE1463" s="38"/>
      <c r="BF1463" s="38"/>
      <c r="BG1463" s="38"/>
      <c r="BH1463" s="38"/>
      <c r="BI1463" s="38"/>
      <c r="BJ1463" s="38"/>
      <c r="BK1463" s="38"/>
      <c r="BL1463" s="13"/>
      <c r="BM1463" s="13"/>
      <c r="BN1463" s="13"/>
      <c r="BO1463" s="13"/>
      <c r="BP1463" s="13"/>
      <c r="BQ1463" s="13"/>
      <c r="BR1463" s="13"/>
      <c r="BS1463" s="13"/>
      <c r="BT1463" s="13"/>
      <c r="BU1463" s="13"/>
      <c r="BV1463" s="13"/>
      <c r="BW1463" s="13"/>
      <c r="BX1463" s="14"/>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row>
    <row r="1464" spans="2:126" ht="20.100000000000001" customHeight="1">
      <c r="B1464" s="9"/>
      <c r="C1464" s="9"/>
      <c r="D1464" s="20"/>
      <c r="E1464" s="21" t="s">
        <v>54</v>
      </c>
      <c r="F1464" s="21"/>
      <c r="G1464" s="21"/>
      <c r="H1464" s="21"/>
      <c r="I1464" s="21"/>
      <c r="J1464" s="22"/>
      <c r="K1464" s="22"/>
      <c r="L1464" s="22"/>
      <c r="M1464" s="22"/>
      <c r="N1464" s="22"/>
      <c r="O1464" s="22"/>
      <c r="P1464" s="22"/>
      <c r="Q1464" s="15"/>
      <c r="R1464" s="28" t="s">
        <v>77</v>
      </c>
      <c r="S1464" s="29"/>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30"/>
      <c r="AZ1464" s="30"/>
      <c r="BA1464" s="30"/>
      <c r="BB1464" s="30"/>
      <c r="BC1464" s="30"/>
      <c r="BD1464" s="30"/>
      <c r="BE1464" s="30"/>
      <c r="BF1464" s="30"/>
      <c r="BG1464" s="30"/>
      <c r="BH1464" s="30"/>
      <c r="BI1464" s="30"/>
      <c r="BJ1464" s="30"/>
      <c r="BK1464" s="30"/>
      <c r="BL1464" s="18"/>
      <c r="BM1464" s="18"/>
      <c r="BN1464" s="18"/>
      <c r="BO1464" s="18"/>
      <c r="BP1464" s="18"/>
      <c r="BQ1464" s="18"/>
      <c r="BR1464" s="18"/>
      <c r="BS1464" s="18"/>
      <c r="BT1464" s="18"/>
      <c r="BU1464" s="18"/>
      <c r="BV1464" s="18"/>
      <c r="BW1464" s="18"/>
      <c r="BX1464" s="19"/>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row>
    <row r="1465" spans="2:126" ht="20.100000000000001" customHeight="1">
      <c r="B1465" s="9"/>
      <c r="C1465" s="9"/>
      <c r="D1465" s="15"/>
      <c r="E1465" s="16"/>
      <c r="F1465" s="16"/>
      <c r="G1465" s="16"/>
      <c r="H1465" s="16"/>
      <c r="I1465" s="16"/>
      <c r="J1465" s="17"/>
      <c r="K1465" s="17"/>
      <c r="L1465" s="17"/>
      <c r="M1465" s="17"/>
      <c r="N1465" s="17"/>
      <c r="O1465" s="17"/>
      <c r="P1465" s="17"/>
      <c r="Q1465" s="15"/>
      <c r="R1465" s="29"/>
      <c r="S1465" s="29"/>
      <c r="T1465" s="29" t="s">
        <v>78</v>
      </c>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30"/>
      <c r="AZ1465" s="30"/>
      <c r="BA1465" s="30"/>
      <c r="BB1465" s="30"/>
      <c r="BC1465" s="30"/>
      <c r="BD1465" s="30"/>
      <c r="BE1465" s="30"/>
      <c r="BF1465" s="30"/>
      <c r="BG1465" s="30"/>
      <c r="BH1465" s="30"/>
      <c r="BI1465" s="30"/>
      <c r="BJ1465" s="30"/>
      <c r="BK1465" s="30"/>
      <c r="BL1465" s="18"/>
      <c r="BM1465" s="18"/>
      <c r="BN1465" s="18"/>
      <c r="BO1465" s="18"/>
      <c r="BP1465" s="18"/>
      <c r="BQ1465" s="18"/>
      <c r="BR1465" s="18"/>
      <c r="BS1465" s="18"/>
      <c r="BT1465" s="18"/>
      <c r="BU1465" s="18"/>
      <c r="BV1465" s="18"/>
      <c r="BW1465" s="18"/>
      <c r="BX1465" s="19"/>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row>
    <row r="1466" spans="2:126" ht="20.100000000000001" customHeight="1">
      <c r="B1466" s="9"/>
      <c r="C1466" s="9"/>
      <c r="D1466" s="15"/>
      <c r="E1466" s="16"/>
      <c r="F1466" s="16"/>
      <c r="G1466" s="16"/>
      <c r="H1466" s="16"/>
      <c r="I1466" s="16"/>
      <c r="J1466" s="17"/>
      <c r="K1466" s="17"/>
      <c r="L1466" s="17"/>
      <c r="M1466" s="17"/>
      <c r="N1466" s="17"/>
      <c r="O1466" s="17"/>
      <c r="P1466" s="17"/>
      <c r="Q1466" s="15"/>
      <c r="R1466" s="29"/>
      <c r="S1466" s="29"/>
      <c r="T1466" s="29" t="s">
        <v>79</v>
      </c>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30"/>
      <c r="AZ1466" s="30"/>
      <c r="BA1466" s="30"/>
      <c r="BB1466" s="30"/>
      <c r="BC1466" s="30"/>
      <c r="BD1466" s="30"/>
      <c r="BE1466" s="30"/>
      <c r="BF1466" s="30"/>
      <c r="BG1466" s="30"/>
      <c r="BH1466" s="30"/>
      <c r="BI1466" s="30"/>
      <c r="BJ1466" s="30"/>
      <c r="BK1466" s="30"/>
      <c r="BL1466" s="18"/>
      <c r="BM1466" s="18"/>
      <c r="BN1466" s="18"/>
      <c r="BO1466" s="18"/>
      <c r="BP1466" s="18"/>
      <c r="BQ1466" s="18"/>
      <c r="BR1466" s="18"/>
      <c r="BS1466" s="18"/>
      <c r="BT1466" s="18"/>
      <c r="BU1466" s="18"/>
      <c r="BV1466" s="18"/>
      <c r="BW1466" s="18"/>
      <c r="BX1466" s="19"/>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row>
    <row r="1467" spans="2:126" ht="20.100000000000001" customHeight="1">
      <c r="B1467" s="9"/>
      <c r="C1467" s="9"/>
      <c r="D1467" s="23"/>
      <c r="E1467" s="24"/>
      <c r="F1467" s="24"/>
      <c r="G1467" s="24"/>
      <c r="H1467" s="24"/>
      <c r="I1467" s="24"/>
      <c r="J1467" s="25"/>
      <c r="K1467" s="25"/>
      <c r="L1467" s="25"/>
      <c r="M1467" s="25"/>
      <c r="N1467" s="25"/>
      <c r="O1467" s="25"/>
      <c r="P1467" s="25"/>
      <c r="Q1467" s="23"/>
      <c r="R1467" s="31"/>
      <c r="S1467" s="31"/>
      <c r="T1467" s="31" t="s">
        <v>80</v>
      </c>
      <c r="U1467" s="31"/>
      <c r="V1467" s="31"/>
      <c r="W1467" s="31"/>
      <c r="X1467" s="31"/>
      <c r="Y1467" s="31"/>
      <c r="Z1467" s="31"/>
      <c r="AA1467" s="31"/>
      <c r="AB1467" s="31"/>
      <c r="AC1467" s="31"/>
      <c r="AD1467" s="31"/>
      <c r="AE1467" s="31"/>
      <c r="AF1467" s="31"/>
      <c r="AG1467" s="31"/>
      <c r="AH1467" s="31"/>
      <c r="AI1467" s="31"/>
      <c r="AJ1467" s="31"/>
      <c r="AK1467" s="31"/>
      <c r="AL1467" s="31"/>
      <c r="AM1467" s="31"/>
      <c r="AN1467" s="31"/>
      <c r="AO1467" s="31"/>
      <c r="AP1467" s="31"/>
      <c r="AQ1467" s="31"/>
      <c r="AR1467" s="31"/>
      <c r="AS1467" s="31"/>
      <c r="AT1467" s="31"/>
      <c r="AU1467" s="31"/>
      <c r="AV1467" s="31"/>
      <c r="AW1467" s="31"/>
      <c r="AX1467" s="31"/>
      <c r="AY1467" s="32"/>
      <c r="AZ1467" s="32"/>
      <c r="BA1467" s="32"/>
      <c r="BB1467" s="32"/>
      <c r="BC1467" s="32"/>
      <c r="BD1467" s="32"/>
      <c r="BE1467" s="32"/>
      <c r="BF1467" s="32"/>
      <c r="BG1467" s="32"/>
      <c r="BH1467" s="32"/>
      <c r="BI1467" s="32"/>
      <c r="BJ1467" s="32"/>
      <c r="BK1467" s="32"/>
      <c r="BL1467" s="33"/>
      <c r="BM1467" s="33"/>
      <c r="BN1467" s="33"/>
      <c r="BO1467" s="33"/>
      <c r="BP1467" s="33"/>
      <c r="BQ1467" s="33"/>
      <c r="BR1467" s="33"/>
      <c r="BS1467" s="33"/>
      <c r="BT1467" s="33"/>
      <c r="BU1467" s="33"/>
      <c r="BV1467" s="33"/>
      <c r="BW1467" s="33"/>
      <c r="BX1467" s="26"/>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row>
    <row r="1468" spans="2:126" ht="20.100000000000001" customHeight="1">
      <c r="B1468" s="9"/>
      <c r="C1468" s="9"/>
      <c r="D1468" s="15"/>
      <c r="E1468" s="16" t="s">
        <v>55</v>
      </c>
      <c r="F1468" s="16"/>
      <c r="G1468" s="16"/>
      <c r="H1468" s="16"/>
      <c r="I1468" s="16"/>
      <c r="J1468" s="17"/>
      <c r="K1468" s="17"/>
      <c r="L1468" s="17"/>
      <c r="M1468" s="17"/>
      <c r="N1468" s="17"/>
      <c r="O1468" s="17"/>
      <c r="P1468" s="17"/>
      <c r="Q1468" s="15"/>
      <c r="R1468" s="250" t="s">
        <v>231</v>
      </c>
      <c r="S1468" s="250"/>
      <c r="T1468" s="250"/>
      <c r="U1468" s="250"/>
      <c r="V1468" s="250"/>
      <c r="W1468" s="250"/>
      <c r="X1468" s="250"/>
      <c r="Y1468" s="250"/>
      <c r="Z1468" s="250"/>
      <c r="AA1468" s="250"/>
      <c r="AB1468" s="250"/>
      <c r="AC1468" s="250"/>
      <c r="AD1468" s="250"/>
      <c r="AE1468" s="250"/>
      <c r="AF1468" s="250"/>
      <c r="AG1468" s="250"/>
      <c r="AH1468" s="250"/>
      <c r="AI1468" s="250"/>
      <c r="AJ1468" s="250"/>
      <c r="AK1468" s="250"/>
      <c r="AL1468" s="250"/>
      <c r="AM1468" s="250"/>
      <c r="AN1468" s="250"/>
      <c r="AO1468" s="34"/>
      <c r="AP1468" s="34"/>
      <c r="AQ1468" s="34"/>
      <c r="AR1468" s="34"/>
      <c r="AS1468" s="34"/>
      <c r="AT1468" s="34"/>
      <c r="AU1468" s="34"/>
      <c r="AV1468" s="34"/>
      <c r="AW1468" s="34"/>
      <c r="AX1468" s="34"/>
      <c r="AY1468" s="35"/>
      <c r="AZ1468" s="35"/>
      <c r="BA1468" s="35"/>
      <c r="BB1468" s="35"/>
      <c r="BC1468" s="35"/>
      <c r="BD1468" s="35"/>
      <c r="BE1468" s="35"/>
      <c r="BF1468" s="35"/>
      <c r="BG1468" s="35"/>
      <c r="BH1468" s="35"/>
      <c r="BI1468" s="35"/>
      <c r="BJ1468" s="35"/>
      <c r="BK1468" s="35"/>
      <c r="BL1468" s="2"/>
      <c r="BM1468" s="2"/>
      <c r="BN1468" s="2"/>
      <c r="BO1468" s="2"/>
      <c r="BP1468" s="2"/>
      <c r="BQ1468" s="2"/>
      <c r="BR1468" s="2"/>
      <c r="BS1468" s="2"/>
      <c r="BT1468" s="2"/>
      <c r="BU1468" s="2"/>
      <c r="BV1468" s="2"/>
      <c r="BW1468" s="2"/>
      <c r="BX1468" s="3"/>
    </row>
    <row r="1469" spans="2:126" ht="20.100000000000001" customHeight="1">
      <c r="B1469" s="9"/>
      <c r="C1469" s="9"/>
      <c r="D1469" s="15"/>
      <c r="E1469" s="16"/>
      <c r="F1469" s="16"/>
      <c r="G1469" s="16"/>
      <c r="H1469" s="16"/>
      <c r="I1469" s="16"/>
      <c r="J1469" s="17"/>
      <c r="K1469" s="17"/>
      <c r="L1469" s="17"/>
      <c r="M1469" s="17"/>
      <c r="N1469" s="17"/>
      <c r="O1469" s="17"/>
      <c r="P1469" s="17"/>
      <c r="Q1469" s="15"/>
      <c r="R1469" s="251" t="s">
        <v>232</v>
      </c>
      <c r="S1469" s="251"/>
      <c r="T1469" s="251"/>
      <c r="U1469" s="251"/>
      <c r="V1469" s="251"/>
      <c r="W1469" s="251"/>
      <c r="X1469" s="251"/>
      <c r="Y1469" s="251"/>
      <c r="Z1469" s="251"/>
      <c r="AA1469" s="251"/>
      <c r="AB1469" s="251"/>
      <c r="AC1469" s="251"/>
      <c r="AD1469" s="251"/>
      <c r="AE1469" s="251"/>
      <c r="AF1469" s="251"/>
      <c r="AG1469" s="251"/>
      <c r="AH1469" s="251"/>
      <c r="AI1469" s="251"/>
      <c r="AJ1469" s="251"/>
      <c r="AK1469" s="251"/>
      <c r="AL1469" s="251"/>
      <c r="AM1469" s="251"/>
      <c r="AN1469" s="251"/>
      <c r="AO1469" s="251"/>
      <c r="AP1469" s="251"/>
      <c r="AQ1469" s="251"/>
      <c r="AR1469" s="251"/>
      <c r="AS1469" s="251"/>
      <c r="AT1469" s="251"/>
      <c r="AU1469" s="251"/>
      <c r="AV1469" s="251"/>
      <c r="AW1469" s="251"/>
      <c r="AX1469" s="251"/>
      <c r="AY1469" s="252"/>
      <c r="AZ1469" s="252"/>
      <c r="BA1469" s="252"/>
      <c r="BB1469" s="252"/>
      <c r="BC1469" s="252"/>
      <c r="BD1469" s="252"/>
      <c r="BE1469" s="252"/>
      <c r="BF1469" s="252"/>
      <c r="BG1469" s="252"/>
      <c r="BH1469" s="252"/>
      <c r="BI1469" s="252"/>
      <c r="BJ1469" s="252"/>
      <c r="BK1469" s="252"/>
      <c r="BL1469" s="18"/>
      <c r="BM1469" s="18"/>
      <c r="BN1469" s="18"/>
      <c r="BO1469" s="18"/>
      <c r="BP1469" s="18"/>
      <c r="BQ1469" s="18"/>
      <c r="BR1469" s="18"/>
      <c r="BS1469" s="18"/>
      <c r="BT1469" s="18"/>
      <c r="BU1469" s="18"/>
      <c r="BV1469" s="18"/>
      <c r="BW1469" s="18"/>
      <c r="BX1469" s="19"/>
    </row>
    <row r="1470" spans="2:126" ht="20.100000000000001" customHeight="1">
      <c r="B1470" s="9"/>
      <c r="C1470" s="9"/>
      <c r="D1470" s="15"/>
      <c r="E1470" s="16"/>
      <c r="F1470" s="16"/>
      <c r="G1470" s="16"/>
      <c r="H1470" s="16"/>
      <c r="I1470" s="16"/>
      <c r="J1470" s="17"/>
      <c r="K1470" s="17"/>
      <c r="L1470" s="17"/>
      <c r="M1470" s="17"/>
      <c r="N1470" s="17"/>
      <c r="O1470" s="17"/>
      <c r="P1470" s="17"/>
      <c r="Q1470" s="228"/>
      <c r="R1470" s="29" t="s">
        <v>233</v>
      </c>
      <c r="S1470" s="29"/>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51"/>
      <c r="AV1470" s="251"/>
      <c r="AW1470" s="251"/>
      <c r="AX1470" s="251"/>
      <c r="AY1470" s="252"/>
      <c r="AZ1470" s="252"/>
      <c r="BA1470" s="252"/>
      <c r="BB1470" s="252"/>
      <c r="BC1470" s="252"/>
      <c r="BD1470" s="252"/>
      <c r="BE1470" s="252"/>
      <c r="BF1470" s="252"/>
      <c r="BG1470" s="252"/>
      <c r="BH1470" s="252"/>
      <c r="BI1470" s="252"/>
      <c r="BJ1470" s="252"/>
      <c r="BK1470" s="252"/>
      <c r="BL1470" s="247"/>
      <c r="BM1470" s="18"/>
      <c r="BN1470" s="18"/>
      <c r="BO1470" s="18"/>
      <c r="BP1470" s="18"/>
      <c r="BQ1470" s="18"/>
      <c r="BR1470" s="18"/>
      <c r="BS1470" s="18"/>
      <c r="BT1470" s="18"/>
      <c r="BU1470" s="18"/>
      <c r="BV1470" s="18"/>
      <c r="BW1470" s="18"/>
      <c r="BX1470" s="19"/>
    </row>
    <row r="1471" spans="2:126" ht="20.100000000000001" customHeight="1">
      <c r="B1471" s="9"/>
      <c r="C1471" s="9"/>
      <c r="D1471" s="23"/>
      <c r="E1471" s="24"/>
      <c r="F1471" s="24"/>
      <c r="G1471" s="24"/>
      <c r="H1471" s="24"/>
      <c r="I1471" s="24"/>
      <c r="J1471" s="25"/>
      <c r="K1471" s="25"/>
      <c r="L1471" s="25"/>
      <c r="M1471" s="25"/>
      <c r="N1471" s="25"/>
      <c r="O1471" s="25"/>
      <c r="P1471" s="25"/>
      <c r="Q1471" s="253"/>
      <c r="R1471" s="32" t="s">
        <v>234</v>
      </c>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3"/>
      <c r="BM1471" s="33"/>
      <c r="BN1471" s="33"/>
      <c r="BO1471" s="33"/>
      <c r="BP1471" s="33"/>
      <c r="BQ1471" s="33"/>
      <c r="BR1471" s="33"/>
      <c r="BS1471" s="33"/>
      <c r="BT1471" s="33"/>
      <c r="BU1471" s="33"/>
      <c r="BV1471" s="33"/>
      <c r="BW1471" s="33"/>
      <c r="BX1471" s="26"/>
    </row>
    <row r="1472" spans="2:126" ht="12.75" customHeight="1">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c r="AS1472" s="9"/>
      <c r="AT1472" s="9"/>
      <c r="AU1472" s="9"/>
      <c r="AV1472" s="9"/>
      <c r="AW1472" s="9"/>
      <c r="AX1472" s="9"/>
      <c r="AY1472" s="9"/>
      <c r="AZ1472" s="9"/>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row>
    <row r="1473" spans="4:126" s="8" customFormat="1" ht="15.75" customHeight="1">
      <c r="D1473" s="488">
        <f>入力フォーム!$C$13</f>
        <v>45931</v>
      </c>
      <c r="E1473" s="488"/>
      <c r="F1473" s="488"/>
      <c r="G1473" s="488"/>
      <c r="H1473" s="488"/>
      <c r="I1473" s="488"/>
      <c r="J1473" s="488"/>
      <c r="K1473" s="488"/>
      <c r="L1473" s="488"/>
      <c r="M1473" s="488"/>
      <c r="N1473" s="488"/>
      <c r="O1473" s="488"/>
      <c r="P1473" s="488"/>
      <c r="Q1473" s="488"/>
      <c r="R1473" s="47"/>
      <c r="S1473" s="47"/>
      <c r="T1473" s="47"/>
      <c r="U1473" s="47"/>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row>
    <row r="1474" spans="4:126" s="8" customFormat="1" ht="10.5" customHeight="1">
      <c r="D1474" s="45"/>
      <c r="E1474" s="45"/>
      <c r="F1474" s="45"/>
      <c r="G1474" s="45"/>
      <c r="H1474" s="45"/>
      <c r="I1474" s="45"/>
      <c r="J1474" s="45"/>
      <c r="K1474" s="45"/>
      <c r="L1474" s="45"/>
      <c r="M1474" s="45"/>
      <c r="N1474" s="45"/>
      <c r="O1474" s="45"/>
      <c r="P1474" s="45"/>
      <c r="Q1474" s="45"/>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row>
    <row r="1475" spans="4:126" s="8" customFormat="1" ht="18" customHeight="1">
      <c r="AM1475" s="8" t="s">
        <v>56</v>
      </c>
      <c r="AQ1475" s="489" t="s">
        <v>308</v>
      </c>
      <c r="AR1475" s="489"/>
      <c r="AS1475" s="489"/>
      <c r="AT1475" s="489"/>
      <c r="AU1475" s="489"/>
      <c r="AV1475" s="489"/>
      <c r="AW1475" s="489"/>
      <c r="AX1475" s="489"/>
      <c r="AY1475" s="489"/>
      <c r="AZ1475" s="489"/>
      <c r="BA1475" s="489"/>
      <c r="BB1475" s="489"/>
      <c r="BC1475" s="489"/>
      <c r="BD1475" s="489"/>
      <c r="BE1475" s="489"/>
      <c r="BF1475" s="489"/>
      <c r="BG1475" s="489"/>
      <c r="BH1475" s="489"/>
      <c r="BI1475" s="489"/>
      <c r="BJ1475" s="489"/>
      <c r="BK1475" s="489"/>
      <c r="BL1475" s="489"/>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row>
    <row r="1476" spans="4:126" s="8" customFormat="1" ht="18" customHeight="1">
      <c r="AQ1476" s="489" t="s">
        <v>66</v>
      </c>
      <c r="AR1476" s="489"/>
      <c r="AS1476" s="489"/>
      <c r="AT1476" s="489"/>
      <c r="AU1476" s="489"/>
      <c r="AV1476" s="489"/>
      <c r="AW1476" s="489"/>
      <c r="AX1476" s="489"/>
      <c r="AY1476" s="489"/>
      <c r="AZ1476" s="489"/>
      <c r="BA1476" s="489"/>
      <c r="BB1476" s="489"/>
      <c r="BC1476" s="489"/>
      <c r="BD1476" s="489"/>
      <c r="BE1476" s="489"/>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row>
    <row r="1477" spans="4:126" s="8" customFormat="1" ht="18" customHeight="1">
      <c r="AQ1477" s="479" t="s">
        <v>326</v>
      </c>
      <c r="AR1477" s="479"/>
      <c r="AS1477" s="479"/>
      <c r="AT1477" s="479"/>
      <c r="AU1477" s="479"/>
      <c r="AV1477" s="479"/>
      <c r="AW1477" s="479"/>
      <c r="AX1477" s="479"/>
      <c r="AY1477" s="479"/>
      <c r="AZ1477" s="479"/>
      <c r="BA1477" s="479"/>
      <c r="BB1477" s="479"/>
      <c r="BC1477" s="479"/>
      <c r="BD1477" s="479"/>
      <c r="BE1477" s="479"/>
      <c r="BF1477" s="479"/>
      <c r="BG1477" s="43"/>
      <c r="BH1477" s="480" t="s">
        <v>301</v>
      </c>
      <c r="BI1477" s="480"/>
      <c r="BJ1477" s="480"/>
      <c r="BK1477" s="480"/>
      <c r="BL1477" s="480"/>
      <c r="BM1477" s="480"/>
      <c r="BN1477" s="480"/>
      <c r="BO1477" s="480"/>
      <c r="BS1477" s="8" t="s">
        <v>57</v>
      </c>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row>
    <row r="1478" spans="4:126" s="8" customFormat="1" ht="10.5" customHeight="1">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row>
    <row r="1479" spans="4:126" s="8" customFormat="1" ht="18" customHeight="1">
      <c r="AM1479" s="8" t="s">
        <v>58</v>
      </c>
      <c r="AQ1479" s="8" t="s">
        <v>59</v>
      </c>
      <c r="AU1479" s="481" t="str">
        <f>"〒"&amp;VLOOKUP(A1427,入力フォーム!$A$26:$AA$75,4,FALSE)</f>
        <v>〒</v>
      </c>
      <c r="AV1479" s="481"/>
      <c r="AW1479" s="481"/>
      <c r="AX1479" s="481"/>
      <c r="AY1479" s="481"/>
      <c r="AZ1479" s="481"/>
      <c r="BA1479" s="481"/>
      <c r="BB1479" s="481"/>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row>
    <row r="1480" spans="4:126" s="8" customFormat="1" ht="20.100000000000001" customHeight="1">
      <c r="AU1480" s="144"/>
      <c r="AV1480" s="482">
        <f>VLOOKUP(A1427,入力フォーム!$A$26:$AA$75,5,FALSE)</f>
        <v>0</v>
      </c>
      <c r="AW1480" s="482"/>
      <c r="AX1480" s="482"/>
      <c r="AY1480" s="482"/>
      <c r="AZ1480" s="482"/>
      <c r="BA1480" s="482"/>
      <c r="BB1480" s="482"/>
      <c r="BC1480" s="482"/>
      <c r="BD1480" s="482"/>
      <c r="BE1480" s="482"/>
      <c r="BF1480" s="482"/>
      <c r="BG1480" s="482"/>
      <c r="BH1480" s="482"/>
      <c r="BI1480" s="482"/>
      <c r="BJ1480" s="482"/>
      <c r="BK1480" s="482"/>
      <c r="BL1480" s="482"/>
      <c r="BM1480" s="482"/>
      <c r="BN1480" s="482"/>
      <c r="BO1480" s="482"/>
      <c r="BP1480" s="482"/>
      <c r="BQ1480" s="482"/>
      <c r="BR1480" s="482"/>
      <c r="BS1480" s="482"/>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row>
    <row r="1481" spans="4:126" s="8" customFormat="1" ht="20.100000000000001" customHeight="1">
      <c r="AU1481" s="44"/>
      <c r="AV1481" s="483">
        <f>VLOOKUP(A1427,入力フォーム!$A$26:$AA$75,6,FALSE)</f>
        <v>0</v>
      </c>
      <c r="AW1481" s="483"/>
      <c r="AX1481" s="483"/>
      <c r="AY1481" s="483"/>
      <c r="AZ1481" s="483"/>
      <c r="BA1481" s="483"/>
      <c r="BB1481" s="483"/>
      <c r="BC1481" s="483"/>
      <c r="BD1481" s="483"/>
      <c r="BE1481" s="483"/>
      <c r="BF1481" s="483"/>
      <c r="BG1481" s="483"/>
      <c r="BH1481" s="483"/>
      <c r="BI1481" s="483"/>
      <c r="BJ1481" s="483"/>
      <c r="BK1481" s="483"/>
      <c r="BL1481" s="483"/>
      <c r="BM1481" s="483"/>
      <c r="BN1481" s="483"/>
      <c r="BO1481" s="483"/>
      <c r="BP1481" s="483"/>
      <c r="BQ1481" s="483"/>
      <c r="BR1481" s="483"/>
      <c r="BS1481" s="48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row>
    <row r="1482" spans="4:126" s="8" customFormat="1" ht="12" customHeight="1">
      <c r="AQ1482" s="46" t="s">
        <v>191</v>
      </c>
      <c r="AR1482" s="46"/>
      <c r="AS1482" s="46"/>
      <c r="AT1482" s="46"/>
      <c r="AU1482" s="46"/>
      <c r="AV1482" s="484">
        <f>VLOOKUP(A1427,入力フォーム!$A$26:$AA$75,3,FALSE)</f>
        <v>0</v>
      </c>
      <c r="AW1482" s="484" ph="1"/>
      <c r="AX1482" s="484" ph="1"/>
      <c r="AY1482" s="484" ph="1"/>
      <c r="AZ1482" s="484" ph="1"/>
      <c r="BA1482" s="484" ph="1"/>
      <c r="BB1482" s="484" ph="1"/>
      <c r="BC1482" s="484" ph="1"/>
      <c r="BD1482" s="484" ph="1"/>
      <c r="BE1482" s="484" ph="1"/>
      <c r="BF1482" s="484" ph="1"/>
      <c r="BG1482" s="484" ph="1"/>
      <c r="BH1482" s="484" ph="1"/>
      <c r="BI1482" s="484" ph="1"/>
      <c r="BJ1482" s="484" ph="1"/>
      <c r="BK1482" s="484" ph="1"/>
      <c r="BL1482" s="484" ph="1"/>
      <c r="BM1482" s="484" ph="1"/>
      <c r="BN1482" s="484" ph="1"/>
      <c r="BO1482" s="48"/>
      <c r="BP1482" s="48"/>
      <c r="BQ1482" s="48"/>
      <c r="BR1482" s="48"/>
      <c r="BS1482" s="48"/>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row>
    <row r="1483" spans="4:126" s="8" customFormat="1" ht="20.100000000000001" customHeight="1">
      <c r="AQ1483" s="8" t="s">
        <v>60</v>
      </c>
      <c r="AV1483" s="493">
        <f>VLOOKUP(A1427,入力フォーム!$A$26:$AA$75,2,FALSE)</f>
        <v>0</v>
      </c>
      <c r="AW1483" s="493"/>
      <c r="AX1483" s="493"/>
      <c r="AY1483" s="493"/>
      <c r="AZ1483" s="493"/>
      <c r="BA1483" s="493"/>
      <c r="BB1483" s="493"/>
      <c r="BC1483" s="493"/>
      <c r="BD1483" s="493"/>
      <c r="BE1483" s="493"/>
      <c r="BF1483" s="493"/>
      <c r="BG1483" s="493"/>
      <c r="BH1483" s="493"/>
      <c r="BI1483" s="493"/>
      <c r="BJ1483" s="493"/>
      <c r="BK1483" s="493"/>
      <c r="BL1483" s="493"/>
      <c r="BM1483" s="493"/>
      <c r="BN1483" s="493"/>
      <c r="BO1483" s="48"/>
      <c r="BP1483" s="48"/>
      <c r="BQ1483" s="48"/>
      <c r="BR1483" s="48"/>
      <c r="BS1483" s="286" t="s">
        <v>57</v>
      </c>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row>
    <row r="1484" spans="4:126" s="8" customFormat="1" ht="20.100000000000001" customHeight="1">
      <c r="AQ1484" s="8" t="s">
        <v>61</v>
      </c>
      <c r="AV1484" s="48"/>
      <c r="AW1484" s="494">
        <f>VLOOKUP(A1427,入力フォーム!$A$26:$AA$75,8,FALSE)</f>
        <v>0</v>
      </c>
      <c r="AX1484" s="494"/>
      <c r="AY1484" s="494"/>
      <c r="AZ1484" s="494"/>
      <c r="BA1484" s="494"/>
      <c r="BB1484" s="494"/>
      <c r="BC1484" s="494"/>
      <c r="BD1484" s="494"/>
      <c r="BE1484" s="494"/>
      <c r="BF1484" s="494"/>
      <c r="BG1484" s="494"/>
      <c r="BH1484" s="494"/>
      <c r="BI1484" s="494"/>
      <c r="BJ1484" s="494"/>
      <c r="BK1484" s="494"/>
      <c r="BL1484" s="494"/>
      <c r="BM1484" s="494"/>
      <c r="BN1484" s="494"/>
      <c r="BO1484" s="494"/>
      <c r="BP1484" s="494"/>
      <c r="BQ1484" s="494"/>
      <c r="BR1484" s="494"/>
      <c r="BS1484" s="48"/>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row>
    <row r="1485" spans="4:126" s="8" customFormat="1" ht="20.100000000000001" customHeight="1">
      <c r="AQ1485" s="8" t="s">
        <v>83</v>
      </c>
      <c r="AV1485" s="48"/>
      <c r="AW1485" s="48"/>
      <c r="AX1485" s="48"/>
      <c r="AY1485" s="48"/>
      <c r="AZ1485" s="48"/>
      <c r="BA1485" s="48"/>
      <c r="BB1485" s="48"/>
      <c r="BC1485" s="48"/>
      <c r="BD1485" s="495">
        <f>VLOOKUP(A1427,入力フォーム!$A$26:$AA$75,9,FALSE)</f>
        <v>0</v>
      </c>
      <c r="BE1485" s="495"/>
      <c r="BF1485" s="495"/>
      <c r="BG1485" s="495"/>
      <c r="BH1485" s="495"/>
      <c r="BI1485" s="495"/>
      <c r="BJ1485" s="495"/>
      <c r="BK1485" s="495"/>
      <c r="BL1485" s="495"/>
      <c r="BM1485" s="495"/>
      <c r="BN1485" s="495"/>
      <c r="BO1485" s="495"/>
      <c r="BP1485" s="495"/>
      <c r="BQ1485" s="495"/>
      <c r="BR1485" s="495"/>
      <c r="BS1485" s="495"/>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row>
    <row r="1486" spans="4:126" s="8" customFormat="1" ht="12" customHeight="1">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row>
    <row r="1487" spans="4:126" s="8" customFormat="1" ht="22.5" customHeight="1">
      <c r="D1487" s="496" t="s">
        <v>85</v>
      </c>
      <c r="E1487" s="496"/>
      <c r="F1487" s="496"/>
      <c r="G1487" s="496"/>
      <c r="H1487" s="496"/>
      <c r="I1487" s="496"/>
      <c r="J1487" s="496"/>
      <c r="K1487" s="496"/>
      <c r="L1487" s="497" t="str">
        <f>入力フォーム!$C$22</f>
        <v>07-999</v>
      </c>
      <c r="M1487" s="497"/>
      <c r="N1487" s="497"/>
      <c r="O1487" s="497"/>
      <c r="P1487" s="497"/>
      <c r="Q1487" s="497"/>
      <c r="R1487" s="48"/>
      <c r="S1487" s="48"/>
      <c r="T1487" s="8" t="s">
        <v>242</v>
      </c>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row>
    <row r="1488" spans="4:126" s="8" customFormat="1" ht="15.75" customHeight="1">
      <c r="D1488" s="45"/>
      <c r="F1488" s="45"/>
      <c r="G1488" s="45"/>
      <c r="H1488" s="45"/>
      <c r="I1488" s="45"/>
      <c r="J1488" s="45"/>
      <c r="K1488" s="45"/>
      <c r="L1488" s="45"/>
      <c r="M1488" s="45"/>
      <c r="N1488" s="45"/>
      <c r="O1488" s="45"/>
      <c r="P1488" s="45"/>
      <c r="Q1488" s="45"/>
      <c r="BX1488" s="51"/>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row>
    <row r="1489" spans="1:126" s="7" customFormat="1" ht="18.75">
      <c r="A1489" s="7">
        <f>IF(MOD(ROW()-1,62)=0,QUOTIENT(ROW()-1,62)+1,"")</f>
        <v>25</v>
      </c>
      <c r="B1489" s="473" t="s">
        <v>39</v>
      </c>
      <c r="C1489" s="473"/>
      <c r="D1489" s="473"/>
      <c r="E1489" s="473"/>
      <c r="F1489" s="473"/>
      <c r="G1489" s="473"/>
      <c r="H1489" s="473"/>
      <c r="I1489" s="473"/>
      <c r="J1489" s="473"/>
      <c r="K1489" s="473"/>
      <c r="L1489" s="473"/>
      <c r="M1489" s="473"/>
      <c r="N1489" s="473"/>
      <c r="O1489" s="473"/>
      <c r="P1489" s="473"/>
      <c r="Q1489" s="473"/>
      <c r="R1489" s="473"/>
      <c r="S1489" s="473"/>
      <c r="T1489" s="473"/>
      <c r="U1489" s="473"/>
      <c r="V1489" s="473"/>
      <c r="W1489" s="473"/>
      <c r="X1489" s="473"/>
      <c r="Y1489" s="473"/>
      <c r="Z1489" s="473"/>
      <c r="AA1489" s="473"/>
      <c r="AB1489" s="473"/>
      <c r="AC1489" s="473"/>
      <c r="AD1489" s="473"/>
      <c r="AE1489" s="473"/>
      <c r="AF1489" s="473"/>
      <c r="AG1489" s="473"/>
      <c r="AH1489" s="473"/>
      <c r="AI1489" s="473"/>
      <c r="AJ1489" s="473"/>
      <c r="AK1489" s="473"/>
      <c r="AL1489" s="473"/>
      <c r="AM1489" s="473"/>
      <c r="AN1489" s="473"/>
      <c r="AO1489" s="473"/>
      <c r="AP1489" s="473"/>
      <c r="AQ1489" s="473"/>
      <c r="AR1489" s="473"/>
      <c r="AS1489" s="473"/>
      <c r="AT1489" s="473"/>
      <c r="AU1489" s="473"/>
      <c r="AV1489" s="473"/>
      <c r="AW1489" s="473"/>
      <c r="AX1489" s="473"/>
      <c r="AY1489" s="473"/>
      <c r="AZ1489" s="473"/>
      <c r="BA1489" s="473"/>
      <c r="BB1489" s="473"/>
      <c r="BC1489" s="473"/>
      <c r="BD1489" s="473"/>
      <c r="BE1489" s="473"/>
      <c r="BF1489" s="473"/>
      <c r="BG1489" s="473"/>
      <c r="BH1489" s="473"/>
      <c r="BI1489" s="473"/>
      <c r="BJ1489" s="473"/>
      <c r="BK1489" s="473"/>
      <c r="BL1489" s="473"/>
      <c r="BM1489" s="473"/>
      <c r="BN1489" s="473"/>
      <c r="BO1489" s="473"/>
      <c r="BP1489" s="473"/>
      <c r="BQ1489" s="473"/>
      <c r="BR1489" s="473"/>
      <c r="BS1489" s="473"/>
      <c r="BT1489" s="473"/>
      <c r="BU1489" s="473"/>
      <c r="BV1489" s="473"/>
      <c r="BW1489" s="473"/>
      <c r="BX1489" s="473"/>
      <c r="BY1489" s="52"/>
      <c r="BZ1489" s="41"/>
      <c r="CA1489" s="41"/>
      <c r="CB1489" s="41"/>
      <c r="CC1489" s="41"/>
      <c r="CD1489" s="41"/>
      <c r="CE1489" s="41"/>
      <c r="CF1489" s="41"/>
      <c r="CG1489" s="41"/>
      <c r="CH1489" s="41"/>
      <c r="CI1489" s="41"/>
      <c r="CJ1489" s="41"/>
      <c r="CK1489" s="41"/>
      <c r="CL1489" s="41"/>
      <c r="CM1489" s="41"/>
      <c r="CN1489" s="41"/>
      <c r="CO1489" s="41"/>
      <c r="CP1489" s="41"/>
      <c r="CQ1489" s="41"/>
      <c r="CR1489" s="41"/>
      <c r="CS1489" s="41"/>
      <c r="CT1489" s="41"/>
      <c r="CU1489" s="41"/>
      <c r="CV1489" s="41"/>
      <c r="CW1489" s="41"/>
      <c r="CX1489" s="41"/>
      <c r="CY1489" s="41"/>
      <c r="CZ1489" s="41"/>
      <c r="DA1489" s="41"/>
      <c r="DB1489" s="41"/>
      <c r="DC1489" s="41"/>
      <c r="DD1489" s="41"/>
      <c r="DE1489" s="41"/>
      <c r="DF1489" s="41"/>
      <c r="DG1489" s="41"/>
      <c r="DH1489" s="41"/>
      <c r="DI1489" s="41"/>
      <c r="DJ1489" s="41"/>
      <c r="DK1489" s="41"/>
      <c r="DL1489" s="41"/>
      <c r="DM1489" s="41"/>
      <c r="DN1489" s="41"/>
      <c r="DO1489" s="41"/>
      <c r="DP1489" s="41"/>
      <c r="DQ1489" s="41"/>
      <c r="DR1489" s="41"/>
      <c r="DS1489" s="41"/>
      <c r="DT1489" s="41"/>
      <c r="DU1489" s="41"/>
      <c r="DV1489" s="41"/>
    </row>
    <row r="1490" spans="1:126" s="7" customFormat="1" ht="19.5" customHeight="1">
      <c r="B1490" s="8"/>
      <c r="C1490" s="8"/>
      <c r="D1490" s="8"/>
      <c r="E1490" s="8"/>
      <c r="F1490" s="8"/>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Q1490" s="8"/>
      <c r="AR1490" s="8"/>
      <c r="AS1490" s="8"/>
      <c r="AT1490" s="8"/>
      <c r="AU1490" s="8"/>
      <c r="AV1490" s="8"/>
      <c r="AW1490" s="8"/>
      <c r="AX1490" s="8"/>
      <c r="AY1490" s="8"/>
      <c r="AZ1490" s="8"/>
      <c r="BZ1490" s="41"/>
      <c r="CA1490" s="41"/>
      <c r="CB1490" s="41"/>
      <c r="CC1490" s="41"/>
      <c r="CD1490" s="41"/>
      <c r="CE1490" s="41"/>
      <c r="CF1490" s="41"/>
      <c r="CG1490" s="41"/>
      <c r="CH1490" s="41"/>
      <c r="CI1490" s="41"/>
      <c r="CJ1490" s="41"/>
      <c r="CK1490" s="41"/>
      <c r="CL1490" s="41"/>
      <c r="CM1490" s="41"/>
      <c r="CN1490" s="41"/>
      <c r="CO1490" s="41"/>
      <c r="CP1490" s="41"/>
      <c r="CQ1490" s="41"/>
      <c r="CR1490" s="41"/>
      <c r="CS1490" s="41"/>
      <c r="CT1490" s="41"/>
      <c r="CU1490" s="41"/>
      <c r="CV1490" s="41"/>
      <c r="CW1490" s="41"/>
      <c r="CX1490" s="41"/>
      <c r="CY1490" s="41"/>
      <c r="CZ1490" s="41"/>
      <c r="DA1490" s="41"/>
      <c r="DB1490" s="41"/>
      <c r="DC1490" s="41"/>
      <c r="DD1490" s="41"/>
      <c r="DE1490" s="41"/>
      <c r="DF1490" s="41"/>
      <c r="DG1490" s="41"/>
      <c r="DH1490" s="41"/>
      <c r="DI1490" s="41"/>
      <c r="DJ1490" s="41"/>
      <c r="DK1490" s="41"/>
      <c r="DL1490" s="41"/>
      <c r="DM1490" s="41"/>
      <c r="DN1490" s="41"/>
      <c r="DO1490" s="41"/>
      <c r="DP1490" s="41"/>
      <c r="DQ1490" s="41"/>
      <c r="DR1490" s="41"/>
      <c r="DS1490" s="41"/>
      <c r="DT1490" s="41"/>
      <c r="DU1490" s="41"/>
      <c r="DV1490" s="41"/>
    </row>
    <row r="1491" spans="1:126" s="7" customFormat="1" ht="16.5" customHeight="1">
      <c r="B1491" s="8" t="s">
        <v>229</v>
      </c>
      <c r="C1491" s="8"/>
      <c r="D1491" s="8"/>
      <c r="E1491" s="8"/>
      <c r="F1491" s="8"/>
      <c r="G1491" s="8"/>
      <c r="H1491" s="8"/>
      <c r="I1491" s="8"/>
      <c r="J1491" s="8"/>
      <c r="K1491" s="8"/>
      <c r="L1491" s="8"/>
      <c r="M1491" s="8"/>
      <c r="N1491" s="8"/>
      <c r="O1491" s="8"/>
      <c r="P1491" s="8"/>
      <c r="Q1491" s="8"/>
      <c r="R1491" s="8"/>
      <c r="S1491" s="8"/>
      <c r="T1491" s="8"/>
      <c r="U1491" s="8"/>
      <c r="V1491" s="8"/>
      <c r="W1491" s="8"/>
      <c r="X1491" s="8"/>
      <c r="Y1491" s="8"/>
      <c r="Z1491" s="8"/>
      <c r="AA1491" s="8"/>
      <c r="AB1491" s="8"/>
      <c r="AD1491" s="474">
        <f>VLOOKUP(A1489,入力フォーム!$A$26:$AA$75,2,FALSE)</f>
        <v>0</v>
      </c>
      <c r="AE1491" s="474"/>
      <c r="AF1491" s="474"/>
      <c r="AG1491" s="474"/>
      <c r="AH1491" s="474"/>
      <c r="AI1491" s="474"/>
      <c r="AJ1491" s="474"/>
      <c r="AK1491" s="474"/>
      <c r="AL1491" s="474"/>
      <c r="AM1491" s="474"/>
      <c r="AN1491" s="474"/>
      <c r="AO1491" s="474"/>
      <c r="AP1491" s="474"/>
      <c r="AQ1491" s="8" t="s">
        <v>230</v>
      </c>
      <c r="AR1491" s="8"/>
      <c r="AS1491" s="8"/>
      <c r="AT1491" s="8"/>
      <c r="AU1491" s="8"/>
      <c r="AV1491" s="8"/>
      <c r="AW1491" s="8"/>
      <c r="AX1491" s="8"/>
      <c r="AY1491" s="8"/>
      <c r="AZ1491" s="8"/>
      <c r="BZ1491" s="41"/>
      <c r="CA1491" s="41"/>
      <c r="CB1491" s="41"/>
      <c r="CC1491" s="41"/>
      <c r="CD1491" s="41"/>
      <c r="CE1491" s="41"/>
      <c r="CF1491" s="41"/>
      <c r="CG1491" s="41"/>
      <c r="CH1491" s="41"/>
      <c r="CI1491" s="41"/>
      <c r="CJ1491" s="41"/>
      <c r="CK1491" s="41"/>
      <c r="CL1491" s="41"/>
      <c r="CM1491" s="41"/>
      <c r="CN1491" s="41"/>
      <c r="CO1491" s="41"/>
      <c r="CP1491" s="41"/>
      <c r="CQ1491" s="41"/>
      <c r="CR1491" s="41"/>
      <c r="CS1491" s="41"/>
      <c r="CT1491" s="41"/>
      <c r="CU1491" s="41"/>
      <c r="CV1491" s="41"/>
      <c r="CW1491" s="41"/>
      <c r="CX1491" s="41"/>
      <c r="CY1491" s="41"/>
      <c r="CZ1491" s="41"/>
      <c r="DA1491" s="41"/>
      <c r="DB1491" s="41"/>
      <c r="DC1491" s="41"/>
      <c r="DD1491" s="41"/>
      <c r="DE1491" s="41"/>
      <c r="DF1491" s="41"/>
      <c r="DG1491" s="41"/>
      <c r="DH1491" s="41"/>
      <c r="DI1491" s="41"/>
      <c r="DJ1491" s="41"/>
      <c r="DK1491" s="41"/>
      <c r="DL1491" s="41"/>
      <c r="DM1491" s="41"/>
      <c r="DN1491" s="41"/>
      <c r="DO1491" s="41"/>
      <c r="DP1491" s="41"/>
      <c r="DQ1491" s="41"/>
      <c r="DR1491" s="41"/>
      <c r="DS1491" s="41"/>
      <c r="DT1491" s="41"/>
      <c r="DU1491" s="41"/>
      <c r="DV1491" s="41"/>
    </row>
    <row r="1492" spans="1:126" ht="14.25" customHeight="1">
      <c r="B1492" s="9"/>
      <c r="C1492" s="9"/>
      <c r="D1492" s="9"/>
    </row>
    <row r="1493" spans="1:126" ht="15.75" customHeight="1">
      <c r="D1493" s="475" t="s">
        <v>23</v>
      </c>
      <c r="E1493" s="475"/>
      <c r="F1493" s="475"/>
      <c r="G1493" s="475"/>
      <c r="H1493" s="475"/>
      <c r="I1493" s="475"/>
      <c r="J1493" s="475"/>
      <c r="K1493" s="475"/>
      <c r="L1493" s="475"/>
      <c r="M1493" s="475"/>
      <c r="N1493" s="475"/>
      <c r="O1493" s="475"/>
      <c r="P1493" s="475"/>
      <c r="Q1493" s="475"/>
      <c r="R1493" s="475"/>
      <c r="S1493" s="475"/>
      <c r="T1493" s="475"/>
      <c r="U1493" s="475"/>
      <c r="V1493" s="475"/>
      <c r="W1493" s="475"/>
      <c r="X1493" s="475"/>
      <c r="Y1493" s="475"/>
      <c r="Z1493" s="475"/>
      <c r="AA1493" s="475"/>
      <c r="AB1493" s="475"/>
      <c r="AC1493" s="475"/>
      <c r="AD1493" s="475"/>
      <c r="AE1493" s="475"/>
      <c r="AF1493" s="475"/>
      <c r="AG1493" s="475"/>
      <c r="AH1493" s="475"/>
      <c r="AI1493" s="475"/>
      <c r="AJ1493" s="475"/>
      <c r="AK1493" s="475"/>
      <c r="AL1493" s="475"/>
      <c r="AM1493" s="475"/>
      <c r="AN1493" s="475"/>
      <c r="AO1493" s="475"/>
      <c r="AP1493" s="475"/>
      <c r="AQ1493" s="475"/>
      <c r="AR1493" s="475"/>
      <c r="AS1493" s="475"/>
      <c r="AT1493" s="475"/>
      <c r="AU1493" s="475"/>
      <c r="AV1493" s="475"/>
      <c r="AW1493" s="475"/>
      <c r="AX1493" s="475"/>
      <c r="AY1493" s="475"/>
      <c r="AZ1493" s="475"/>
      <c r="BA1493" s="475"/>
      <c r="BB1493" s="475"/>
      <c r="BC1493" s="475"/>
      <c r="BD1493" s="475"/>
      <c r="BE1493" s="475"/>
      <c r="BF1493" s="475"/>
      <c r="BG1493" s="475"/>
      <c r="BH1493" s="475"/>
      <c r="BI1493" s="475"/>
      <c r="BJ1493" s="475"/>
      <c r="BK1493" s="475"/>
      <c r="BL1493" s="475"/>
      <c r="BM1493" s="475"/>
      <c r="BN1493" s="475"/>
      <c r="BO1493" s="475"/>
      <c r="BP1493" s="475"/>
      <c r="BQ1493" s="475"/>
      <c r="BR1493" s="475"/>
      <c r="BS1493" s="475"/>
      <c r="BT1493" s="475"/>
      <c r="BU1493" s="475"/>
      <c r="BV1493" s="475"/>
      <c r="BW1493" s="475"/>
      <c r="BX1493" s="475"/>
      <c r="BZ1493"/>
    </row>
    <row r="1494" spans="1:126" ht="14.25" customHeight="1">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c r="AS1494" s="9"/>
      <c r="AT1494" s="9"/>
      <c r="AU1494" s="9"/>
      <c r="AV1494" s="9"/>
      <c r="AW1494" s="9"/>
      <c r="AX1494" s="9"/>
      <c r="AY1494" s="9"/>
      <c r="AZ1494" s="9"/>
    </row>
    <row r="1495" spans="1:126" ht="19.5" customHeight="1">
      <c r="B1495" s="9"/>
      <c r="C1495" s="9"/>
      <c r="D1495" s="10"/>
      <c r="E1495" s="11" t="s">
        <v>40</v>
      </c>
      <c r="F1495" s="11"/>
      <c r="G1495" s="11"/>
      <c r="H1495" s="11"/>
      <c r="I1495" s="11"/>
      <c r="J1495" s="12"/>
      <c r="K1495" s="12"/>
      <c r="L1495" s="12"/>
      <c r="M1495" s="12"/>
      <c r="N1495" s="12"/>
      <c r="O1495" s="12"/>
      <c r="P1495" s="12"/>
      <c r="Q1495" s="10"/>
      <c r="R1495" s="476" t="str">
        <f>VLOOKUP(A1489,入力フォーム!$A$26:$AA$75,11,FALSE)</f>
        <v/>
      </c>
      <c r="S1495" s="476"/>
      <c r="T1495" s="476"/>
      <c r="U1495" s="476"/>
      <c r="V1495" s="476"/>
      <c r="W1495" s="476"/>
      <c r="X1495" s="476"/>
      <c r="Y1495" s="476"/>
      <c r="Z1495" s="476"/>
      <c r="AA1495" s="476"/>
      <c r="AB1495" s="476"/>
      <c r="AC1495" s="476"/>
      <c r="AD1495" s="476"/>
      <c r="AE1495" s="476"/>
      <c r="AF1495" s="476"/>
      <c r="AG1495" s="476"/>
      <c r="AH1495" s="477" t="s">
        <v>235</v>
      </c>
      <c r="AI1495" s="478"/>
      <c r="AJ1495" s="478"/>
      <c r="AK1495" s="478"/>
      <c r="AL1495" s="478"/>
      <c r="AM1495" s="476" t="str">
        <f>VLOOKUP(A1489,入力フォーム!$A$26:$AA$75,13,FALSE)</f>
        <v/>
      </c>
      <c r="AN1495" s="476"/>
      <c r="AO1495" s="476"/>
      <c r="AP1495" s="476"/>
      <c r="AQ1495" s="476"/>
      <c r="AR1495" s="476"/>
      <c r="AS1495" s="476"/>
      <c r="AT1495" s="476"/>
      <c r="AU1495" s="476"/>
      <c r="AV1495" s="476"/>
      <c r="AW1495" s="476"/>
      <c r="AX1495" s="476"/>
      <c r="AY1495" s="476"/>
      <c r="AZ1495" s="476"/>
      <c r="BA1495" s="476"/>
      <c r="BB1495" s="476"/>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3"/>
    </row>
    <row r="1496" spans="1:126" ht="20.100000000000001" customHeight="1">
      <c r="B1496" s="9"/>
      <c r="C1496" s="9"/>
      <c r="D1496" s="10"/>
      <c r="E1496" s="11" t="s">
        <v>41</v>
      </c>
      <c r="F1496" s="11"/>
      <c r="G1496" s="11"/>
      <c r="H1496" s="11"/>
      <c r="I1496" s="11"/>
      <c r="J1496" s="12"/>
      <c r="K1496" s="12"/>
      <c r="L1496" s="12"/>
      <c r="M1496" s="12"/>
      <c r="N1496" s="12"/>
      <c r="O1496" s="12"/>
      <c r="P1496" s="229"/>
      <c r="Q1496" s="230"/>
      <c r="R1496" s="463" t="str">
        <f>入力フォーム!$C$10</f>
        <v>品川キャンパス</v>
      </c>
      <c r="S1496" s="463"/>
      <c r="T1496" s="463"/>
      <c r="U1496" s="463"/>
      <c r="V1496" s="463"/>
      <c r="W1496" s="463"/>
      <c r="X1496" s="463"/>
      <c r="Y1496" s="463"/>
      <c r="Z1496" s="231"/>
      <c r="AA1496" s="464" t="str">
        <f>入力フォーム!$D$10</f>
        <v>文学部事務室</v>
      </c>
      <c r="AB1496" s="464"/>
      <c r="AC1496" s="464"/>
      <c r="AD1496" s="464"/>
      <c r="AE1496" s="464"/>
      <c r="AF1496" s="464"/>
      <c r="AG1496" s="464"/>
      <c r="AH1496" s="464"/>
      <c r="AI1496" s="464"/>
      <c r="AJ1496" s="464"/>
      <c r="AK1496" s="464"/>
      <c r="AL1496" s="464"/>
      <c r="AM1496" s="464"/>
      <c r="AN1496" s="464"/>
      <c r="AO1496" s="464"/>
      <c r="AP1496" s="464"/>
      <c r="AQ1496" s="464"/>
      <c r="AR1496" s="464"/>
      <c r="AS1496" s="464"/>
      <c r="AT1496" s="464"/>
      <c r="AU1496" s="464"/>
      <c r="AV1496" s="464"/>
      <c r="AW1496" s="464"/>
      <c r="AX1496" s="464"/>
      <c r="AY1496" s="464"/>
      <c r="AZ1496" s="464"/>
      <c r="BA1496" s="464"/>
      <c r="BB1496" s="464"/>
      <c r="BC1496" s="464"/>
      <c r="BD1496" s="464"/>
      <c r="BE1496" s="464"/>
      <c r="BF1496" s="464"/>
      <c r="BG1496" s="464"/>
      <c r="BH1496" s="464"/>
      <c r="BI1496" s="464"/>
      <c r="BJ1496" s="464"/>
      <c r="BK1496" s="464"/>
      <c r="BL1496" s="464"/>
      <c r="BM1496" s="464"/>
      <c r="BN1496" s="464"/>
      <c r="BO1496" s="464"/>
      <c r="BP1496" s="464"/>
      <c r="BQ1496" s="464"/>
      <c r="BR1496" s="231"/>
      <c r="BS1496" s="231"/>
      <c r="BT1496" s="231"/>
      <c r="BU1496" s="231"/>
      <c r="BV1496" s="231"/>
      <c r="BW1496" s="231"/>
      <c r="BX1496" s="232"/>
    </row>
    <row r="1497" spans="1:126" ht="18.600000000000001" customHeight="1">
      <c r="B1497" s="9"/>
      <c r="C1497" s="9"/>
      <c r="D1497" s="15"/>
      <c r="E1497" s="16" t="s">
        <v>236</v>
      </c>
      <c r="F1497" s="16"/>
      <c r="G1497" s="16"/>
      <c r="H1497" s="16"/>
      <c r="I1497" s="16"/>
      <c r="J1497" s="17"/>
      <c r="K1497" s="17"/>
      <c r="L1497" s="17"/>
      <c r="M1497" s="17"/>
      <c r="N1497" s="17"/>
      <c r="O1497" s="17"/>
      <c r="P1497" s="17"/>
      <c r="Q1497" s="15"/>
      <c r="R1497" s="465" t="str">
        <f>入力フォーム!$C$4</f>
        <v>文学部事務室</v>
      </c>
      <c r="S1497" s="465"/>
      <c r="T1497" s="465"/>
      <c r="U1497" s="465"/>
      <c r="V1497" s="465"/>
      <c r="W1497" s="465"/>
      <c r="X1497" s="465"/>
      <c r="Y1497" s="465"/>
      <c r="Z1497" s="465"/>
      <c r="AA1497" s="465"/>
      <c r="AB1497" s="465"/>
      <c r="AC1497" s="465"/>
      <c r="AD1497" s="465"/>
      <c r="AE1497" s="465"/>
      <c r="AF1497" s="465"/>
      <c r="AG1497" s="465"/>
      <c r="AH1497" s="465"/>
      <c r="AI1497" s="465"/>
      <c r="AJ1497" s="465"/>
      <c r="AK1497" s="465"/>
      <c r="AL1497" s="465"/>
      <c r="AM1497" s="465"/>
      <c r="AN1497" s="465"/>
      <c r="AO1497" s="465"/>
      <c r="AP1497" s="465"/>
      <c r="AQ1497" s="465"/>
      <c r="AR1497" s="465"/>
      <c r="AS1497" s="465"/>
      <c r="AT1497" s="465"/>
      <c r="AU1497" s="465"/>
      <c r="AV1497" s="465"/>
      <c r="AW1497" s="465"/>
      <c r="AX1497" s="465"/>
      <c r="AY1497" s="465"/>
      <c r="AZ1497" s="465"/>
      <c r="BA1497" s="465"/>
      <c r="BB1497" s="465"/>
      <c r="BC1497" s="465"/>
      <c r="BD1497" s="465"/>
      <c r="BE1497" s="465"/>
      <c r="BF1497" s="465"/>
      <c r="BG1497" s="465"/>
      <c r="BH1497" s="465"/>
      <c r="BI1497" s="465"/>
      <c r="BJ1497" s="465"/>
      <c r="BK1497" s="465"/>
      <c r="BL1497" s="465"/>
      <c r="BM1497" s="465"/>
      <c r="BN1497" s="465"/>
      <c r="BO1497" s="465"/>
      <c r="BP1497" s="465"/>
      <c r="BQ1497" s="465"/>
      <c r="BR1497" s="465"/>
      <c r="BS1497" s="233"/>
      <c r="BT1497" s="233"/>
      <c r="BU1497" s="233"/>
      <c r="BV1497" s="233"/>
      <c r="BW1497" s="233"/>
      <c r="BX1497" s="19"/>
    </row>
    <row r="1498" spans="1:126" ht="38.25" customHeight="1">
      <c r="B1498" s="9"/>
      <c r="C1498" s="9"/>
      <c r="D1498" s="10"/>
      <c r="E1498" s="466" t="s">
        <v>42</v>
      </c>
      <c r="F1498" s="466"/>
      <c r="G1498" s="466"/>
      <c r="H1498" s="466"/>
      <c r="I1498" s="466"/>
      <c r="J1498" s="466"/>
      <c r="K1498" s="466"/>
      <c r="L1498" s="466"/>
      <c r="M1498" s="466"/>
      <c r="N1498" s="466"/>
      <c r="O1498" s="466"/>
      <c r="P1498" s="467"/>
      <c r="Q1498" s="10"/>
      <c r="R1498" s="468" t="str">
        <f>入力フォーム!$C$8</f>
        <v>OC学生スタッフ</v>
      </c>
      <c r="S1498" s="468"/>
      <c r="T1498" s="468"/>
      <c r="U1498" s="468"/>
      <c r="V1498" s="468"/>
      <c r="W1498" s="468"/>
      <c r="X1498" s="468"/>
      <c r="Y1498" s="468"/>
      <c r="Z1498" s="468"/>
      <c r="AA1498" s="468"/>
      <c r="AB1498" s="468"/>
      <c r="AC1498" s="468"/>
      <c r="AD1498" s="468"/>
      <c r="AE1498" s="468"/>
      <c r="AF1498" s="468"/>
      <c r="AG1498" s="468"/>
      <c r="AH1498" s="468"/>
      <c r="AI1498" s="468"/>
      <c r="AJ1498" s="468"/>
      <c r="AK1498" s="468"/>
      <c r="AL1498" s="468"/>
      <c r="AM1498" s="468"/>
      <c r="AN1498" s="468"/>
      <c r="AO1498" s="468"/>
      <c r="AP1498" s="468"/>
      <c r="AQ1498" s="468"/>
      <c r="AR1498" s="468"/>
      <c r="AS1498" s="468"/>
      <c r="AT1498" s="468"/>
      <c r="AU1498" s="468"/>
      <c r="AV1498" s="468"/>
      <c r="AW1498" s="468"/>
      <c r="AX1498" s="468"/>
      <c r="AY1498" s="468"/>
      <c r="AZ1498" s="468"/>
      <c r="BA1498" s="468"/>
      <c r="BB1498" s="468"/>
      <c r="BC1498" s="468"/>
      <c r="BD1498" s="468"/>
      <c r="BE1498" s="468"/>
      <c r="BF1498" s="468"/>
      <c r="BG1498" s="468"/>
      <c r="BH1498" s="468"/>
      <c r="BI1498" s="468"/>
      <c r="BJ1498" s="468"/>
      <c r="BK1498" s="468"/>
      <c r="BL1498" s="468"/>
      <c r="BM1498" s="468"/>
      <c r="BN1498" s="468"/>
      <c r="BO1498" s="468"/>
      <c r="BP1498" s="468"/>
      <c r="BQ1498" s="468"/>
      <c r="BR1498" s="468"/>
      <c r="BS1498" s="234"/>
      <c r="BT1498" s="234"/>
      <c r="BU1498" s="234"/>
      <c r="BV1498" s="234"/>
      <c r="BW1498" s="234"/>
      <c r="BX1498" s="14"/>
    </row>
    <row r="1499" spans="1:126" ht="20.100000000000001" customHeight="1">
      <c r="B1499" s="9"/>
      <c r="C1499" s="9"/>
      <c r="D1499" s="15"/>
      <c r="E1499" s="16" t="s">
        <v>43</v>
      </c>
      <c r="F1499" s="16"/>
      <c r="G1499" s="16"/>
      <c r="H1499" s="16"/>
      <c r="I1499" s="16"/>
      <c r="J1499" s="17"/>
      <c r="K1499" s="17"/>
      <c r="L1499" s="17"/>
      <c r="M1499" s="17"/>
      <c r="N1499" s="17"/>
      <c r="O1499" s="17"/>
      <c r="P1499" s="17"/>
      <c r="Q1499" s="15"/>
      <c r="R1499" s="17" t="s">
        <v>44</v>
      </c>
      <c r="S1499" s="17"/>
      <c r="T1499" s="17"/>
      <c r="U1499" s="17"/>
      <c r="V1499" s="17"/>
      <c r="W1499" s="469" t="str">
        <f>VLOOKUP(A1489,入力フォーム!$A$26:$AA$75,22,FALSE)</f>
        <v/>
      </c>
      <c r="X1499" s="469"/>
      <c r="Y1499" s="469"/>
      <c r="Z1499" s="469"/>
      <c r="AA1499" s="469"/>
      <c r="AB1499" s="469"/>
      <c r="AC1499" s="469"/>
      <c r="AD1499" s="469"/>
      <c r="AE1499" s="469"/>
      <c r="AF1499" s="469"/>
      <c r="AG1499" s="469"/>
      <c r="AH1499" s="469"/>
      <c r="AI1499" s="469"/>
      <c r="AJ1499" s="469"/>
      <c r="AK1499" s="469"/>
      <c r="AL1499" s="469"/>
      <c r="AM1499" s="469"/>
      <c r="AN1499" s="469"/>
      <c r="AO1499" s="469"/>
      <c r="AP1499" s="17"/>
      <c r="AQ1499" s="17"/>
      <c r="AR1499" s="470" t="s">
        <v>237</v>
      </c>
      <c r="AS1499" s="470"/>
      <c r="AT1499" s="470"/>
      <c r="AU1499" s="470"/>
      <c r="AV1499" s="470"/>
      <c r="AW1499" s="470"/>
      <c r="AX1499" s="471">
        <f>入力フォーム!$E$16</f>
        <v>0</v>
      </c>
      <c r="AY1499" s="471"/>
      <c r="AZ1499" s="471"/>
      <c r="BA1499" s="472" t="s">
        <v>65</v>
      </c>
      <c r="BB1499" s="472"/>
      <c r="BC1499" s="472"/>
      <c r="BD1499" s="472"/>
      <c r="BE1499" s="472"/>
      <c r="BF1499" s="18"/>
      <c r="BG1499" s="18"/>
      <c r="BH1499" s="18"/>
      <c r="BI1499" s="18"/>
      <c r="BJ1499" s="18"/>
      <c r="BK1499" s="18"/>
      <c r="BL1499" s="18"/>
      <c r="BM1499" s="18"/>
      <c r="BN1499" s="18"/>
      <c r="BO1499" s="18"/>
      <c r="BP1499" s="18"/>
      <c r="BQ1499" s="18"/>
      <c r="BR1499" s="18"/>
      <c r="BS1499" s="18"/>
      <c r="BT1499" s="18"/>
      <c r="BU1499" s="18"/>
      <c r="BV1499" s="18"/>
      <c r="BW1499" s="18"/>
      <c r="BX1499" s="19"/>
    </row>
    <row r="1500" spans="1:126" ht="20.100000000000001" customHeight="1">
      <c r="A1500" s="245"/>
      <c r="B1500" s="235"/>
      <c r="C1500" s="235"/>
      <c r="D1500" s="236"/>
      <c r="E1500" s="237"/>
      <c r="F1500" s="237"/>
      <c r="G1500" s="237"/>
      <c r="H1500" s="237"/>
      <c r="I1500" s="237"/>
      <c r="J1500" s="238"/>
      <c r="K1500" s="238"/>
      <c r="L1500" s="238"/>
      <c r="M1500" s="238"/>
      <c r="N1500" s="238"/>
      <c r="O1500" s="238"/>
      <c r="P1500" s="238"/>
      <c r="Q1500" s="239"/>
      <c r="R1500" s="240"/>
      <c r="S1500" s="241"/>
      <c r="T1500" s="241"/>
      <c r="U1500" s="241"/>
      <c r="V1500" s="241"/>
      <c r="W1500" s="241"/>
      <c r="X1500" s="241"/>
      <c r="Y1500" s="241"/>
      <c r="Z1500" s="241"/>
      <c r="AA1500" s="241"/>
      <c r="AB1500" s="241"/>
      <c r="AC1500" s="241"/>
      <c r="AD1500" s="241"/>
      <c r="AE1500" s="241"/>
      <c r="AF1500" s="241"/>
      <c r="AG1500" s="241"/>
      <c r="AH1500" s="241"/>
      <c r="AI1500" s="241"/>
      <c r="AJ1500" s="241"/>
      <c r="AK1500" s="241"/>
      <c r="AL1500" s="241"/>
      <c r="AM1500" s="241"/>
      <c r="AN1500" s="241"/>
      <c r="AO1500" s="241"/>
      <c r="AP1500" s="241"/>
      <c r="AQ1500" s="241"/>
      <c r="AR1500" s="242"/>
      <c r="AS1500" s="242"/>
      <c r="AT1500" s="243"/>
      <c r="AU1500" s="241"/>
      <c r="AV1500" s="241"/>
      <c r="AW1500" s="241"/>
      <c r="AX1500" s="241"/>
      <c r="AY1500" s="242"/>
      <c r="AZ1500" s="242"/>
      <c r="BA1500" s="242"/>
      <c r="BB1500" s="242"/>
      <c r="BC1500" s="242"/>
      <c r="BD1500" s="242"/>
      <c r="BE1500" s="242"/>
      <c r="BF1500" s="242"/>
      <c r="BG1500" s="242"/>
      <c r="BH1500" s="242"/>
      <c r="BI1500" s="242"/>
      <c r="BJ1500" s="242"/>
      <c r="BK1500" s="242"/>
      <c r="BL1500" s="242"/>
      <c r="BM1500" s="242"/>
      <c r="BN1500" s="242"/>
      <c r="BO1500" s="242"/>
      <c r="BP1500" s="242"/>
      <c r="BQ1500" s="242"/>
      <c r="BR1500" s="242"/>
      <c r="BS1500" s="242"/>
      <c r="BT1500" s="242"/>
      <c r="BU1500" s="242"/>
      <c r="BV1500" s="242"/>
      <c r="BW1500" s="242"/>
      <c r="BX1500" s="244"/>
    </row>
    <row r="1501" spans="1:126" ht="20.100000000000001" customHeight="1">
      <c r="B1501" s="9"/>
      <c r="C1501" s="9"/>
      <c r="D1501" s="20"/>
      <c r="E1501" s="21" t="s">
        <v>45</v>
      </c>
      <c r="F1501" s="21"/>
      <c r="G1501" s="21"/>
      <c r="H1501" s="21"/>
      <c r="I1501" s="21"/>
      <c r="J1501" s="22"/>
      <c r="K1501" s="22"/>
      <c r="L1501" s="22"/>
      <c r="M1501" s="22"/>
      <c r="N1501" s="22"/>
      <c r="O1501" s="22"/>
      <c r="P1501" s="22"/>
      <c r="Q1501" s="15"/>
      <c r="R1501" s="490" t="str">
        <f>VLOOKUP(A1489,入力フォーム!$A$26:$AA$75,14,FALSE)</f>
        <v/>
      </c>
      <c r="S1501" s="490"/>
      <c r="T1501" s="490"/>
      <c r="U1501" s="490"/>
      <c r="V1501" s="490"/>
      <c r="W1501" s="490"/>
      <c r="X1501" s="490"/>
      <c r="Y1501" s="490"/>
      <c r="Z1501" s="490"/>
      <c r="AA1501" s="490"/>
      <c r="AB1501" s="491" t="s">
        <v>235</v>
      </c>
      <c r="AC1501" s="491"/>
      <c r="AD1501" s="491"/>
      <c r="AE1501" s="491"/>
      <c r="AF1501" s="491"/>
      <c r="AG1501" s="492" t="str">
        <f>VLOOKUP(A1489,入力フォーム!$A$26:$AA$75,16,FALSE)</f>
        <v/>
      </c>
      <c r="AH1501" s="492"/>
      <c r="AI1501" s="492"/>
      <c r="AJ1501" s="492"/>
      <c r="AK1501" s="492"/>
      <c r="AL1501" s="492"/>
      <c r="AM1501" s="492"/>
      <c r="AN1501" s="492"/>
      <c r="AO1501" s="492"/>
      <c r="AP1501" s="492"/>
      <c r="AQ1501" s="27"/>
      <c r="AR1501" s="36"/>
      <c r="AS1501" s="36"/>
      <c r="AT1501" s="36"/>
      <c r="AU1501" s="36"/>
      <c r="AV1501" s="36"/>
      <c r="AW1501" s="36"/>
      <c r="AX1501" s="36"/>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9"/>
    </row>
    <row r="1502" spans="1:126" s="8" customFormat="1" ht="10.5" customHeight="1">
      <c r="D1502" s="15"/>
      <c r="E1502" s="16"/>
      <c r="F1502" s="16"/>
      <c r="G1502" s="16"/>
      <c r="H1502" s="16"/>
      <c r="I1502" s="16"/>
      <c r="J1502" s="16"/>
      <c r="K1502" s="16"/>
      <c r="L1502" s="16"/>
      <c r="M1502" s="16"/>
      <c r="N1502" s="16"/>
      <c r="O1502" s="16"/>
      <c r="P1502" s="17"/>
      <c r="Q1502" s="15"/>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9"/>
      <c r="BY1502"/>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row>
    <row r="1503" spans="1:126" ht="20.100000000000001" customHeight="1">
      <c r="B1503" s="9"/>
      <c r="C1503" s="9"/>
      <c r="D1503" s="15"/>
      <c r="E1503" s="16"/>
      <c r="F1503" s="16"/>
      <c r="G1503" s="16"/>
      <c r="H1503" s="16"/>
      <c r="I1503" s="16"/>
      <c r="J1503" s="17"/>
      <c r="K1503" s="17"/>
      <c r="L1503" s="17"/>
      <c r="M1503" s="17"/>
      <c r="N1503" s="17"/>
      <c r="O1503" s="17"/>
      <c r="P1503" s="17"/>
      <c r="Q1503" s="15"/>
      <c r="R1503" s="17"/>
      <c r="S1503" s="17" t="s">
        <v>46</v>
      </c>
      <c r="T1503" s="17"/>
      <c r="U1503" s="17"/>
      <c r="V1503" s="17"/>
      <c r="W1503" s="17"/>
      <c r="X1503" s="17"/>
      <c r="Y1503" s="17"/>
      <c r="Z1503" s="17"/>
      <c r="AA1503" s="17"/>
      <c r="AB1503" s="17"/>
      <c r="AC1503" s="17"/>
      <c r="AD1503" s="17"/>
      <c r="AE1503" s="17"/>
      <c r="AF1503" s="17"/>
      <c r="AG1503" s="17"/>
      <c r="AH1503" s="17"/>
      <c r="AI1503" s="17"/>
      <c r="AJ1503" s="17"/>
      <c r="BI1503" s="247"/>
      <c r="BJ1503" s="247"/>
      <c r="BK1503" s="247"/>
      <c r="BL1503" s="18"/>
      <c r="BM1503" s="18"/>
      <c r="BN1503" s="18"/>
      <c r="BO1503" s="18"/>
      <c r="BP1503" s="18"/>
      <c r="BQ1503" s="18"/>
      <c r="BR1503" s="18"/>
      <c r="BS1503" s="18"/>
      <c r="BT1503" s="18"/>
      <c r="BU1503" s="18"/>
      <c r="BV1503" s="18"/>
      <c r="BW1503" s="18"/>
      <c r="BX1503" s="19"/>
    </row>
    <row r="1504" spans="1:126" ht="20.100000000000001" customHeight="1">
      <c r="B1504" s="9"/>
      <c r="C1504" s="9"/>
      <c r="D1504" s="15"/>
      <c r="E1504" s="16"/>
      <c r="F1504" s="16"/>
      <c r="G1504" s="16"/>
      <c r="H1504" s="16"/>
      <c r="I1504" s="16"/>
      <c r="J1504" s="17"/>
      <c r="K1504" s="17"/>
      <c r="L1504" s="17"/>
      <c r="M1504" s="17"/>
      <c r="N1504" s="17"/>
      <c r="O1504" s="17"/>
      <c r="P1504" s="17"/>
      <c r="Q1504" s="15"/>
      <c r="R1504" s="492" t="str">
        <f>VLOOKUP(A1489,入力フォーム!$A$26:$AA$75,17,FALSE)</f>
        <v/>
      </c>
      <c r="S1504" s="492"/>
      <c r="T1504" s="492"/>
      <c r="U1504" s="492"/>
      <c r="V1504" s="492"/>
      <c r="W1504" s="492"/>
      <c r="X1504" s="492"/>
      <c r="Y1504" s="492"/>
      <c r="Z1504" s="492"/>
      <c r="AA1504" s="492"/>
      <c r="AB1504" s="491" t="s">
        <v>235</v>
      </c>
      <c r="AC1504" s="491"/>
      <c r="AD1504" s="491"/>
      <c r="AE1504" s="491"/>
      <c r="AF1504" s="491"/>
      <c r="AG1504" s="492" t="str">
        <f>VLOOKUP(A1489,入力フォーム!$A$26:$AA$75,19,FALSE)</f>
        <v/>
      </c>
      <c r="AH1504" s="492"/>
      <c r="AI1504" s="492"/>
      <c r="AJ1504" s="492"/>
      <c r="AK1504" s="492"/>
      <c r="AL1504" s="492"/>
      <c r="AM1504" s="492"/>
      <c r="AN1504" s="492"/>
      <c r="AO1504" s="492"/>
      <c r="AP1504" s="492"/>
      <c r="AQ1504" s="27"/>
      <c r="AR1504" s="28" t="s">
        <v>47</v>
      </c>
      <c r="AS1504" s="28"/>
      <c r="AT1504" s="28"/>
      <c r="AU1504" s="28"/>
      <c r="AV1504" s="485" t="str">
        <f>VLOOKUP(A1489,入力フォーム!$A$26:$AA$75,20,FALSE)</f>
        <v/>
      </c>
      <c r="AW1504" s="485"/>
      <c r="AX1504" s="28" t="s">
        <v>48</v>
      </c>
      <c r="AY1504" s="28"/>
      <c r="AZ1504" s="28"/>
      <c r="BA1504" s="28"/>
      <c r="BB1504" s="28"/>
      <c r="BC1504" s="28"/>
      <c r="BD1504" s="28"/>
      <c r="BE1504" s="28"/>
      <c r="BF1504" s="28"/>
      <c r="BG1504" s="18"/>
      <c r="BH1504" s="18"/>
      <c r="BI1504" s="18"/>
      <c r="BJ1504" s="18"/>
      <c r="BK1504" s="18"/>
      <c r="BL1504" s="18"/>
      <c r="BM1504" s="18"/>
      <c r="BN1504" s="18"/>
      <c r="BO1504" s="18"/>
      <c r="BP1504" s="18"/>
      <c r="BQ1504" s="18"/>
      <c r="BR1504" s="18"/>
      <c r="BS1504" s="18"/>
      <c r="BT1504" s="18"/>
      <c r="BU1504" s="18"/>
      <c r="BV1504" s="18"/>
      <c r="BW1504" s="18"/>
      <c r="BX1504" s="19"/>
    </row>
    <row r="1505" spans="2:126" ht="20.100000000000001" customHeight="1">
      <c r="B1505" s="9"/>
      <c r="C1505" s="9"/>
      <c r="D1505" s="15"/>
      <c r="E1505" s="16"/>
      <c r="F1505" s="16"/>
      <c r="G1505" s="16"/>
      <c r="H1505" s="16"/>
      <c r="I1505" s="16"/>
      <c r="J1505" s="17"/>
      <c r="K1505" s="17"/>
      <c r="L1505" s="17"/>
      <c r="M1505" s="17"/>
      <c r="N1505" s="17"/>
      <c r="O1505" s="17"/>
      <c r="P1505" s="17"/>
      <c r="Q1505" s="15"/>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c r="AP1505" s="17"/>
      <c r="AQ1505" s="17"/>
      <c r="AR1505" s="17"/>
      <c r="AS1505" s="17"/>
      <c r="AT1505" s="17"/>
      <c r="AU1505" s="17"/>
      <c r="AV1505" s="17"/>
      <c r="AW1505" s="17"/>
      <c r="AX1505" s="17"/>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9"/>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row>
    <row r="1506" spans="2:126" ht="20.100000000000001" customHeight="1">
      <c r="B1506" s="9"/>
      <c r="C1506" s="9"/>
      <c r="D1506" s="15"/>
      <c r="E1506" s="16"/>
      <c r="F1506" s="16"/>
      <c r="G1506" s="16"/>
      <c r="H1506" s="16"/>
      <c r="I1506" s="16"/>
      <c r="J1506" s="17"/>
      <c r="K1506" s="17"/>
      <c r="L1506" s="17"/>
      <c r="M1506" s="17"/>
      <c r="N1506" s="17"/>
      <c r="O1506" s="17"/>
      <c r="P1506" s="17"/>
      <c r="Q1506" s="15"/>
      <c r="R1506" s="248" t="s">
        <v>238</v>
      </c>
      <c r="S1506" s="29"/>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30"/>
      <c r="AZ1506" s="30"/>
      <c r="BA1506" s="30"/>
      <c r="BB1506" s="30"/>
      <c r="BC1506" s="30"/>
      <c r="BD1506" s="30"/>
      <c r="BE1506" s="30"/>
      <c r="BF1506" s="30"/>
      <c r="BG1506" s="30"/>
      <c r="BH1506" s="30"/>
      <c r="BI1506" s="30"/>
      <c r="BJ1506" s="30"/>
      <c r="BK1506" s="30"/>
      <c r="BL1506" s="18"/>
      <c r="BM1506" s="18"/>
      <c r="BN1506" s="18"/>
      <c r="BO1506" s="18"/>
      <c r="BP1506" s="18"/>
      <c r="BQ1506" s="18"/>
      <c r="BR1506" s="18"/>
      <c r="BS1506" s="18"/>
      <c r="BT1506" s="18"/>
      <c r="BU1506" s="18"/>
      <c r="BV1506" s="18"/>
      <c r="BW1506" s="18"/>
      <c r="BX1506" s="19"/>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row>
    <row r="1507" spans="2:126" ht="20.100000000000001" customHeight="1">
      <c r="B1507" s="9"/>
      <c r="C1507" s="9"/>
      <c r="D1507" s="23"/>
      <c r="E1507" s="24"/>
      <c r="F1507" s="24"/>
      <c r="G1507" s="24"/>
      <c r="H1507" s="24"/>
      <c r="I1507" s="24"/>
      <c r="J1507" s="25"/>
      <c r="K1507" s="25"/>
      <c r="L1507" s="25"/>
      <c r="M1507" s="25"/>
      <c r="N1507" s="25"/>
      <c r="O1507" s="25"/>
      <c r="P1507" s="25"/>
      <c r="Q1507" s="15"/>
      <c r="R1507" s="249" t="s">
        <v>239</v>
      </c>
      <c r="S1507" s="29"/>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30"/>
      <c r="AZ1507" s="30"/>
      <c r="BA1507" s="30"/>
      <c r="BB1507" s="30"/>
      <c r="BC1507" s="30"/>
      <c r="BD1507" s="30"/>
      <c r="BE1507" s="30"/>
      <c r="BF1507" s="30"/>
      <c r="BG1507" s="30"/>
      <c r="BH1507" s="30"/>
      <c r="BI1507" s="30"/>
      <c r="BJ1507" s="30"/>
      <c r="BK1507" s="30"/>
      <c r="BL1507" s="18"/>
      <c r="BM1507" s="18"/>
      <c r="BN1507" s="18"/>
      <c r="BO1507" s="18"/>
      <c r="BP1507" s="18"/>
      <c r="BQ1507" s="18"/>
      <c r="BR1507" s="18"/>
      <c r="BS1507" s="18"/>
      <c r="BT1507" s="18"/>
      <c r="BU1507" s="18"/>
      <c r="BV1507" s="18"/>
      <c r="BW1507" s="18"/>
      <c r="BX1507" s="19"/>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row>
    <row r="1508" spans="2:126" ht="20.100000000000001" customHeight="1">
      <c r="B1508" s="9"/>
      <c r="C1508" s="9"/>
      <c r="D1508" s="15"/>
      <c r="E1508" s="16" t="s">
        <v>49</v>
      </c>
      <c r="F1508" s="16"/>
      <c r="G1508" s="16"/>
      <c r="H1508" s="16"/>
      <c r="I1508" s="16"/>
      <c r="J1508" s="17"/>
      <c r="K1508" s="17"/>
      <c r="L1508" s="17"/>
      <c r="M1508" s="17"/>
      <c r="N1508" s="17"/>
      <c r="O1508" s="17"/>
      <c r="P1508" s="17"/>
      <c r="Q1508" s="20"/>
      <c r="R1508" s="21" t="s">
        <v>67</v>
      </c>
      <c r="S1508" s="22"/>
      <c r="T1508" s="22"/>
      <c r="U1508" s="22"/>
      <c r="V1508" s="22"/>
      <c r="W1508" s="22"/>
      <c r="X1508" s="22"/>
      <c r="Y1508" s="22"/>
      <c r="Z1508" s="22"/>
      <c r="AA1508" s="22"/>
      <c r="AB1508" s="22"/>
      <c r="AC1508" s="22"/>
      <c r="AD1508" s="22"/>
      <c r="AE1508" s="22"/>
      <c r="AF1508" s="22"/>
      <c r="AG1508" s="22"/>
      <c r="AH1508" s="22"/>
      <c r="AI1508" s="22"/>
      <c r="AJ1508" s="22"/>
      <c r="AK1508" s="22"/>
      <c r="AL1508" s="22"/>
      <c r="AM1508" s="22"/>
      <c r="AN1508" s="22"/>
      <c r="AO1508" s="22"/>
      <c r="AP1508" s="22"/>
      <c r="AQ1508" s="22"/>
      <c r="AR1508" s="22"/>
      <c r="AS1508" s="22"/>
      <c r="AT1508" s="22"/>
      <c r="AU1508" s="22"/>
      <c r="AV1508" s="22"/>
      <c r="AW1508" s="22"/>
      <c r="AX1508" s="2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3"/>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row>
    <row r="1509" spans="2:126" ht="20.100000000000001" customHeight="1">
      <c r="B1509" s="9"/>
      <c r="C1509" s="9"/>
      <c r="D1509" s="15"/>
      <c r="E1509" s="16"/>
      <c r="F1509" s="16"/>
      <c r="G1509" s="16"/>
      <c r="H1509" s="16"/>
      <c r="I1509" s="16"/>
      <c r="J1509" s="17"/>
      <c r="K1509" s="17"/>
      <c r="L1509" s="17"/>
      <c r="M1509" s="17"/>
      <c r="N1509" s="17"/>
      <c r="O1509" s="17"/>
      <c r="P1509" s="17"/>
      <c r="Q1509" s="23"/>
      <c r="R1509" s="31" t="s">
        <v>126</v>
      </c>
      <c r="S1509" s="31"/>
      <c r="T1509" s="31"/>
      <c r="U1509" s="31"/>
      <c r="V1509" s="31"/>
      <c r="W1509" s="31"/>
      <c r="X1509" s="31"/>
      <c r="Y1509" s="31"/>
      <c r="Z1509" s="31"/>
      <c r="AA1509" s="31"/>
      <c r="AB1509" s="31"/>
      <c r="AC1509" s="31"/>
      <c r="AD1509" s="31"/>
      <c r="AE1509" s="31"/>
      <c r="AF1509" s="31"/>
      <c r="AG1509" s="31"/>
      <c r="AH1509" s="31"/>
      <c r="AI1509" s="31"/>
      <c r="AJ1509" s="31"/>
      <c r="AK1509" s="31"/>
      <c r="AL1509" s="31"/>
      <c r="AM1509" s="31"/>
      <c r="AN1509" s="31"/>
      <c r="AO1509" s="31"/>
      <c r="AP1509" s="31"/>
      <c r="AQ1509" s="31"/>
      <c r="AR1509" s="31"/>
      <c r="AS1509" s="31"/>
      <c r="AT1509" s="31"/>
      <c r="AU1509" s="31"/>
      <c r="AV1509" s="31"/>
      <c r="AW1509" s="31"/>
      <c r="AX1509" s="31"/>
      <c r="AY1509" s="32"/>
      <c r="AZ1509" s="32"/>
      <c r="BA1509" s="32"/>
      <c r="BB1509" s="32"/>
      <c r="BC1509" s="32"/>
      <c r="BD1509" s="32"/>
      <c r="BE1509" s="32"/>
      <c r="BF1509" s="32"/>
      <c r="BG1509" s="32"/>
      <c r="BH1509" s="32"/>
      <c r="BI1509" s="32"/>
      <c r="BJ1509" s="32"/>
      <c r="BK1509" s="33"/>
      <c r="BL1509" s="33"/>
      <c r="BM1509" s="33"/>
      <c r="BN1509" s="33"/>
      <c r="BO1509" s="33"/>
      <c r="BP1509" s="33"/>
      <c r="BQ1509" s="33"/>
      <c r="BR1509" s="33"/>
      <c r="BS1509" s="33"/>
      <c r="BT1509" s="33"/>
      <c r="BU1509" s="33"/>
      <c r="BV1509" s="33"/>
      <c r="BW1509" s="33"/>
      <c r="BX1509" s="26"/>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row>
    <row r="1510" spans="2:126" ht="20.100000000000001" customHeight="1">
      <c r="B1510" s="9"/>
      <c r="C1510" s="9"/>
      <c r="D1510" s="10"/>
      <c r="E1510" s="11" t="s">
        <v>81</v>
      </c>
      <c r="F1510" s="11"/>
      <c r="G1510" s="11"/>
      <c r="H1510" s="11"/>
      <c r="I1510" s="11"/>
      <c r="J1510" s="12"/>
      <c r="K1510" s="12"/>
      <c r="L1510" s="12"/>
      <c r="M1510" s="12"/>
      <c r="N1510" s="12"/>
      <c r="O1510" s="12"/>
      <c r="P1510" s="12"/>
      <c r="Q1510" s="15"/>
      <c r="R1510" s="16" t="s">
        <v>115</v>
      </c>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9"/>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row>
    <row r="1511" spans="2:126" ht="20.100000000000001" customHeight="1">
      <c r="B1511" s="9"/>
      <c r="C1511" s="9"/>
      <c r="D1511" s="15"/>
      <c r="E1511" s="16" t="s">
        <v>82</v>
      </c>
      <c r="F1511" s="16"/>
      <c r="G1511" s="16"/>
      <c r="H1511" s="16"/>
      <c r="I1511" s="16"/>
      <c r="J1511" s="17"/>
      <c r="K1511" s="17"/>
      <c r="L1511" s="17"/>
      <c r="M1511" s="17"/>
      <c r="N1511" s="17"/>
      <c r="O1511" s="17"/>
      <c r="P1511" s="17"/>
      <c r="Q1511" s="20"/>
      <c r="R1511" s="486" t="s">
        <v>113</v>
      </c>
      <c r="S1511" s="486"/>
      <c r="T1511" s="486"/>
      <c r="U1511" s="486"/>
      <c r="V1511" s="39" t="s">
        <v>240</v>
      </c>
      <c r="W1511" s="487" t="str">
        <f>VLOOKUP(A1489,入力フォーム!$A$26:$AA$75,10,FALSE)</f>
        <v/>
      </c>
      <c r="X1511" s="487"/>
      <c r="Y1511" s="487"/>
      <c r="Z1511" s="487"/>
      <c r="AA1511" s="487"/>
      <c r="AB1511" s="487"/>
      <c r="AC1511" s="487"/>
      <c r="AD1511" s="39" t="s">
        <v>21</v>
      </c>
      <c r="AE1511" s="40"/>
      <c r="AF1511" s="22"/>
      <c r="AG1511" s="22"/>
      <c r="AH1511" s="22"/>
      <c r="AI1511" s="22"/>
      <c r="AJ1511" s="22"/>
      <c r="AK1511" s="22"/>
      <c r="AL1511" s="22"/>
      <c r="AM1511" s="22"/>
      <c r="AN1511" s="22"/>
      <c r="AO1511" s="22"/>
      <c r="AP1511" s="22"/>
      <c r="AQ1511" s="22"/>
      <c r="AR1511" s="22"/>
      <c r="AS1511" s="22"/>
      <c r="AT1511" s="22"/>
      <c r="AU1511" s="22"/>
      <c r="AV1511" s="22"/>
      <c r="AW1511" s="22"/>
      <c r="AX1511" s="2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3"/>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row>
    <row r="1512" spans="2:126" ht="20.100000000000001" customHeight="1">
      <c r="B1512" s="9"/>
      <c r="C1512" s="9"/>
      <c r="D1512" s="15"/>
      <c r="E1512" s="16"/>
      <c r="F1512" s="16"/>
      <c r="G1512" s="16"/>
      <c r="H1512" s="16"/>
      <c r="I1512" s="16"/>
      <c r="J1512" s="17"/>
      <c r="K1512" s="17"/>
      <c r="L1512" s="17"/>
      <c r="M1512" s="17"/>
      <c r="N1512" s="17"/>
      <c r="O1512" s="17"/>
      <c r="P1512" s="17"/>
      <c r="Q1512" s="15"/>
      <c r="R1512" s="16" t="s">
        <v>104</v>
      </c>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c r="AP1512" s="17"/>
      <c r="AQ1512" s="17"/>
      <c r="AR1512" s="17"/>
      <c r="AS1512" s="17"/>
      <c r="AT1512" s="17"/>
      <c r="AU1512" s="17"/>
      <c r="AV1512" s="17"/>
      <c r="AW1512" s="17"/>
      <c r="AX1512" s="17"/>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9"/>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row>
    <row r="1513" spans="2:126" ht="20.100000000000001" customHeight="1">
      <c r="B1513" s="9"/>
      <c r="C1513" s="9"/>
      <c r="D1513" s="15"/>
      <c r="E1513" s="16"/>
      <c r="F1513" s="16"/>
      <c r="G1513" s="16"/>
      <c r="H1513" s="16"/>
      <c r="I1513" s="16"/>
      <c r="J1513" s="17"/>
      <c r="K1513" s="17"/>
      <c r="L1513" s="17"/>
      <c r="M1513" s="17"/>
      <c r="N1513" s="17"/>
      <c r="O1513" s="17"/>
      <c r="P1513" s="17"/>
      <c r="Q1513" s="15"/>
      <c r="R1513" s="16" t="s">
        <v>68</v>
      </c>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9"/>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row>
    <row r="1514" spans="2:126" ht="20.100000000000001" customHeight="1">
      <c r="B1514" s="9"/>
      <c r="C1514" s="9"/>
      <c r="D1514" s="15"/>
      <c r="E1514" s="16"/>
      <c r="F1514" s="16"/>
      <c r="G1514" s="16"/>
      <c r="H1514" s="16"/>
      <c r="I1514" s="16"/>
      <c r="J1514" s="17"/>
      <c r="K1514" s="17"/>
      <c r="L1514" s="17"/>
      <c r="M1514" s="17"/>
      <c r="N1514" s="17"/>
      <c r="O1514" s="17"/>
      <c r="P1514" s="17"/>
      <c r="Q1514" s="15"/>
      <c r="R1514" s="16" t="s">
        <v>114</v>
      </c>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9"/>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row>
    <row r="1515" spans="2:126" ht="20.100000000000001" customHeight="1">
      <c r="B1515" s="9"/>
      <c r="C1515" s="9"/>
      <c r="D1515" s="15"/>
      <c r="E1515" s="16"/>
      <c r="F1515" s="16"/>
      <c r="G1515" s="16"/>
      <c r="H1515" s="16"/>
      <c r="I1515" s="16"/>
      <c r="J1515" s="17"/>
      <c r="K1515" s="17"/>
      <c r="L1515" s="17"/>
      <c r="M1515" s="17"/>
      <c r="N1515" s="17"/>
      <c r="O1515" s="17"/>
      <c r="P1515" s="17"/>
      <c r="Q1515" s="23"/>
      <c r="R1515" s="25"/>
      <c r="S1515" s="25"/>
      <c r="T1515" s="25"/>
      <c r="U1515" s="25"/>
      <c r="V1515" s="25"/>
      <c r="W1515" s="25"/>
      <c r="X1515" s="25"/>
      <c r="Y1515" s="24" t="s">
        <v>241</v>
      </c>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26"/>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row>
    <row r="1516" spans="2:126" ht="20.100000000000001" customHeight="1">
      <c r="B1516" s="9"/>
      <c r="C1516" s="9"/>
      <c r="D1516" s="10"/>
      <c r="E1516" s="11" t="s">
        <v>50</v>
      </c>
      <c r="F1516" s="11"/>
      <c r="G1516" s="11"/>
      <c r="H1516" s="11"/>
      <c r="I1516" s="11"/>
      <c r="J1516" s="12"/>
      <c r="K1516" s="12"/>
      <c r="L1516" s="12"/>
      <c r="M1516" s="12"/>
      <c r="N1516" s="12"/>
      <c r="O1516" s="12"/>
      <c r="P1516" s="12"/>
      <c r="Q1516" s="15"/>
      <c r="R1516" s="16" t="s">
        <v>69</v>
      </c>
      <c r="S1516" s="17"/>
      <c r="T1516" s="17"/>
      <c r="U1516" s="17"/>
      <c r="V1516" s="17"/>
      <c r="W1516" s="17"/>
      <c r="X1516" s="17"/>
      <c r="Y1516" s="17"/>
      <c r="Z1516" s="17"/>
      <c r="AA1516" s="17"/>
      <c r="AB1516" s="17"/>
      <c r="AC1516" s="16" t="s">
        <v>70</v>
      </c>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9"/>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row>
    <row r="1517" spans="2:126" ht="20.100000000000001" customHeight="1">
      <c r="B1517" s="9"/>
      <c r="C1517" s="9"/>
      <c r="D1517" s="10"/>
      <c r="E1517" s="11" t="s">
        <v>51</v>
      </c>
      <c r="F1517" s="11"/>
      <c r="G1517" s="11"/>
      <c r="H1517" s="11"/>
      <c r="I1517" s="11"/>
      <c r="J1517" s="12"/>
      <c r="K1517" s="12"/>
      <c r="L1517" s="12"/>
      <c r="M1517" s="12"/>
      <c r="N1517" s="12"/>
      <c r="O1517" s="12"/>
      <c r="P1517" s="12"/>
      <c r="Q1517" s="10"/>
      <c r="R1517" s="11" t="s">
        <v>86</v>
      </c>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c r="BW1517" s="13"/>
      <c r="BX1517" s="14"/>
    </row>
    <row r="1518" spans="2:126" ht="20.100000000000001" customHeight="1">
      <c r="B1518" s="9"/>
      <c r="C1518" s="9"/>
      <c r="D1518" s="20"/>
      <c r="E1518" s="21" t="s">
        <v>52</v>
      </c>
      <c r="F1518" s="21"/>
      <c r="G1518" s="21"/>
      <c r="H1518" s="21"/>
      <c r="I1518" s="21"/>
      <c r="J1518" s="22"/>
      <c r="K1518" s="22"/>
      <c r="L1518" s="22"/>
      <c r="M1518" s="22"/>
      <c r="N1518" s="22"/>
      <c r="O1518" s="22"/>
      <c r="P1518" s="22"/>
      <c r="Q1518" s="15"/>
      <c r="R1518" s="16" t="s">
        <v>71</v>
      </c>
      <c r="S1518" s="29"/>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30"/>
      <c r="AZ1518" s="30"/>
      <c r="BA1518" s="30"/>
      <c r="BB1518" s="30"/>
      <c r="BC1518" s="30"/>
      <c r="BD1518" s="30"/>
      <c r="BE1518" s="30"/>
      <c r="BF1518" s="30"/>
      <c r="BG1518" s="30"/>
      <c r="BH1518" s="30"/>
      <c r="BI1518" s="30"/>
      <c r="BJ1518" s="30"/>
      <c r="BK1518" s="30"/>
      <c r="BL1518" s="18"/>
      <c r="BM1518" s="18"/>
      <c r="BN1518" s="18"/>
      <c r="BO1518" s="18"/>
      <c r="BP1518" s="18"/>
      <c r="BQ1518" s="18"/>
      <c r="BR1518" s="18"/>
      <c r="BS1518" s="18"/>
      <c r="BT1518" s="18"/>
      <c r="BU1518" s="18"/>
      <c r="BV1518" s="18"/>
      <c r="BW1518" s="18"/>
      <c r="BX1518" s="19"/>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row>
    <row r="1519" spans="2:126" ht="20.100000000000001" customHeight="1">
      <c r="B1519" s="9"/>
      <c r="C1519" s="9"/>
      <c r="D1519" s="15"/>
      <c r="E1519" s="16"/>
      <c r="F1519" s="16"/>
      <c r="G1519" s="16"/>
      <c r="H1519" s="16"/>
      <c r="I1519" s="16"/>
      <c r="J1519" s="17"/>
      <c r="K1519" s="17"/>
      <c r="L1519" s="17"/>
      <c r="M1519" s="17"/>
      <c r="N1519" s="17"/>
      <c r="O1519" s="17"/>
      <c r="P1519" s="17"/>
      <c r="Q1519" s="15"/>
      <c r="R1519" s="28" t="s">
        <v>72</v>
      </c>
      <c r="S1519" s="29"/>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30"/>
      <c r="AZ1519" s="30"/>
      <c r="BA1519" s="30"/>
      <c r="BB1519" s="30"/>
      <c r="BC1519" s="30"/>
      <c r="BD1519" s="30"/>
      <c r="BE1519" s="30"/>
      <c r="BF1519" s="30"/>
      <c r="BG1519" s="30"/>
      <c r="BH1519" s="30"/>
      <c r="BI1519" s="30"/>
      <c r="BJ1519" s="30"/>
      <c r="BK1519" s="30"/>
      <c r="BL1519" s="18"/>
      <c r="BM1519" s="18"/>
      <c r="BN1519" s="18"/>
      <c r="BO1519" s="18"/>
      <c r="BP1519" s="18"/>
      <c r="BQ1519" s="18"/>
      <c r="BR1519" s="18"/>
      <c r="BS1519" s="18"/>
      <c r="BT1519" s="18"/>
      <c r="BU1519" s="18"/>
      <c r="BV1519" s="18"/>
      <c r="BW1519" s="18"/>
      <c r="BX1519" s="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row>
    <row r="1520" spans="2:126" ht="20.100000000000001" customHeight="1">
      <c r="B1520" s="9"/>
      <c r="C1520" s="9"/>
      <c r="D1520" s="15"/>
      <c r="E1520" s="16"/>
      <c r="F1520" s="16"/>
      <c r="G1520" s="16"/>
      <c r="H1520" s="16"/>
      <c r="I1520" s="16"/>
      <c r="J1520" s="17"/>
      <c r="K1520" s="17"/>
      <c r="L1520" s="17"/>
      <c r="M1520" s="17"/>
      <c r="N1520" s="17"/>
      <c r="O1520" s="17"/>
      <c r="P1520" s="17"/>
      <c r="Q1520" s="15"/>
      <c r="R1520" s="29"/>
      <c r="S1520" s="29"/>
      <c r="T1520" s="29" t="s">
        <v>73</v>
      </c>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30"/>
      <c r="AZ1520" s="30"/>
      <c r="BA1520" s="30"/>
      <c r="BB1520" s="30"/>
      <c r="BC1520" s="30"/>
      <c r="BD1520" s="30"/>
      <c r="BE1520" s="30"/>
      <c r="BF1520" s="30"/>
      <c r="BG1520" s="30"/>
      <c r="BH1520" s="30"/>
      <c r="BI1520" s="30"/>
      <c r="BJ1520" s="30"/>
      <c r="BK1520" s="30"/>
      <c r="BL1520" s="18"/>
      <c r="BM1520" s="18"/>
      <c r="BN1520" s="18"/>
      <c r="BO1520" s="18"/>
      <c r="BP1520" s="18"/>
      <c r="BQ1520" s="18"/>
      <c r="BR1520" s="18"/>
      <c r="BS1520" s="18"/>
      <c r="BT1520" s="18"/>
      <c r="BU1520" s="18"/>
      <c r="BV1520" s="18"/>
      <c r="BW1520" s="18"/>
      <c r="BX1520" s="19"/>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row>
    <row r="1521" spans="2:126" ht="20.100000000000001" customHeight="1">
      <c r="B1521" s="9"/>
      <c r="C1521" s="9"/>
      <c r="D1521" s="15"/>
      <c r="E1521" s="16"/>
      <c r="F1521" s="16"/>
      <c r="G1521" s="16"/>
      <c r="H1521" s="16"/>
      <c r="I1521" s="16"/>
      <c r="J1521" s="17"/>
      <c r="K1521" s="17"/>
      <c r="L1521" s="17"/>
      <c r="M1521" s="17"/>
      <c r="N1521" s="17"/>
      <c r="O1521" s="17"/>
      <c r="P1521" s="17"/>
      <c r="Q1521" s="15"/>
      <c r="R1521" s="29"/>
      <c r="S1521" s="29"/>
      <c r="T1521" s="29" t="s">
        <v>74</v>
      </c>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30"/>
      <c r="AZ1521" s="30"/>
      <c r="BA1521" s="30"/>
      <c r="BB1521" s="30"/>
      <c r="BC1521" s="30"/>
      <c r="BD1521" s="30"/>
      <c r="BE1521" s="30"/>
      <c r="BF1521" s="30"/>
      <c r="BG1521" s="30"/>
      <c r="BH1521" s="30"/>
      <c r="BI1521" s="30"/>
      <c r="BJ1521" s="30"/>
      <c r="BK1521" s="30"/>
      <c r="BL1521" s="18"/>
      <c r="BM1521" s="18"/>
      <c r="BN1521" s="18"/>
      <c r="BO1521" s="18"/>
      <c r="BP1521" s="18"/>
      <c r="BQ1521" s="18"/>
      <c r="BR1521" s="18"/>
      <c r="BS1521" s="18"/>
      <c r="BT1521" s="18"/>
      <c r="BU1521" s="18"/>
      <c r="BV1521" s="18"/>
      <c r="BW1521" s="18"/>
      <c r="BX1521" s="19"/>
    </row>
    <row r="1522" spans="2:126" ht="20.100000000000001" customHeight="1">
      <c r="B1522" s="9"/>
      <c r="C1522" s="9"/>
      <c r="D1522" s="15"/>
      <c r="E1522" s="16"/>
      <c r="F1522" s="16"/>
      <c r="G1522" s="16"/>
      <c r="H1522" s="16"/>
      <c r="I1522" s="16"/>
      <c r="J1522" s="17"/>
      <c r="K1522" s="17"/>
      <c r="L1522" s="17"/>
      <c r="M1522" s="17"/>
      <c r="N1522" s="17"/>
      <c r="O1522" s="17"/>
      <c r="P1522" s="17"/>
      <c r="Q1522" s="15"/>
      <c r="R1522" s="29"/>
      <c r="S1522" s="29"/>
      <c r="T1522" s="29" t="s">
        <v>75</v>
      </c>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30"/>
      <c r="AZ1522" s="30"/>
      <c r="BA1522" s="30"/>
      <c r="BB1522" s="30"/>
      <c r="BC1522" s="30"/>
      <c r="BD1522" s="30"/>
      <c r="BE1522" s="30"/>
      <c r="BF1522" s="30"/>
      <c r="BG1522" s="30"/>
      <c r="BH1522" s="30"/>
      <c r="BI1522" s="30"/>
      <c r="BJ1522" s="30"/>
      <c r="BK1522" s="30"/>
      <c r="BL1522" s="18"/>
      <c r="BM1522" s="18"/>
      <c r="BN1522" s="18"/>
      <c r="BO1522" s="18"/>
      <c r="BP1522" s="18"/>
      <c r="BQ1522" s="18"/>
      <c r="BR1522" s="18"/>
      <c r="BS1522" s="18"/>
      <c r="BT1522" s="18"/>
      <c r="BU1522" s="18"/>
      <c r="BV1522" s="18"/>
      <c r="BW1522" s="18"/>
      <c r="BX1522" s="19"/>
    </row>
    <row r="1523" spans="2:126" ht="20.100000000000001" customHeight="1">
      <c r="B1523" s="9"/>
      <c r="C1523" s="9"/>
      <c r="D1523" s="15"/>
      <c r="E1523" s="16"/>
      <c r="F1523" s="16"/>
      <c r="G1523" s="16"/>
      <c r="H1523" s="16"/>
      <c r="I1523" s="16"/>
      <c r="J1523" s="17"/>
      <c r="K1523" s="17"/>
      <c r="L1523" s="17"/>
      <c r="M1523" s="17"/>
      <c r="N1523" s="17"/>
      <c r="O1523" s="17"/>
      <c r="P1523" s="17"/>
      <c r="Q1523" s="15"/>
      <c r="R1523" s="29"/>
      <c r="S1523" s="29"/>
      <c r="T1523" s="29" t="s">
        <v>84</v>
      </c>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30"/>
      <c r="AZ1523" s="30"/>
      <c r="BA1523" s="30"/>
      <c r="BB1523" s="30"/>
      <c r="BC1523" s="30"/>
      <c r="BD1523" s="30"/>
      <c r="BE1523" s="30"/>
      <c r="BF1523" s="30"/>
      <c r="BG1523" s="30"/>
      <c r="BH1523" s="30"/>
      <c r="BI1523" s="30"/>
      <c r="BJ1523" s="30"/>
      <c r="BK1523" s="30"/>
      <c r="BL1523" s="18"/>
      <c r="BM1523" s="18"/>
      <c r="BN1523" s="18"/>
      <c r="BO1523" s="18"/>
      <c r="BP1523" s="18"/>
      <c r="BQ1523" s="18"/>
      <c r="BR1523" s="18"/>
      <c r="BS1523" s="18"/>
      <c r="BT1523" s="18"/>
      <c r="BU1523" s="18"/>
      <c r="BV1523" s="18"/>
      <c r="BW1523" s="18"/>
      <c r="BX1523" s="19"/>
    </row>
    <row r="1524" spans="2:126" ht="20.100000000000001" customHeight="1">
      <c r="B1524" s="9"/>
      <c r="C1524" s="9"/>
      <c r="D1524" s="23"/>
      <c r="E1524" s="24"/>
      <c r="F1524" s="24"/>
      <c r="G1524" s="24"/>
      <c r="H1524" s="24"/>
      <c r="I1524" s="24"/>
      <c r="J1524" s="25"/>
      <c r="K1524" s="25"/>
      <c r="L1524" s="25"/>
      <c r="M1524" s="25"/>
      <c r="N1524" s="25"/>
      <c r="O1524" s="25"/>
      <c r="P1524" s="25"/>
      <c r="Q1524" s="15"/>
      <c r="R1524" s="29"/>
      <c r="S1524" s="29"/>
      <c r="T1524" s="29" t="s">
        <v>76</v>
      </c>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30"/>
      <c r="AZ1524" s="30"/>
      <c r="BA1524" s="30"/>
      <c r="BB1524" s="30"/>
      <c r="BC1524" s="30"/>
      <c r="BD1524" s="30"/>
      <c r="BE1524" s="30"/>
      <c r="BF1524" s="30"/>
      <c r="BG1524" s="30"/>
      <c r="BH1524" s="30"/>
      <c r="BI1524" s="30"/>
      <c r="BJ1524" s="30"/>
      <c r="BK1524" s="30"/>
      <c r="BL1524" s="18"/>
      <c r="BM1524" s="18"/>
      <c r="BN1524" s="18"/>
      <c r="BO1524" s="18"/>
      <c r="BP1524" s="18"/>
      <c r="BQ1524" s="18"/>
      <c r="BR1524" s="18"/>
      <c r="BS1524" s="18"/>
      <c r="BT1524" s="18"/>
      <c r="BU1524" s="18"/>
      <c r="BV1524" s="18"/>
      <c r="BW1524" s="18"/>
      <c r="BX1524" s="19"/>
    </row>
    <row r="1525" spans="2:126" ht="20.100000000000001" customHeight="1">
      <c r="B1525" s="9"/>
      <c r="C1525" s="9"/>
      <c r="D1525" s="15"/>
      <c r="E1525" s="16" t="s">
        <v>53</v>
      </c>
      <c r="F1525" s="16"/>
      <c r="G1525" s="16"/>
      <c r="H1525" s="16"/>
      <c r="I1525" s="16"/>
      <c r="J1525" s="17"/>
      <c r="K1525" s="17"/>
      <c r="L1525" s="17"/>
      <c r="M1525" s="17"/>
      <c r="N1525" s="17"/>
      <c r="O1525" s="17"/>
      <c r="P1525" s="17"/>
      <c r="Q1525" s="10"/>
      <c r="R1525" s="11" t="s">
        <v>325</v>
      </c>
      <c r="S1525" s="37"/>
      <c r="T1525" s="37"/>
      <c r="U1525" s="37"/>
      <c r="V1525" s="37"/>
      <c r="W1525" s="37"/>
      <c r="X1525" s="37"/>
      <c r="Y1525" s="37"/>
      <c r="Z1525" s="37"/>
      <c r="AA1525" s="37"/>
      <c r="AB1525" s="37"/>
      <c r="AC1525" s="37"/>
      <c r="AD1525" s="37"/>
      <c r="AE1525" s="37"/>
      <c r="AF1525" s="37"/>
      <c r="AG1525" s="37"/>
      <c r="AH1525" s="37"/>
      <c r="AI1525" s="37"/>
      <c r="AJ1525" s="37"/>
      <c r="AK1525" s="37"/>
      <c r="AL1525" s="37"/>
      <c r="AM1525" s="37"/>
      <c r="AN1525" s="37"/>
      <c r="AO1525" s="37"/>
      <c r="AP1525" s="37"/>
      <c r="AQ1525" s="37"/>
      <c r="AR1525" s="37"/>
      <c r="AS1525" s="37"/>
      <c r="AT1525" s="37"/>
      <c r="AU1525" s="37"/>
      <c r="AV1525" s="37"/>
      <c r="AW1525" s="37"/>
      <c r="AX1525" s="37"/>
      <c r="AY1525" s="38"/>
      <c r="AZ1525" s="38"/>
      <c r="BA1525" s="38"/>
      <c r="BB1525" s="38"/>
      <c r="BC1525" s="38"/>
      <c r="BD1525" s="38"/>
      <c r="BE1525" s="38"/>
      <c r="BF1525" s="38"/>
      <c r="BG1525" s="38"/>
      <c r="BH1525" s="38"/>
      <c r="BI1525" s="38"/>
      <c r="BJ1525" s="38"/>
      <c r="BK1525" s="38"/>
      <c r="BL1525" s="13"/>
      <c r="BM1525" s="13"/>
      <c r="BN1525" s="13"/>
      <c r="BO1525" s="13"/>
      <c r="BP1525" s="13"/>
      <c r="BQ1525" s="13"/>
      <c r="BR1525" s="13"/>
      <c r="BS1525" s="13"/>
      <c r="BT1525" s="13"/>
      <c r="BU1525" s="13"/>
      <c r="BV1525" s="13"/>
      <c r="BW1525" s="13"/>
      <c r="BX1525" s="14"/>
    </row>
    <row r="1526" spans="2:126" ht="20.100000000000001" customHeight="1">
      <c r="B1526" s="9"/>
      <c r="C1526" s="9"/>
      <c r="D1526" s="20"/>
      <c r="E1526" s="21" t="s">
        <v>54</v>
      </c>
      <c r="F1526" s="21"/>
      <c r="G1526" s="21"/>
      <c r="H1526" s="21"/>
      <c r="I1526" s="21"/>
      <c r="J1526" s="22"/>
      <c r="K1526" s="22"/>
      <c r="L1526" s="22"/>
      <c r="M1526" s="22"/>
      <c r="N1526" s="22"/>
      <c r="O1526" s="22"/>
      <c r="P1526" s="22"/>
      <c r="Q1526" s="15"/>
      <c r="R1526" s="28" t="s">
        <v>77</v>
      </c>
      <c r="S1526" s="29"/>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30"/>
      <c r="AZ1526" s="30"/>
      <c r="BA1526" s="30"/>
      <c r="BB1526" s="30"/>
      <c r="BC1526" s="30"/>
      <c r="BD1526" s="30"/>
      <c r="BE1526" s="30"/>
      <c r="BF1526" s="30"/>
      <c r="BG1526" s="30"/>
      <c r="BH1526" s="30"/>
      <c r="BI1526" s="30"/>
      <c r="BJ1526" s="30"/>
      <c r="BK1526" s="30"/>
      <c r="BL1526" s="18"/>
      <c r="BM1526" s="18"/>
      <c r="BN1526" s="18"/>
      <c r="BO1526" s="18"/>
      <c r="BP1526" s="18"/>
      <c r="BQ1526" s="18"/>
      <c r="BR1526" s="18"/>
      <c r="BS1526" s="18"/>
      <c r="BT1526" s="18"/>
      <c r="BU1526" s="18"/>
      <c r="BV1526" s="18"/>
      <c r="BW1526" s="18"/>
      <c r="BX1526" s="19"/>
    </row>
    <row r="1527" spans="2:126" ht="20.100000000000001" customHeight="1">
      <c r="B1527" s="9"/>
      <c r="C1527" s="9"/>
      <c r="D1527" s="15"/>
      <c r="E1527" s="16"/>
      <c r="F1527" s="16"/>
      <c r="G1527" s="16"/>
      <c r="H1527" s="16"/>
      <c r="I1527" s="16"/>
      <c r="J1527" s="17"/>
      <c r="K1527" s="17"/>
      <c r="L1527" s="17"/>
      <c r="M1527" s="17"/>
      <c r="N1527" s="17"/>
      <c r="O1527" s="17"/>
      <c r="P1527" s="17"/>
      <c r="Q1527" s="15"/>
      <c r="R1527" s="29"/>
      <c r="S1527" s="29"/>
      <c r="T1527" s="29" t="s">
        <v>78</v>
      </c>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30"/>
      <c r="AZ1527" s="30"/>
      <c r="BA1527" s="30"/>
      <c r="BB1527" s="30"/>
      <c r="BC1527" s="30"/>
      <c r="BD1527" s="30"/>
      <c r="BE1527" s="30"/>
      <c r="BF1527" s="30"/>
      <c r="BG1527" s="30"/>
      <c r="BH1527" s="30"/>
      <c r="BI1527" s="30"/>
      <c r="BJ1527" s="30"/>
      <c r="BK1527" s="30"/>
      <c r="BL1527" s="18"/>
      <c r="BM1527" s="18"/>
      <c r="BN1527" s="18"/>
      <c r="BO1527" s="18"/>
      <c r="BP1527" s="18"/>
      <c r="BQ1527" s="18"/>
      <c r="BR1527" s="18"/>
      <c r="BS1527" s="18"/>
      <c r="BT1527" s="18"/>
      <c r="BU1527" s="18"/>
      <c r="BV1527" s="18"/>
      <c r="BW1527" s="18"/>
      <c r="BX1527" s="19"/>
    </row>
    <row r="1528" spans="2:126" ht="20.100000000000001" customHeight="1">
      <c r="B1528" s="9"/>
      <c r="C1528" s="9"/>
      <c r="D1528" s="15"/>
      <c r="E1528" s="16"/>
      <c r="F1528" s="16"/>
      <c r="G1528" s="16"/>
      <c r="H1528" s="16"/>
      <c r="I1528" s="16"/>
      <c r="J1528" s="17"/>
      <c r="K1528" s="17"/>
      <c r="L1528" s="17"/>
      <c r="M1528" s="17"/>
      <c r="N1528" s="17"/>
      <c r="O1528" s="17"/>
      <c r="P1528" s="17"/>
      <c r="Q1528" s="15"/>
      <c r="R1528" s="29"/>
      <c r="S1528" s="29"/>
      <c r="T1528" s="29" t="s">
        <v>79</v>
      </c>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30"/>
      <c r="AZ1528" s="30"/>
      <c r="BA1528" s="30"/>
      <c r="BB1528" s="30"/>
      <c r="BC1528" s="30"/>
      <c r="BD1528" s="30"/>
      <c r="BE1528" s="30"/>
      <c r="BF1528" s="30"/>
      <c r="BG1528" s="30"/>
      <c r="BH1528" s="30"/>
      <c r="BI1528" s="30"/>
      <c r="BJ1528" s="30"/>
      <c r="BK1528" s="30"/>
      <c r="BL1528" s="18"/>
      <c r="BM1528" s="18"/>
      <c r="BN1528" s="18"/>
      <c r="BO1528" s="18"/>
      <c r="BP1528" s="18"/>
      <c r="BQ1528" s="18"/>
      <c r="BR1528" s="18"/>
      <c r="BS1528" s="18"/>
      <c r="BT1528" s="18"/>
      <c r="BU1528" s="18"/>
      <c r="BV1528" s="18"/>
      <c r="BW1528" s="18"/>
      <c r="BX1528" s="19"/>
    </row>
    <row r="1529" spans="2:126" ht="20.100000000000001" customHeight="1">
      <c r="B1529" s="9"/>
      <c r="C1529" s="9"/>
      <c r="D1529" s="23"/>
      <c r="E1529" s="24"/>
      <c r="F1529" s="24"/>
      <c r="G1529" s="24"/>
      <c r="H1529" s="24"/>
      <c r="I1529" s="24"/>
      <c r="J1529" s="25"/>
      <c r="K1529" s="25"/>
      <c r="L1529" s="25"/>
      <c r="M1529" s="25"/>
      <c r="N1529" s="25"/>
      <c r="O1529" s="25"/>
      <c r="P1529" s="25"/>
      <c r="Q1529" s="23"/>
      <c r="R1529" s="31"/>
      <c r="S1529" s="31"/>
      <c r="T1529" s="31" t="s">
        <v>80</v>
      </c>
      <c r="U1529" s="31"/>
      <c r="V1529" s="31"/>
      <c r="W1529" s="31"/>
      <c r="X1529" s="31"/>
      <c r="Y1529" s="31"/>
      <c r="Z1529" s="31"/>
      <c r="AA1529" s="31"/>
      <c r="AB1529" s="31"/>
      <c r="AC1529" s="31"/>
      <c r="AD1529" s="31"/>
      <c r="AE1529" s="31"/>
      <c r="AF1529" s="31"/>
      <c r="AG1529" s="31"/>
      <c r="AH1529" s="31"/>
      <c r="AI1529" s="31"/>
      <c r="AJ1529" s="31"/>
      <c r="AK1529" s="31"/>
      <c r="AL1529" s="31"/>
      <c r="AM1529" s="31"/>
      <c r="AN1529" s="31"/>
      <c r="AO1529" s="31"/>
      <c r="AP1529" s="31"/>
      <c r="AQ1529" s="31"/>
      <c r="AR1529" s="31"/>
      <c r="AS1529" s="31"/>
      <c r="AT1529" s="31"/>
      <c r="AU1529" s="31"/>
      <c r="AV1529" s="31"/>
      <c r="AW1529" s="31"/>
      <c r="AX1529" s="31"/>
      <c r="AY1529" s="32"/>
      <c r="AZ1529" s="32"/>
      <c r="BA1529" s="32"/>
      <c r="BB1529" s="32"/>
      <c r="BC1529" s="32"/>
      <c r="BD1529" s="32"/>
      <c r="BE1529" s="32"/>
      <c r="BF1529" s="32"/>
      <c r="BG1529" s="32"/>
      <c r="BH1529" s="32"/>
      <c r="BI1529" s="32"/>
      <c r="BJ1529" s="32"/>
      <c r="BK1529" s="32"/>
      <c r="BL1529" s="33"/>
      <c r="BM1529" s="33"/>
      <c r="BN1529" s="33"/>
      <c r="BO1529" s="33"/>
      <c r="BP1529" s="33"/>
      <c r="BQ1529" s="33"/>
      <c r="BR1529" s="33"/>
      <c r="BS1529" s="33"/>
      <c r="BT1529" s="33"/>
      <c r="BU1529" s="33"/>
      <c r="BV1529" s="33"/>
      <c r="BW1529" s="33"/>
      <c r="BX1529" s="26"/>
    </row>
    <row r="1530" spans="2:126" ht="20.100000000000001" customHeight="1">
      <c r="B1530" s="9"/>
      <c r="C1530" s="9"/>
      <c r="D1530" s="15"/>
      <c r="E1530" s="16" t="s">
        <v>55</v>
      </c>
      <c r="F1530" s="16"/>
      <c r="G1530" s="16"/>
      <c r="H1530" s="16"/>
      <c r="I1530" s="16"/>
      <c r="J1530" s="17"/>
      <c r="K1530" s="17"/>
      <c r="L1530" s="17"/>
      <c r="M1530" s="17"/>
      <c r="N1530" s="17"/>
      <c r="O1530" s="17"/>
      <c r="P1530" s="17"/>
      <c r="Q1530" s="15"/>
      <c r="R1530" s="250" t="s">
        <v>231</v>
      </c>
      <c r="S1530" s="250"/>
      <c r="T1530" s="250"/>
      <c r="U1530" s="250"/>
      <c r="V1530" s="250"/>
      <c r="W1530" s="250"/>
      <c r="X1530" s="250"/>
      <c r="Y1530" s="250"/>
      <c r="Z1530" s="250"/>
      <c r="AA1530" s="250"/>
      <c r="AB1530" s="250"/>
      <c r="AC1530" s="250"/>
      <c r="AD1530" s="250"/>
      <c r="AE1530" s="250"/>
      <c r="AF1530" s="250"/>
      <c r="AG1530" s="250"/>
      <c r="AH1530" s="250"/>
      <c r="AI1530" s="250"/>
      <c r="AJ1530" s="250"/>
      <c r="AK1530" s="250"/>
      <c r="AL1530" s="250"/>
      <c r="AM1530" s="250"/>
      <c r="AN1530" s="250"/>
      <c r="AO1530" s="34"/>
      <c r="AP1530" s="34"/>
      <c r="AQ1530" s="34"/>
      <c r="AR1530" s="34"/>
      <c r="AS1530" s="34"/>
      <c r="AT1530" s="34"/>
      <c r="AU1530" s="34"/>
      <c r="AV1530" s="34"/>
      <c r="AW1530" s="34"/>
      <c r="AX1530" s="34"/>
      <c r="AY1530" s="35"/>
      <c r="AZ1530" s="35"/>
      <c r="BA1530" s="35"/>
      <c r="BB1530" s="35"/>
      <c r="BC1530" s="35"/>
      <c r="BD1530" s="35"/>
      <c r="BE1530" s="35"/>
      <c r="BF1530" s="35"/>
      <c r="BG1530" s="35"/>
      <c r="BH1530" s="35"/>
      <c r="BI1530" s="35"/>
      <c r="BJ1530" s="35"/>
      <c r="BK1530" s="35"/>
      <c r="BL1530" s="2"/>
      <c r="BM1530" s="2"/>
      <c r="BN1530" s="2"/>
      <c r="BO1530" s="2"/>
      <c r="BP1530" s="2"/>
      <c r="BQ1530" s="2"/>
      <c r="BR1530" s="2"/>
      <c r="BS1530" s="2"/>
      <c r="BT1530" s="2"/>
      <c r="BU1530" s="2"/>
      <c r="BV1530" s="2"/>
      <c r="BW1530" s="2"/>
      <c r="BX1530" s="3"/>
    </row>
    <row r="1531" spans="2:126" ht="20.100000000000001" customHeight="1">
      <c r="B1531" s="9"/>
      <c r="C1531" s="9"/>
      <c r="D1531" s="15"/>
      <c r="E1531" s="16"/>
      <c r="F1531" s="16"/>
      <c r="G1531" s="16"/>
      <c r="H1531" s="16"/>
      <c r="I1531" s="16"/>
      <c r="J1531" s="17"/>
      <c r="K1531" s="17"/>
      <c r="L1531" s="17"/>
      <c r="M1531" s="17"/>
      <c r="N1531" s="17"/>
      <c r="O1531" s="17"/>
      <c r="P1531" s="17"/>
      <c r="Q1531" s="15"/>
      <c r="R1531" s="251" t="s">
        <v>232</v>
      </c>
      <c r="S1531" s="251"/>
      <c r="T1531" s="251"/>
      <c r="U1531" s="251"/>
      <c r="V1531" s="251"/>
      <c r="W1531" s="251"/>
      <c r="X1531" s="251"/>
      <c r="Y1531" s="251"/>
      <c r="Z1531" s="251"/>
      <c r="AA1531" s="251"/>
      <c r="AB1531" s="251"/>
      <c r="AC1531" s="251"/>
      <c r="AD1531" s="251"/>
      <c r="AE1531" s="251"/>
      <c r="AF1531" s="251"/>
      <c r="AG1531" s="251"/>
      <c r="AH1531" s="251"/>
      <c r="AI1531" s="251"/>
      <c r="AJ1531" s="251"/>
      <c r="AK1531" s="251"/>
      <c r="AL1531" s="251"/>
      <c r="AM1531" s="251"/>
      <c r="AN1531" s="251"/>
      <c r="AO1531" s="251"/>
      <c r="AP1531" s="251"/>
      <c r="AQ1531" s="251"/>
      <c r="AR1531" s="251"/>
      <c r="AS1531" s="251"/>
      <c r="AT1531" s="251"/>
      <c r="AU1531" s="251"/>
      <c r="AV1531" s="251"/>
      <c r="AW1531" s="251"/>
      <c r="AX1531" s="251"/>
      <c r="AY1531" s="252"/>
      <c r="AZ1531" s="252"/>
      <c r="BA1531" s="252"/>
      <c r="BB1531" s="252"/>
      <c r="BC1531" s="252"/>
      <c r="BD1531" s="252"/>
      <c r="BE1531" s="252"/>
      <c r="BF1531" s="252"/>
      <c r="BG1531" s="252"/>
      <c r="BH1531" s="252"/>
      <c r="BI1531" s="252"/>
      <c r="BJ1531" s="252"/>
      <c r="BK1531" s="252"/>
      <c r="BL1531" s="18"/>
      <c r="BM1531" s="18"/>
      <c r="BN1531" s="18"/>
      <c r="BO1531" s="18"/>
      <c r="BP1531" s="18"/>
      <c r="BQ1531" s="18"/>
      <c r="BR1531" s="18"/>
      <c r="BS1531" s="18"/>
      <c r="BT1531" s="18"/>
      <c r="BU1531" s="18"/>
      <c r="BV1531" s="18"/>
      <c r="BW1531" s="18"/>
      <c r="BX1531" s="19"/>
    </row>
    <row r="1532" spans="2:126" ht="20.100000000000001" customHeight="1">
      <c r="B1532" s="9"/>
      <c r="C1532" s="9"/>
      <c r="D1532" s="15"/>
      <c r="E1532" s="16"/>
      <c r="F1532" s="16"/>
      <c r="G1532" s="16"/>
      <c r="H1532" s="16"/>
      <c r="I1532" s="16"/>
      <c r="J1532" s="17"/>
      <c r="K1532" s="17"/>
      <c r="L1532" s="17"/>
      <c r="M1532" s="17"/>
      <c r="N1532" s="17"/>
      <c r="O1532" s="17"/>
      <c r="P1532" s="17"/>
      <c r="Q1532" s="228"/>
      <c r="R1532" s="29" t="s">
        <v>233</v>
      </c>
      <c r="S1532" s="29"/>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51"/>
      <c r="AV1532" s="251"/>
      <c r="AW1532" s="251"/>
      <c r="AX1532" s="251"/>
      <c r="AY1532" s="252"/>
      <c r="AZ1532" s="252"/>
      <c r="BA1532" s="252"/>
      <c r="BB1532" s="252"/>
      <c r="BC1532" s="252"/>
      <c r="BD1532" s="252"/>
      <c r="BE1532" s="252"/>
      <c r="BF1532" s="252"/>
      <c r="BG1532" s="252"/>
      <c r="BH1532" s="252"/>
      <c r="BI1532" s="252"/>
      <c r="BJ1532" s="252"/>
      <c r="BK1532" s="252"/>
      <c r="BL1532" s="247"/>
      <c r="BM1532" s="18"/>
      <c r="BN1532" s="18"/>
      <c r="BO1532" s="18"/>
      <c r="BP1532" s="18"/>
      <c r="BQ1532" s="18"/>
      <c r="BR1532" s="18"/>
      <c r="BS1532" s="18"/>
      <c r="BT1532" s="18"/>
      <c r="BU1532" s="18"/>
      <c r="BV1532" s="18"/>
      <c r="BW1532" s="18"/>
      <c r="BX1532" s="19"/>
    </row>
    <row r="1533" spans="2:126" ht="20.100000000000001" customHeight="1">
      <c r="B1533" s="9"/>
      <c r="C1533" s="9"/>
      <c r="D1533" s="23"/>
      <c r="E1533" s="24"/>
      <c r="F1533" s="24"/>
      <c r="G1533" s="24"/>
      <c r="H1533" s="24"/>
      <c r="I1533" s="24"/>
      <c r="J1533" s="25"/>
      <c r="K1533" s="25"/>
      <c r="L1533" s="25"/>
      <c r="M1533" s="25"/>
      <c r="N1533" s="25"/>
      <c r="O1533" s="25"/>
      <c r="P1533" s="25"/>
      <c r="Q1533" s="253"/>
      <c r="R1533" s="32" t="s">
        <v>234</v>
      </c>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3"/>
      <c r="BM1533" s="33"/>
      <c r="BN1533" s="33"/>
      <c r="BO1533" s="33"/>
      <c r="BP1533" s="33"/>
      <c r="BQ1533" s="33"/>
      <c r="BR1533" s="33"/>
      <c r="BS1533" s="33"/>
      <c r="BT1533" s="33"/>
      <c r="BU1533" s="33"/>
      <c r="BV1533" s="33"/>
      <c r="BW1533" s="33"/>
      <c r="BX1533" s="26"/>
    </row>
    <row r="1534" spans="2:126" ht="12.75" customHeight="1">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c r="AS1534" s="9"/>
      <c r="AT1534" s="9"/>
      <c r="AU1534" s="9"/>
      <c r="AV1534" s="9"/>
      <c r="AW1534" s="9"/>
      <c r="AX1534" s="9"/>
      <c r="AY1534" s="9"/>
      <c r="AZ1534" s="9"/>
    </row>
    <row r="1535" spans="2:126" s="8" customFormat="1" ht="15.75" customHeight="1">
      <c r="D1535" s="488">
        <f>入力フォーム!$C$13</f>
        <v>45931</v>
      </c>
      <c r="E1535" s="488"/>
      <c r="F1535" s="488"/>
      <c r="G1535" s="488"/>
      <c r="H1535" s="488"/>
      <c r="I1535" s="488"/>
      <c r="J1535" s="488"/>
      <c r="K1535" s="488"/>
      <c r="L1535" s="488"/>
      <c r="M1535" s="488"/>
      <c r="N1535" s="488"/>
      <c r="O1535" s="488"/>
      <c r="P1535" s="488"/>
      <c r="Q1535" s="488"/>
      <c r="R1535" s="47"/>
      <c r="S1535" s="47"/>
      <c r="T1535" s="47"/>
      <c r="U1535" s="47"/>
      <c r="BZ1535" s="43"/>
      <c r="CA1535" s="43"/>
      <c r="CB1535" s="43"/>
      <c r="CC1535" s="43"/>
      <c r="CD1535" s="43"/>
      <c r="CE1535" s="43"/>
      <c r="CF1535" s="43"/>
      <c r="CG1535" s="43"/>
      <c r="CH1535" s="43"/>
      <c r="CI1535" s="43"/>
      <c r="CJ1535" s="43"/>
      <c r="CK1535" s="43"/>
      <c r="CL1535" s="43"/>
      <c r="CM1535" s="43"/>
      <c r="CN1535" s="43"/>
      <c r="CO1535" s="43"/>
      <c r="CP1535" s="43"/>
      <c r="CQ1535" s="43"/>
      <c r="CR1535" s="43"/>
      <c r="CS1535" s="43"/>
      <c r="CT1535" s="43"/>
      <c r="CU1535" s="43"/>
      <c r="CV1535" s="43"/>
      <c r="CW1535" s="43"/>
      <c r="CX1535" s="43"/>
      <c r="CY1535" s="43"/>
      <c r="CZ1535" s="43"/>
      <c r="DA1535" s="43"/>
      <c r="DB1535" s="43"/>
      <c r="DC1535" s="43"/>
      <c r="DD1535" s="43"/>
      <c r="DE1535" s="43"/>
      <c r="DF1535" s="43"/>
      <c r="DG1535" s="43"/>
      <c r="DH1535" s="43"/>
      <c r="DI1535" s="43"/>
      <c r="DJ1535" s="43"/>
      <c r="DK1535" s="43"/>
      <c r="DL1535" s="43"/>
      <c r="DM1535" s="43"/>
      <c r="DN1535" s="43"/>
      <c r="DO1535" s="43"/>
      <c r="DP1535" s="43"/>
      <c r="DQ1535" s="43"/>
      <c r="DR1535" s="43"/>
      <c r="DS1535" s="43"/>
      <c r="DT1535" s="43"/>
      <c r="DU1535" s="43"/>
      <c r="DV1535" s="43"/>
    </row>
    <row r="1536" spans="2:126" s="8" customFormat="1" ht="10.5" customHeight="1">
      <c r="D1536" s="45"/>
      <c r="E1536" s="45"/>
      <c r="F1536" s="45"/>
      <c r="G1536" s="45"/>
      <c r="H1536" s="45"/>
      <c r="I1536" s="45"/>
      <c r="J1536" s="45"/>
      <c r="K1536" s="45"/>
      <c r="L1536" s="45"/>
      <c r="M1536" s="45"/>
      <c r="N1536" s="45"/>
      <c r="O1536" s="45"/>
      <c r="P1536" s="45"/>
      <c r="Q1536" s="45"/>
      <c r="BZ1536" s="43"/>
      <c r="CA1536" s="43"/>
      <c r="CB1536" s="43"/>
      <c r="CC1536" s="43"/>
      <c r="CD1536" s="43"/>
      <c r="CE1536" s="43"/>
      <c r="CF1536" s="43"/>
      <c r="CG1536" s="43"/>
      <c r="CH1536" s="43"/>
      <c r="CI1536" s="43"/>
      <c r="CJ1536" s="43"/>
      <c r="CK1536" s="43"/>
      <c r="CL1536" s="43"/>
      <c r="CM1536" s="43"/>
      <c r="CN1536" s="43"/>
      <c r="CO1536" s="43"/>
      <c r="CP1536" s="43"/>
      <c r="CQ1536" s="43"/>
      <c r="CR1536" s="43"/>
      <c r="CS1536" s="43"/>
      <c r="CT1536" s="43"/>
      <c r="CU1536" s="43"/>
      <c r="CV1536" s="43"/>
      <c r="CW1536" s="43"/>
      <c r="CX1536" s="43"/>
      <c r="CY1536" s="43"/>
      <c r="CZ1536" s="43"/>
      <c r="DA1536" s="43"/>
      <c r="DB1536" s="43"/>
      <c r="DC1536" s="43"/>
      <c r="DD1536" s="43"/>
      <c r="DE1536" s="43"/>
      <c r="DF1536" s="43"/>
      <c r="DG1536" s="43"/>
      <c r="DH1536" s="43"/>
      <c r="DI1536" s="43"/>
      <c r="DJ1536" s="43"/>
      <c r="DK1536" s="43"/>
      <c r="DL1536" s="43"/>
      <c r="DM1536" s="43"/>
      <c r="DN1536" s="43"/>
      <c r="DO1536" s="43"/>
      <c r="DP1536" s="43"/>
      <c r="DQ1536" s="43"/>
      <c r="DR1536" s="43"/>
      <c r="DS1536" s="43"/>
      <c r="DT1536" s="43"/>
      <c r="DU1536" s="43"/>
      <c r="DV1536" s="43"/>
    </row>
    <row r="1537" spans="1:126" s="8" customFormat="1" ht="18" customHeight="1">
      <c r="AM1537" s="8" t="s">
        <v>56</v>
      </c>
      <c r="AQ1537" s="489" t="s">
        <v>306</v>
      </c>
      <c r="AR1537" s="489"/>
      <c r="AS1537" s="489"/>
      <c r="AT1537" s="489"/>
      <c r="AU1537" s="489"/>
      <c r="AV1537" s="489"/>
      <c r="AW1537" s="489"/>
      <c r="AX1537" s="489"/>
      <c r="AY1537" s="489"/>
      <c r="AZ1537" s="489"/>
      <c r="BA1537" s="489"/>
      <c r="BB1537" s="489"/>
      <c r="BC1537" s="489"/>
      <c r="BD1537" s="489"/>
      <c r="BE1537" s="489"/>
      <c r="BF1537" s="489"/>
      <c r="BG1537" s="489"/>
      <c r="BH1537" s="489"/>
      <c r="BI1537" s="489"/>
      <c r="BJ1537" s="489"/>
      <c r="BK1537" s="489"/>
      <c r="BL1537" s="489"/>
      <c r="BZ1537" s="43"/>
      <c r="CA1537" s="43"/>
      <c r="CB1537" s="43"/>
      <c r="CC1537" s="43"/>
      <c r="CD1537" s="43"/>
      <c r="CE1537" s="43"/>
      <c r="CF1537" s="43"/>
      <c r="CG1537" s="43"/>
      <c r="CH1537" s="43"/>
      <c r="CI1537" s="43"/>
      <c r="CJ1537" s="43"/>
      <c r="CK1537" s="43"/>
      <c r="CL1537" s="43"/>
      <c r="CM1537" s="43"/>
      <c r="CN1537" s="43"/>
      <c r="CO1537" s="43"/>
      <c r="CP1537" s="43"/>
      <c r="CQ1537" s="43"/>
      <c r="CR1537" s="43"/>
      <c r="CS1537" s="43"/>
      <c r="CT1537" s="43"/>
      <c r="CU1537" s="43"/>
      <c r="CV1537" s="43"/>
      <c r="CW1537" s="43"/>
      <c r="CX1537" s="43"/>
      <c r="CY1537" s="43"/>
      <c r="CZ1537" s="43"/>
      <c r="DA1537" s="43"/>
      <c r="DB1537" s="43"/>
      <c r="DC1537" s="43"/>
      <c r="DD1537" s="43"/>
      <c r="DE1537" s="43"/>
      <c r="DF1537" s="43"/>
      <c r="DG1537" s="43"/>
      <c r="DH1537" s="43"/>
      <c r="DI1537" s="43"/>
      <c r="DJ1537" s="43"/>
      <c r="DK1537" s="43"/>
      <c r="DL1537" s="43"/>
      <c r="DM1537" s="43"/>
      <c r="DN1537" s="43"/>
      <c r="DO1537" s="43"/>
      <c r="DP1537" s="43"/>
      <c r="DQ1537" s="43"/>
      <c r="DR1537" s="43"/>
      <c r="DS1537" s="43"/>
      <c r="DT1537" s="43"/>
      <c r="DU1537" s="43"/>
      <c r="DV1537" s="43"/>
    </row>
    <row r="1538" spans="1:126" s="8" customFormat="1" ht="18" customHeight="1">
      <c r="AQ1538" s="489" t="s">
        <v>66</v>
      </c>
      <c r="AR1538" s="489"/>
      <c r="AS1538" s="489"/>
      <c r="AT1538" s="489"/>
      <c r="AU1538" s="489"/>
      <c r="AV1538" s="489"/>
      <c r="AW1538" s="489"/>
      <c r="AX1538" s="489"/>
      <c r="AY1538" s="489"/>
      <c r="AZ1538" s="489"/>
      <c r="BA1538" s="489"/>
      <c r="BB1538" s="489"/>
      <c r="BC1538" s="489"/>
      <c r="BD1538" s="489"/>
      <c r="BE1538" s="489"/>
      <c r="BZ1538" s="43"/>
      <c r="CA1538" s="43"/>
      <c r="CB1538" s="43"/>
      <c r="CC1538" s="43"/>
      <c r="CD1538" s="43"/>
      <c r="CE1538" s="43"/>
      <c r="CF1538" s="43"/>
      <c r="CG1538" s="43"/>
      <c r="CH1538" s="43"/>
      <c r="CI1538" s="43"/>
      <c r="CJ1538" s="43"/>
      <c r="CK1538" s="43"/>
      <c r="CL1538" s="43"/>
      <c r="CM1538" s="43"/>
      <c r="CN1538" s="43"/>
      <c r="CO1538" s="43"/>
      <c r="CP1538" s="43"/>
      <c r="CQ1538" s="43"/>
      <c r="CR1538" s="43"/>
      <c r="CS1538" s="43"/>
      <c r="CT1538" s="43"/>
      <c r="CU1538" s="43"/>
      <c r="CV1538" s="43"/>
      <c r="CW1538" s="43"/>
      <c r="CX1538" s="43"/>
      <c r="CY1538" s="43"/>
      <c r="CZ1538" s="43"/>
      <c r="DA1538" s="43"/>
      <c r="DB1538" s="43"/>
      <c r="DC1538" s="43"/>
      <c r="DD1538" s="43"/>
      <c r="DE1538" s="43"/>
      <c r="DF1538" s="43"/>
      <c r="DG1538" s="43"/>
      <c r="DH1538" s="43"/>
      <c r="DI1538" s="43"/>
      <c r="DJ1538" s="43"/>
      <c r="DK1538" s="43"/>
      <c r="DL1538" s="43"/>
      <c r="DM1538" s="43"/>
      <c r="DN1538" s="43"/>
      <c r="DO1538" s="43"/>
      <c r="DP1538" s="43"/>
      <c r="DQ1538" s="43"/>
      <c r="DR1538" s="43"/>
      <c r="DS1538" s="43"/>
      <c r="DT1538" s="43"/>
      <c r="DU1538" s="43"/>
      <c r="DV1538" s="43"/>
    </row>
    <row r="1539" spans="1:126" s="8" customFormat="1" ht="18" customHeight="1">
      <c r="AQ1539" s="479" t="s">
        <v>328</v>
      </c>
      <c r="AR1539" s="479"/>
      <c r="AS1539" s="479"/>
      <c r="AT1539" s="479"/>
      <c r="AU1539" s="479"/>
      <c r="AV1539" s="479"/>
      <c r="AW1539" s="479"/>
      <c r="AX1539" s="479"/>
      <c r="AY1539" s="479"/>
      <c r="AZ1539" s="479"/>
      <c r="BA1539" s="479"/>
      <c r="BB1539" s="479"/>
      <c r="BC1539" s="479"/>
      <c r="BD1539" s="479"/>
      <c r="BE1539" s="479"/>
      <c r="BF1539" s="479"/>
      <c r="BG1539" s="43"/>
      <c r="BH1539" s="480" t="s">
        <v>301</v>
      </c>
      <c r="BI1539" s="480"/>
      <c r="BJ1539" s="480"/>
      <c r="BK1539" s="480"/>
      <c r="BL1539" s="480"/>
      <c r="BM1539" s="480"/>
      <c r="BN1539" s="480"/>
      <c r="BO1539" s="480"/>
      <c r="BS1539" s="8" t="s">
        <v>57</v>
      </c>
      <c r="BZ1539" s="43"/>
      <c r="CA1539" s="43"/>
      <c r="CB1539" s="43"/>
      <c r="CC1539" s="43"/>
      <c r="CD1539" s="43"/>
      <c r="CE1539" s="43"/>
      <c r="CF1539" s="43"/>
      <c r="CG1539" s="43"/>
      <c r="CH1539" s="43"/>
      <c r="CI1539" s="43"/>
      <c r="CJ1539" s="43"/>
      <c r="CK1539" s="43"/>
      <c r="CL1539" s="43"/>
      <c r="CM1539" s="43"/>
      <c r="CN1539" s="43"/>
      <c r="CO1539" s="43"/>
      <c r="CP1539" s="43"/>
      <c r="CQ1539" s="43"/>
      <c r="CR1539" s="43"/>
      <c r="CS1539" s="43"/>
      <c r="CT1539" s="43"/>
      <c r="CU1539" s="43"/>
      <c r="CV1539" s="43"/>
      <c r="CW1539" s="43"/>
      <c r="CX1539" s="43"/>
      <c r="CY1539" s="43"/>
      <c r="CZ1539" s="43"/>
      <c r="DA1539" s="43"/>
      <c r="DB1539" s="43"/>
      <c r="DC1539" s="43"/>
      <c r="DD1539" s="43"/>
      <c r="DE1539" s="43"/>
      <c r="DF1539" s="43"/>
      <c r="DG1539" s="43"/>
      <c r="DH1539" s="43"/>
      <c r="DI1539" s="43"/>
      <c r="DJ1539" s="43"/>
      <c r="DK1539" s="43"/>
      <c r="DL1539" s="43"/>
      <c r="DM1539" s="43"/>
      <c r="DN1539" s="43"/>
      <c r="DO1539" s="43"/>
      <c r="DP1539" s="43"/>
      <c r="DQ1539" s="43"/>
      <c r="DR1539" s="43"/>
      <c r="DS1539" s="43"/>
      <c r="DT1539" s="43"/>
      <c r="DU1539" s="43"/>
      <c r="DV1539" s="43"/>
    </row>
    <row r="1540" spans="1:126" s="8" customFormat="1" ht="10.5" customHeight="1">
      <c r="BZ1540" s="43"/>
      <c r="CA1540" s="43"/>
      <c r="CB1540" s="43"/>
      <c r="CC1540" s="43"/>
      <c r="CD1540" s="43"/>
      <c r="CE1540" s="43"/>
      <c r="CF1540" s="43"/>
      <c r="CG1540" s="43"/>
      <c r="CH1540" s="43"/>
      <c r="CI1540" s="43"/>
      <c r="CJ1540" s="43"/>
      <c r="CK1540" s="43"/>
      <c r="CL1540" s="43"/>
      <c r="CM1540" s="43"/>
      <c r="CN1540" s="43"/>
      <c r="CO1540" s="43"/>
      <c r="CP1540" s="43"/>
      <c r="CQ1540" s="43"/>
      <c r="CR1540" s="43"/>
      <c r="CS1540" s="43"/>
      <c r="CT1540" s="43"/>
      <c r="CU1540" s="43"/>
      <c r="CV1540" s="43"/>
      <c r="CW1540" s="43"/>
      <c r="CX1540" s="43"/>
      <c r="CY1540" s="43"/>
      <c r="CZ1540" s="43"/>
      <c r="DA1540" s="43"/>
      <c r="DB1540" s="43"/>
      <c r="DC1540" s="43"/>
      <c r="DD1540" s="43"/>
      <c r="DE1540" s="43"/>
      <c r="DF1540" s="43"/>
      <c r="DG1540" s="43"/>
      <c r="DH1540" s="43"/>
      <c r="DI1540" s="43"/>
      <c r="DJ1540" s="43"/>
      <c r="DK1540" s="43"/>
      <c r="DL1540" s="43"/>
      <c r="DM1540" s="43"/>
      <c r="DN1540" s="43"/>
      <c r="DO1540" s="43"/>
      <c r="DP1540" s="43"/>
      <c r="DQ1540" s="43"/>
      <c r="DR1540" s="43"/>
      <c r="DS1540" s="43"/>
      <c r="DT1540" s="43"/>
      <c r="DU1540" s="43"/>
      <c r="DV1540" s="43"/>
    </row>
    <row r="1541" spans="1:126" s="8" customFormat="1" ht="18" customHeight="1">
      <c r="AM1541" s="8" t="s">
        <v>58</v>
      </c>
      <c r="AQ1541" s="8" t="s">
        <v>59</v>
      </c>
      <c r="AU1541" s="481" t="str">
        <f>"〒"&amp;VLOOKUP(A1489,入力フォーム!$A$26:$AA$75,4,FALSE)</f>
        <v>〒</v>
      </c>
      <c r="AV1541" s="481"/>
      <c r="AW1541" s="481"/>
      <c r="AX1541" s="481"/>
      <c r="AY1541" s="481"/>
      <c r="AZ1541" s="481"/>
      <c r="BA1541" s="481"/>
      <c r="BB1541" s="481"/>
      <c r="BZ1541" s="43"/>
      <c r="CA1541" s="43"/>
      <c r="CB1541" s="43"/>
      <c r="CC1541" s="43"/>
      <c r="CD1541" s="43"/>
      <c r="CE1541" s="43"/>
      <c r="CF1541" s="43"/>
      <c r="CG1541" s="43"/>
      <c r="CH1541" s="43"/>
      <c r="CI1541" s="43"/>
      <c r="CJ1541" s="43"/>
      <c r="CK1541" s="43"/>
      <c r="CL1541" s="43"/>
      <c r="CM1541" s="43"/>
      <c r="CN1541" s="43"/>
      <c r="CO1541" s="43"/>
      <c r="CP1541" s="43"/>
      <c r="CQ1541" s="43"/>
      <c r="CR1541" s="43"/>
      <c r="CS1541" s="43"/>
      <c r="CT1541" s="43"/>
      <c r="CU1541" s="43"/>
      <c r="CV1541" s="43"/>
      <c r="CW1541" s="43"/>
      <c r="CX1541" s="43"/>
      <c r="CY1541" s="43"/>
      <c r="CZ1541" s="43"/>
      <c r="DA1541" s="43"/>
      <c r="DB1541" s="43"/>
      <c r="DC1541" s="43"/>
      <c r="DD1541" s="43"/>
      <c r="DE1541" s="43"/>
      <c r="DF1541" s="43"/>
      <c r="DG1541" s="43"/>
      <c r="DH1541" s="43"/>
      <c r="DI1541" s="43"/>
      <c r="DJ1541" s="43"/>
      <c r="DK1541" s="43"/>
      <c r="DL1541" s="43"/>
      <c r="DM1541" s="43"/>
      <c r="DN1541" s="43"/>
      <c r="DO1541" s="43"/>
      <c r="DP1541" s="43"/>
      <c r="DQ1541" s="43"/>
      <c r="DR1541" s="43"/>
      <c r="DS1541" s="43"/>
      <c r="DT1541" s="43"/>
      <c r="DU1541" s="43"/>
      <c r="DV1541" s="43"/>
    </row>
    <row r="1542" spans="1:126" s="8" customFormat="1" ht="20.100000000000001" customHeight="1">
      <c r="AU1542" s="144"/>
      <c r="AV1542" s="482">
        <f>VLOOKUP(A1489,入力フォーム!$A$26:$AA$75,5,FALSE)</f>
        <v>0</v>
      </c>
      <c r="AW1542" s="482"/>
      <c r="AX1542" s="482"/>
      <c r="AY1542" s="482"/>
      <c r="AZ1542" s="482"/>
      <c r="BA1542" s="482"/>
      <c r="BB1542" s="482"/>
      <c r="BC1542" s="482"/>
      <c r="BD1542" s="482"/>
      <c r="BE1542" s="482"/>
      <c r="BF1542" s="482"/>
      <c r="BG1542" s="482"/>
      <c r="BH1542" s="482"/>
      <c r="BI1542" s="482"/>
      <c r="BJ1542" s="482"/>
      <c r="BK1542" s="482"/>
      <c r="BL1542" s="482"/>
      <c r="BM1542" s="482"/>
      <c r="BN1542" s="482"/>
      <c r="BO1542" s="482"/>
      <c r="BP1542" s="482"/>
      <c r="BQ1542" s="482"/>
      <c r="BR1542" s="482"/>
      <c r="BS1542" s="482"/>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row>
    <row r="1543" spans="1:126" s="8" customFormat="1" ht="20.100000000000001" customHeight="1">
      <c r="AU1543" s="44"/>
      <c r="AV1543" s="483">
        <f>VLOOKUP(A1489,入力フォーム!$A$26:$AA$75,6,FALSE)</f>
        <v>0</v>
      </c>
      <c r="AW1543" s="483"/>
      <c r="AX1543" s="483"/>
      <c r="AY1543" s="483"/>
      <c r="AZ1543" s="483"/>
      <c r="BA1543" s="483"/>
      <c r="BB1543" s="483"/>
      <c r="BC1543" s="483"/>
      <c r="BD1543" s="483"/>
      <c r="BE1543" s="483"/>
      <c r="BF1543" s="483"/>
      <c r="BG1543" s="483"/>
      <c r="BH1543" s="483"/>
      <c r="BI1543" s="483"/>
      <c r="BJ1543" s="483"/>
      <c r="BK1543" s="483"/>
      <c r="BL1543" s="483"/>
      <c r="BM1543" s="483"/>
      <c r="BN1543" s="483"/>
      <c r="BO1543" s="483"/>
      <c r="BP1543" s="483"/>
      <c r="BQ1543" s="483"/>
      <c r="BR1543" s="483"/>
      <c r="BS1543" s="483"/>
      <c r="BZ1543" s="43"/>
      <c r="CA1543" s="43"/>
      <c r="CB1543" s="43"/>
      <c r="CC1543" s="43"/>
      <c r="CD1543" s="43"/>
      <c r="CE1543" s="43"/>
      <c r="CF1543" s="43"/>
      <c r="CG1543" s="43"/>
      <c r="CH1543" s="43"/>
      <c r="CI1543" s="43"/>
      <c r="CJ1543" s="43"/>
      <c r="CK1543" s="43"/>
      <c r="CL1543" s="43"/>
      <c r="CM1543" s="43"/>
      <c r="CN1543" s="43"/>
      <c r="CO1543" s="43"/>
      <c r="CP1543" s="43"/>
      <c r="CQ1543" s="43"/>
      <c r="CR1543" s="43"/>
      <c r="CS1543" s="43"/>
      <c r="CT1543" s="43"/>
      <c r="CU1543" s="43"/>
      <c r="CV1543" s="43"/>
      <c r="CW1543" s="43"/>
      <c r="CX1543" s="43"/>
      <c r="CY1543" s="43"/>
      <c r="CZ1543" s="43"/>
      <c r="DA1543" s="43"/>
      <c r="DB1543" s="43"/>
      <c r="DC1543" s="43"/>
      <c r="DD1543" s="43"/>
      <c r="DE1543" s="43"/>
      <c r="DF1543" s="43"/>
      <c r="DG1543" s="43"/>
      <c r="DH1543" s="43"/>
      <c r="DI1543" s="43"/>
      <c r="DJ1543" s="43"/>
      <c r="DK1543" s="43"/>
      <c r="DL1543" s="43"/>
      <c r="DM1543" s="43"/>
      <c r="DN1543" s="43"/>
      <c r="DO1543" s="43"/>
      <c r="DP1543" s="43"/>
      <c r="DQ1543" s="43"/>
      <c r="DR1543" s="43"/>
      <c r="DS1543" s="43"/>
      <c r="DT1543" s="43"/>
      <c r="DU1543" s="43"/>
      <c r="DV1543" s="43"/>
    </row>
    <row r="1544" spans="1:126" s="8" customFormat="1" ht="12" customHeight="1">
      <c r="AQ1544" s="46" t="s">
        <v>191</v>
      </c>
      <c r="AR1544" s="46"/>
      <c r="AS1544" s="46"/>
      <c r="AT1544" s="46"/>
      <c r="AU1544" s="46"/>
      <c r="AV1544" s="484">
        <f>VLOOKUP(A1489,入力フォーム!$A$26:$AA$75,3,FALSE)</f>
        <v>0</v>
      </c>
      <c r="AW1544" s="484" ph="1"/>
      <c r="AX1544" s="484" ph="1"/>
      <c r="AY1544" s="484" ph="1"/>
      <c r="AZ1544" s="484" ph="1"/>
      <c r="BA1544" s="484" ph="1"/>
      <c r="BB1544" s="484" ph="1"/>
      <c r="BC1544" s="484" ph="1"/>
      <c r="BD1544" s="484" ph="1"/>
      <c r="BE1544" s="484" ph="1"/>
      <c r="BF1544" s="484" ph="1"/>
      <c r="BG1544" s="484" ph="1"/>
      <c r="BH1544" s="484" ph="1"/>
      <c r="BI1544" s="484" ph="1"/>
      <c r="BJ1544" s="484" ph="1"/>
      <c r="BK1544" s="484" ph="1"/>
      <c r="BL1544" s="484" ph="1"/>
      <c r="BM1544" s="484" ph="1"/>
      <c r="BN1544" s="484" ph="1"/>
      <c r="BO1544" s="48"/>
      <c r="BP1544" s="48"/>
      <c r="BQ1544" s="48"/>
      <c r="BR1544" s="48"/>
      <c r="BS1544" s="48"/>
      <c r="BZ1544" s="43"/>
      <c r="CA1544" s="43"/>
      <c r="CB1544" s="43"/>
      <c r="CC1544" s="43"/>
      <c r="CD1544" s="43"/>
      <c r="CE1544" s="43"/>
      <c r="CF1544" s="43"/>
      <c r="CG1544" s="43"/>
      <c r="CH1544" s="43"/>
      <c r="CI1544" s="43"/>
      <c r="CJ1544" s="43"/>
      <c r="CK1544" s="43"/>
      <c r="CL1544" s="43"/>
      <c r="CM1544" s="43"/>
      <c r="CN1544" s="43"/>
      <c r="CO1544" s="43"/>
      <c r="CP1544" s="43"/>
      <c r="CQ1544" s="43"/>
      <c r="CR1544" s="43"/>
      <c r="CS1544" s="43"/>
      <c r="CT1544" s="43"/>
      <c r="CU1544" s="43"/>
      <c r="CV1544" s="43"/>
      <c r="CW1544" s="43"/>
      <c r="CX1544" s="43"/>
      <c r="CY1544" s="43"/>
      <c r="CZ1544" s="43"/>
      <c r="DA1544" s="43"/>
      <c r="DB1544" s="43"/>
      <c r="DC1544" s="43"/>
      <c r="DD1544" s="43"/>
      <c r="DE1544" s="43"/>
      <c r="DF1544" s="43"/>
      <c r="DG1544" s="43"/>
      <c r="DH1544" s="43"/>
      <c r="DI1544" s="43"/>
      <c r="DJ1544" s="43"/>
      <c r="DK1544" s="43"/>
      <c r="DL1544" s="43"/>
      <c r="DM1544" s="43"/>
      <c r="DN1544" s="43"/>
      <c r="DO1544" s="43"/>
      <c r="DP1544" s="43"/>
      <c r="DQ1544" s="43"/>
      <c r="DR1544" s="43"/>
      <c r="DS1544" s="43"/>
      <c r="DT1544" s="43"/>
      <c r="DU1544" s="43"/>
      <c r="DV1544" s="43"/>
    </row>
    <row r="1545" spans="1:126" s="8" customFormat="1" ht="20.100000000000001" customHeight="1">
      <c r="AQ1545" s="8" t="s">
        <v>60</v>
      </c>
      <c r="AV1545" s="493">
        <f>VLOOKUP(A1489,入力フォーム!$A$26:$AA$75,2,FALSE)</f>
        <v>0</v>
      </c>
      <c r="AW1545" s="493"/>
      <c r="AX1545" s="493"/>
      <c r="AY1545" s="493"/>
      <c r="AZ1545" s="493"/>
      <c r="BA1545" s="493"/>
      <c r="BB1545" s="493"/>
      <c r="BC1545" s="493"/>
      <c r="BD1545" s="493"/>
      <c r="BE1545" s="493"/>
      <c r="BF1545" s="493"/>
      <c r="BG1545" s="493"/>
      <c r="BH1545" s="493"/>
      <c r="BI1545" s="493"/>
      <c r="BJ1545" s="493"/>
      <c r="BK1545" s="493"/>
      <c r="BL1545" s="493"/>
      <c r="BM1545" s="493"/>
      <c r="BN1545" s="493"/>
      <c r="BO1545" s="48"/>
      <c r="BP1545" s="48"/>
      <c r="BQ1545" s="48"/>
      <c r="BR1545" s="48"/>
      <c r="BS1545" s="286" t="s">
        <v>57</v>
      </c>
      <c r="BZ1545" s="43"/>
      <c r="CA1545" s="43"/>
      <c r="CB1545" s="43"/>
      <c r="CC1545" s="43"/>
      <c r="CD1545" s="43"/>
      <c r="CE1545" s="43"/>
      <c r="CF1545" s="43"/>
      <c r="CG1545" s="43"/>
      <c r="CH1545" s="43"/>
      <c r="CI1545" s="43"/>
      <c r="CJ1545" s="43"/>
      <c r="CK1545" s="43"/>
      <c r="CL1545" s="43"/>
      <c r="CM1545" s="43"/>
      <c r="CN1545" s="43"/>
      <c r="CO1545" s="43"/>
      <c r="CP1545" s="43"/>
      <c r="CQ1545" s="43"/>
      <c r="CR1545" s="43"/>
      <c r="CS1545" s="43"/>
      <c r="CT1545" s="43"/>
      <c r="CU1545" s="43"/>
      <c r="CV1545" s="43"/>
      <c r="CW1545" s="43"/>
      <c r="CX1545" s="43"/>
      <c r="CY1545" s="43"/>
      <c r="CZ1545" s="43"/>
      <c r="DA1545" s="43"/>
      <c r="DB1545" s="43"/>
      <c r="DC1545" s="43"/>
      <c r="DD1545" s="43"/>
      <c r="DE1545" s="43"/>
      <c r="DF1545" s="43"/>
      <c r="DG1545" s="43"/>
      <c r="DH1545" s="43"/>
      <c r="DI1545" s="43"/>
      <c r="DJ1545" s="43"/>
      <c r="DK1545" s="43"/>
      <c r="DL1545" s="43"/>
      <c r="DM1545" s="43"/>
      <c r="DN1545" s="43"/>
      <c r="DO1545" s="43"/>
      <c r="DP1545" s="43"/>
      <c r="DQ1545" s="43"/>
      <c r="DR1545" s="43"/>
      <c r="DS1545" s="43"/>
      <c r="DT1545" s="43"/>
      <c r="DU1545" s="43"/>
      <c r="DV1545" s="43"/>
    </row>
    <row r="1546" spans="1:126" s="8" customFormat="1" ht="20.100000000000001" customHeight="1">
      <c r="AQ1546" s="8" t="s">
        <v>61</v>
      </c>
      <c r="AV1546" s="48"/>
      <c r="AW1546" s="494">
        <f>VLOOKUP(A1489,入力フォーム!$A$26:$AA$75,8,FALSE)</f>
        <v>0</v>
      </c>
      <c r="AX1546" s="494"/>
      <c r="AY1546" s="494"/>
      <c r="AZ1546" s="494"/>
      <c r="BA1546" s="494"/>
      <c r="BB1546" s="494"/>
      <c r="BC1546" s="494"/>
      <c r="BD1546" s="494"/>
      <c r="BE1546" s="494"/>
      <c r="BF1546" s="494"/>
      <c r="BG1546" s="494"/>
      <c r="BH1546" s="494"/>
      <c r="BI1546" s="494"/>
      <c r="BJ1546" s="494"/>
      <c r="BK1546" s="494"/>
      <c r="BL1546" s="494"/>
      <c r="BM1546" s="494"/>
      <c r="BN1546" s="494"/>
      <c r="BO1546" s="494"/>
      <c r="BP1546" s="494"/>
      <c r="BQ1546" s="494"/>
      <c r="BR1546" s="494"/>
      <c r="BS1546" s="48"/>
      <c r="BZ1546" s="43"/>
      <c r="CA1546" s="43"/>
      <c r="CB1546" s="43"/>
      <c r="CC1546" s="43"/>
      <c r="CD1546" s="43"/>
      <c r="CE1546" s="43"/>
      <c r="CF1546" s="43"/>
      <c r="CG1546" s="43"/>
      <c r="CH1546" s="43"/>
      <c r="CI1546" s="43"/>
      <c r="CJ1546" s="43"/>
      <c r="CK1546" s="43"/>
      <c r="CL1546" s="43"/>
      <c r="CM1546" s="43"/>
      <c r="CN1546" s="43"/>
      <c r="CO1546" s="43"/>
      <c r="CP1546" s="43"/>
      <c r="CQ1546" s="43"/>
      <c r="CR1546" s="43"/>
      <c r="CS1546" s="43"/>
      <c r="CT1546" s="43"/>
      <c r="CU1546" s="43"/>
      <c r="CV1546" s="43"/>
      <c r="CW1546" s="43"/>
      <c r="CX1546" s="43"/>
      <c r="CY1546" s="43"/>
      <c r="CZ1546" s="43"/>
      <c r="DA1546" s="43"/>
      <c r="DB1546" s="43"/>
      <c r="DC1546" s="43"/>
      <c r="DD1546" s="43"/>
      <c r="DE1546" s="43"/>
      <c r="DF1546" s="43"/>
      <c r="DG1546" s="43"/>
      <c r="DH1546" s="43"/>
      <c r="DI1546" s="43"/>
      <c r="DJ1546" s="43"/>
      <c r="DK1546" s="43"/>
      <c r="DL1546" s="43"/>
      <c r="DM1546" s="43"/>
      <c r="DN1546" s="43"/>
      <c r="DO1546" s="43"/>
      <c r="DP1546" s="43"/>
      <c r="DQ1546" s="43"/>
      <c r="DR1546" s="43"/>
      <c r="DS1546" s="43"/>
      <c r="DT1546" s="43"/>
      <c r="DU1546" s="43"/>
      <c r="DV1546" s="43"/>
    </row>
    <row r="1547" spans="1:126" s="8" customFormat="1" ht="20.100000000000001" customHeight="1">
      <c r="AQ1547" s="8" t="s">
        <v>83</v>
      </c>
      <c r="AV1547" s="48"/>
      <c r="AW1547" s="48"/>
      <c r="AX1547" s="48"/>
      <c r="AY1547" s="48"/>
      <c r="AZ1547" s="48"/>
      <c r="BA1547" s="48"/>
      <c r="BB1547" s="48"/>
      <c r="BC1547" s="48"/>
      <c r="BD1547" s="495">
        <f>VLOOKUP(A1489,入力フォーム!$A$26:$AA$75,9,FALSE)</f>
        <v>0</v>
      </c>
      <c r="BE1547" s="495"/>
      <c r="BF1547" s="495"/>
      <c r="BG1547" s="495"/>
      <c r="BH1547" s="495"/>
      <c r="BI1547" s="495"/>
      <c r="BJ1547" s="495"/>
      <c r="BK1547" s="495"/>
      <c r="BL1547" s="495"/>
      <c r="BM1547" s="495"/>
      <c r="BN1547" s="495"/>
      <c r="BO1547" s="495"/>
      <c r="BP1547" s="495"/>
      <c r="BQ1547" s="495"/>
      <c r="BR1547" s="495"/>
      <c r="BS1547" s="495"/>
      <c r="BZ1547" s="43"/>
      <c r="CA1547" s="43"/>
      <c r="CB1547" s="43"/>
      <c r="CC1547" s="43"/>
      <c r="CD1547" s="43"/>
      <c r="CE1547" s="43"/>
      <c r="CF1547" s="43"/>
      <c r="CG1547" s="43"/>
      <c r="CH1547" s="43"/>
      <c r="CI1547" s="43"/>
      <c r="CJ1547" s="43"/>
      <c r="CK1547" s="43"/>
      <c r="CL1547" s="43"/>
      <c r="CM1547" s="43"/>
      <c r="CN1547" s="43"/>
      <c r="CO1547" s="43"/>
      <c r="CP1547" s="43"/>
      <c r="CQ1547" s="43"/>
      <c r="CR1547" s="43"/>
      <c r="CS1547" s="43"/>
      <c r="CT1547" s="43"/>
      <c r="CU1547" s="43"/>
      <c r="CV1547" s="43"/>
      <c r="CW1547" s="43"/>
      <c r="CX1547" s="43"/>
      <c r="CY1547" s="43"/>
      <c r="CZ1547" s="43"/>
      <c r="DA1547" s="43"/>
      <c r="DB1547" s="43"/>
      <c r="DC1547" s="43"/>
      <c r="DD1547" s="43"/>
      <c r="DE1547" s="43"/>
      <c r="DF1547" s="43"/>
      <c r="DG1547" s="43"/>
      <c r="DH1547" s="43"/>
      <c r="DI1547" s="43"/>
      <c r="DJ1547" s="43"/>
      <c r="DK1547" s="43"/>
      <c r="DL1547" s="43"/>
      <c r="DM1547" s="43"/>
      <c r="DN1547" s="43"/>
      <c r="DO1547" s="43"/>
      <c r="DP1547" s="43"/>
      <c r="DQ1547" s="43"/>
      <c r="DR1547" s="43"/>
      <c r="DS1547" s="43"/>
      <c r="DT1547" s="43"/>
      <c r="DU1547" s="43"/>
      <c r="DV1547" s="43"/>
    </row>
    <row r="1548" spans="1:126" s="8" customFormat="1" ht="12" customHeight="1">
      <c r="BZ1548" s="43"/>
      <c r="CA1548" s="43"/>
      <c r="CB1548" s="43"/>
      <c r="CC1548" s="43"/>
      <c r="CD1548" s="43"/>
      <c r="CE1548" s="43"/>
      <c r="CF1548" s="43"/>
      <c r="CG1548" s="43"/>
      <c r="CH1548" s="43"/>
      <c r="CI1548" s="43"/>
      <c r="CJ1548" s="43"/>
      <c r="CK1548" s="43"/>
      <c r="CL1548" s="43"/>
      <c r="CM1548" s="43"/>
      <c r="CN1548" s="43"/>
      <c r="CO1548" s="43"/>
      <c r="CP1548" s="43"/>
      <c r="CQ1548" s="43"/>
      <c r="CR1548" s="43"/>
      <c r="CS1548" s="43"/>
      <c r="CT1548" s="43"/>
      <c r="CU1548" s="43"/>
      <c r="CV1548" s="43"/>
      <c r="CW1548" s="43"/>
      <c r="CX1548" s="43"/>
      <c r="CY1548" s="43"/>
      <c r="CZ1548" s="43"/>
      <c r="DA1548" s="43"/>
      <c r="DB1548" s="43"/>
      <c r="DC1548" s="43"/>
      <c r="DD1548" s="43"/>
      <c r="DE1548" s="43"/>
      <c r="DF1548" s="43"/>
      <c r="DG1548" s="43"/>
      <c r="DH1548" s="43"/>
      <c r="DI1548" s="43"/>
      <c r="DJ1548" s="43"/>
      <c r="DK1548" s="43"/>
      <c r="DL1548" s="43"/>
      <c r="DM1548" s="43"/>
      <c r="DN1548" s="43"/>
      <c r="DO1548" s="43"/>
      <c r="DP1548" s="43"/>
      <c r="DQ1548" s="43"/>
      <c r="DR1548" s="43"/>
      <c r="DS1548" s="43"/>
      <c r="DT1548" s="43"/>
      <c r="DU1548" s="43"/>
      <c r="DV1548" s="43"/>
    </row>
    <row r="1549" spans="1:126" s="8" customFormat="1" ht="22.5" customHeight="1">
      <c r="D1549" s="496" t="s">
        <v>85</v>
      </c>
      <c r="E1549" s="496"/>
      <c r="F1549" s="496"/>
      <c r="G1549" s="496"/>
      <c r="H1549" s="496"/>
      <c r="I1549" s="496"/>
      <c r="J1549" s="496"/>
      <c r="K1549" s="496"/>
      <c r="L1549" s="497" t="str">
        <f>入力フォーム!$C$22</f>
        <v>07-999</v>
      </c>
      <c r="M1549" s="497"/>
      <c r="N1549" s="497"/>
      <c r="O1549" s="497"/>
      <c r="P1549" s="497"/>
      <c r="Q1549" s="497"/>
      <c r="R1549" s="48"/>
      <c r="S1549" s="48"/>
      <c r="T1549" s="8" t="s">
        <v>242</v>
      </c>
      <c r="BZ1549" s="43"/>
      <c r="CA1549" s="43"/>
      <c r="CB1549" s="43"/>
      <c r="CC1549" s="43"/>
      <c r="CD1549" s="43"/>
      <c r="CE1549" s="43"/>
      <c r="CF1549" s="43"/>
      <c r="CG1549" s="43"/>
      <c r="CH1549" s="43"/>
      <c r="CI1549" s="43"/>
      <c r="CJ1549" s="43"/>
      <c r="CK1549" s="43"/>
      <c r="CL1549" s="43"/>
      <c r="CM1549" s="43"/>
      <c r="CN1549" s="43"/>
      <c r="CO1549" s="43"/>
      <c r="CP1549" s="43"/>
      <c r="CQ1549" s="43"/>
      <c r="CR1549" s="43"/>
      <c r="CS1549" s="43"/>
      <c r="CT1549" s="43"/>
      <c r="CU1549" s="43"/>
      <c r="CV1549" s="43"/>
      <c r="CW1549" s="43"/>
      <c r="CX1549" s="43"/>
      <c r="CY1549" s="43"/>
      <c r="CZ1549" s="43"/>
      <c r="DA1549" s="43"/>
      <c r="DB1549" s="43"/>
      <c r="DC1549" s="43"/>
      <c r="DD1549" s="43"/>
      <c r="DE1549" s="43"/>
      <c r="DF1549" s="43"/>
      <c r="DG1549" s="43"/>
      <c r="DH1549" s="43"/>
      <c r="DI1549" s="43"/>
      <c r="DJ1549" s="43"/>
      <c r="DK1549" s="43"/>
      <c r="DL1549" s="43"/>
      <c r="DM1549" s="43"/>
      <c r="DN1549" s="43"/>
      <c r="DO1549" s="43"/>
      <c r="DP1549" s="43"/>
      <c r="DQ1549" s="43"/>
      <c r="DR1549" s="43"/>
      <c r="DS1549" s="43"/>
      <c r="DT1549" s="43"/>
      <c r="DU1549" s="43"/>
      <c r="DV1549" s="43"/>
    </row>
    <row r="1550" spans="1:126" s="8" customFormat="1" ht="15.75" customHeight="1">
      <c r="D1550" s="45"/>
      <c r="F1550" s="45"/>
      <c r="G1550" s="45"/>
      <c r="H1550" s="45"/>
      <c r="I1550" s="45"/>
      <c r="J1550" s="45"/>
      <c r="K1550" s="45"/>
      <c r="L1550" s="45"/>
      <c r="M1550" s="45"/>
      <c r="N1550" s="45"/>
      <c r="O1550" s="45"/>
      <c r="P1550" s="45"/>
      <c r="Q1550" s="45"/>
      <c r="BX1550" s="51"/>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row>
    <row r="1551" spans="1:126" s="7" customFormat="1" ht="18.75">
      <c r="A1551" s="7">
        <f>IF(MOD(ROW()-1,62)=0,QUOTIENT(ROW()-1,62)+1,"")</f>
        <v>26</v>
      </c>
      <c r="B1551" s="473" t="s">
        <v>39</v>
      </c>
      <c r="C1551" s="473"/>
      <c r="D1551" s="473"/>
      <c r="E1551" s="473"/>
      <c r="F1551" s="473"/>
      <c r="G1551" s="473"/>
      <c r="H1551" s="473"/>
      <c r="I1551" s="473"/>
      <c r="J1551" s="473"/>
      <c r="K1551" s="473"/>
      <c r="L1551" s="473"/>
      <c r="M1551" s="473"/>
      <c r="N1551" s="473"/>
      <c r="O1551" s="473"/>
      <c r="P1551" s="473"/>
      <c r="Q1551" s="473"/>
      <c r="R1551" s="473"/>
      <c r="S1551" s="473"/>
      <c r="T1551" s="473"/>
      <c r="U1551" s="473"/>
      <c r="V1551" s="473"/>
      <c r="W1551" s="473"/>
      <c r="X1551" s="473"/>
      <c r="Y1551" s="473"/>
      <c r="Z1551" s="473"/>
      <c r="AA1551" s="473"/>
      <c r="AB1551" s="473"/>
      <c r="AC1551" s="473"/>
      <c r="AD1551" s="473"/>
      <c r="AE1551" s="473"/>
      <c r="AF1551" s="473"/>
      <c r="AG1551" s="473"/>
      <c r="AH1551" s="473"/>
      <c r="AI1551" s="473"/>
      <c r="AJ1551" s="473"/>
      <c r="AK1551" s="473"/>
      <c r="AL1551" s="473"/>
      <c r="AM1551" s="473"/>
      <c r="AN1551" s="473"/>
      <c r="AO1551" s="473"/>
      <c r="AP1551" s="473"/>
      <c r="AQ1551" s="473"/>
      <c r="AR1551" s="473"/>
      <c r="AS1551" s="473"/>
      <c r="AT1551" s="473"/>
      <c r="AU1551" s="473"/>
      <c r="AV1551" s="473"/>
      <c r="AW1551" s="473"/>
      <c r="AX1551" s="473"/>
      <c r="AY1551" s="473"/>
      <c r="AZ1551" s="473"/>
      <c r="BA1551" s="473"/>
      <c r="BB1551" s="473"/>
      <c r="BC1551" s="473"/>
      <c r="BD1551" s="473"/>
      <c r="BE1551" s="473"/>
      <c r="BF1551" s="473"/>
      <c r="BG1551" s="473"/>
      <c r="BH1551" s="473"/>
      <c r="BI1551" s="473"/>
      <c r="BJ1551" s="473"/>
      <c r="BK1551" s="473"/>
      <c r="BL1551" s="473"/>
      <c r="BM1551" s="473"/>
      <c r="BN1551" s="473"/>
      <c r="BO1551" s="473"/>
      <c r="BP1551" s="473"/>
      <c r="BQ1551" s="473"/>
      <c r="BR1551" s="473"/>
      <c r="BS1551" s="473"/>
      <c r="BT1551" s="473"/>
      <c r="BU1551" s="473"/>
      <c r="BV1551" s="473"/>
      <c r="BW1551" s="473"/>
      <c r="BX1551" s="473"/>
      <c r="BY1551" s="52"/>
      <c r="BZ1551" s="41"/>
      <c r="CA1551" s="41"/>
      <c r="CB1551" s="41"/>
      <c r="CC1551" s="41"/>
      <c r="CD1551" s="41"/>
      <c r="CE1551" s="41"/>
      <c r="CF1551" s="41"/>
      <c r="CG1551" s="41"/>
      <c r="CH1551" s="41"/>
      <c r="CI1551" s="41"/>
      <c r="CJ1551" s="41"/>
      <c r="CK1551" s="41"/>
      <c r="CL1551" s="41"/>
      <c r="CM1551" s="41"/>
      <c r="CN1551" s="41"/>
      <c r="CO1551" s="41"/>
      <c r="CP1551" s="41"/>
      <c r="CQ1551" s="41"/>
      <c r="CR1551" s="41"/>
      <c r="CS1551" s="41"/>
      <c r="CT1551" s="41"/>
      <c r="CU1551" s="41"/>
      <c r="CV1551" s="41"/>
      <c r="CW1551" s="41"/>
      <c r="CX1551" s="41"/>
      <c r="CY1551" s="41"/>
      <c r="CZ1551" s="41"/>
      <c r="DA1551" s="41"/>
      <c r="DB1551" s="41"/>
      <c r="DC1551" s="41"/>
      <c r="DD1551" s="41"/>
      <c r="DE1551" s="41"/>
      <c r="DF1551" s="41"/>
      <c r="DG1551" s="41"/>
      <c r="DH1551" s="41"/>
      <c r="DI1551" s="41"/>
      <c r="DJ1551" s="41"/>
      <c r="DK1551" s="41"/>
      <c r="DL1551" s="41"/>
      <c r="DM1551" s="41"/>
      <c r="DN1551" s="41"/>
      <c r="DO1551" s="41"/>
      <c r="DP1551" s="41"/>
      <c r="DQ1551" s="41"/>
      <c r="DR1551" s="41"/>
      <c r="DS1551" s="41"/>
      <c r="DT1551" s="41"/>
      <c r="DU1551" s="41"/>
      <c r="DV1551" s="41"/>
    </row>
    <row r="1552" spans="1:126" s="7" customFormat="1" ht="19.5" customHeight="1">
      <c r="B1552" s="8"/>
      <c r="C1552" s="8"/>
      <c r="D1552" s="8"/>
      <c r="E1552" s="8"/>
      <c r="F1552" s="8"/>
      <c r="G1552" s="8"/>
      <c r="H1552" s="8"/>
      <c r="I1552" s="8"/>
      <c r="J1552" s="8"/>
      <c r="K1552" s="8"/>
      <c r="L1552" s="8"/>
      <c r="M1552" s="8"/>
      <c r="N1552" s="8"/>
      <c r="O1552" s="8"/>
      <c r="P1552" s="8"/>
      <c r="Q1552" s="8"/>
      <c r="R1552" s="8"/>
      <c r="S1552" s="8"/>
      <c r="T1552" s="8"/>
      <c r="U1552" s="8"/>
      <c r="V1552" s="8"/>
      <c r="W1552" s="8"/>
      <c r="X1552" s="8"/>
      <c r="Y1552" s="8"/>
      <c r="Z1552" s="8"/>
      <c r="AA1552" s="8"/>
      <c r="AB1552" s="8"/>
      <c r="AC1552" s="8"/>
      <c r="AQ1552" s="8"/>
      <c r="AR1552" s="8"/>
      <c r="AS1552" s="8"/>
      <c r="AT1552" s="8"/>
      <c r="AU1552" s="8"/>
      <c r="AV1552" s="8"/>
      <c r="AW1552" s="8"/>
      <c r="AX1552" s="8"/>
      <c r="AY1552" s="8"/>
      <c r="AZ1552" s="8"/>
      <c r="BZ1552" s="41"/>
      <c r="CA1552" s="41"/>
      <c r="CB1552" s="41"/>
      <c r="CC1552" s="41"/>
      <c r="CD1552" s="41"/>
      <c r="CE1552" s="41"/>
      <c r="CF1552" s="41"/>
      <c r="CG1552" s="41"/>
      <c r="CH1552" s="41"/>
      <c r="CI1552" s="41"/>
      <c r="CJ1552" s="41"/>
      <c r="CK1552" s="41"/>
      <c r="CL1552" s="41"/>
      <c r="CM1552" s="41"/>
      <c r="CN1552" s="41"/>
      <c r="CO1552" s="41"/>
      <c r="CP1552" s="41"/>
      <c r="CQ1552" s="41"/>
      <c r="CR1552" s="41"/>
      <c r="CS1552" s="41"/>
      <c r="CT1552" s="41"/>
      <c r="CU1552" s="41"/>
      <c r="CV1552" s="41"/>
      <c r="CW1552" s="41"/>
      <c r="CX1552" s="41"/>
      <c r="CY1552" s="41"/>
      <c r="CZ1552" s="41"/>
      <c r="DA1552" s="41"/>
      <c r="DB1552" s="41"/>
      <c r="DC1552" s="41"/>
      <c r="DD1552" s="41"/>
      <c r="DE1552" s="41"/>
      <c r="DF1552" s="41"/>
      <c r="DG1552" s="41"/>
      <c r="DH1552" s="41"/>
      <c r="DI1552" s="41"/>
      <c r="DJ1552" s="41"/>
      <c r="DK1552" s="41"/>
      <c r="DL1552" s="41"/>
      <c r="DM1552" s="41"/>
      <c r="DN1552" s="41"/>
      <c r="DO1552" s="41"/>
      <c r="DP1552" s="41"/>
      <c r="DQ1552" s="41"/>
      <c r="DR1552" s="41"/>
      <c r="DS1552" s="41"/>
      <c r="DT1552" s="41"/>
      <c r="DU1552" s="41"/>
      <c r="DV1552" s="41"/>
    </row>
    <row r="1553" spans="1:126" s="7" customFormat="1" ht="16.5" customHeight="1">
      <c r="B1553" s="8" t="s">
        <v>229</v>
      </c>
      <c r="C1553" s="8"/>
      <c r="D1553" s="8"/>
      <c r="E1553" s="8"/>
      <c r="F1553" s="8"/>
      <c r="G1553" s="8"/>
      <c r="H1553" s="8"/>
      <c r="I1553" s="8"/>
      <c r="J1553" s="8"/>
      <c r="K1553" s="8"/>
      <c r="L1553" s="8"/>
      <c r="M1553" s="8"/>
      <c r="N1553" s="8"/>
      <c r="O1553" s="8"/>
      <c r="P1553" s="8"/>
      <c r="Q1553" s="8"/>
      <c r="R1553" s="8"/>
      <c r="S1553" s="8"/>
      <c r="T1553" s="8"/>
      <c r="U1553" s="8"/>
      <c r="V1553" s="8"/>
      <c r="W1553" s="8"/>
      <c r="X1553" s="8"/>
      <c r="Y1553" s="8"/>
      <c r="Z1553" s="8"/>
      <c r="AA1553" s="8"/>
      <c r="AB1553" s="8"/>
      <c r="AD1553" s="474">
        <f>VLOOKUP(A1551,入力フォーム!$A$26:$AA$75,2,FALSE)</f>
        <v>0</v>
      </c>
      <c r="AE1553" s="474"/>
      <c r="AF1553" s="474"/>
      <c r="AG1553" s="474"/>
      <c r="AH1553" s="474"/>
      <c r="AI1553" s="474"/>
      <c r="AJ1553" s="474"/>
      <c r="AK1553" s="474"/>
      <c r="AL1553" s="474"/>
      <c r="AM1553" s="474"/>
      <c r="AN1553" s="474"/>
      <c r="AO1553" s="474"/>
      <c r="AP1553" s="474"/>
      <c r="AQ1553" s="8" t="s">
        <v>230</v>
      </c>
      <c r="AR1553" s="8"/>
      <c r="AS1553" s="8"/>
      <c r="AT1553" s="8"/>
      <c r="AU1553" s="8"/>
      <c r="AV1553" s="8"/>
      <c r="AW1553" s="8"/>
      <c r="AX1553" s="8"/>
      <c r="AY1553" s="8"/>
      <c r="AZ1553" s="8"/>
      <c r="BZ1553" s="41"/>
      <c r="CA1553" s="41"/>
      <c r="CB1553" s="41"/>
      <c r="CC1553" s="41"/>
      <c r="CD1553" s="41"/>
      <c r="CE1553" s="41"/>
      <c r="CF1553" s="41"/>
      <c r="CG1553" s="41"/>
      <c r="CH1553" s="41"/>
      <c r="CI1553" s="41"/>
      <c r="CJ1553" s="41"/>
      <c r="CK1553" s="41"/>
      <c r="CL1553" s="41"/>
      <c r="CM1553" s="41"/>
      <c r="CN1553" s="41"/>
      <c r="CO1553" s="41"/>
      <c r="CP1553" s="41"/>
      <c r="CQ1553" s="41"/>
      <c r="CR1553" s="41"/>
      <c r="CS1553" s="41"/>
      <c r="CT1553" s="41"/>
      <c r="CU1553" s="41"/>
      <c r="CV1553" s="41"/>
      <c r="CW1553" s="41"/>
      <c r="CX1553" s="41"/>
      <c r="CY1553" s="41"/>
      <c r="CZ1553" s="41"/>
      <c r="DA1553" s="41"/>
      <c r="DB1553" s="41"/>
      <c r="DC1553" s="41"/>
      <c r="DD1553" s="41"/>
      <c r="DE1553" s="41"/>
      <c r="DF1553" s="41"/>
      <c r="DG1553" s="41"/>
      <c r="DH1553" s="41"/>
      <c r="DI1553" s="41"/>
      <c r="DJ1553" s="41"/>
      <c r="DK1553" s="41"/>
      <c r="DL1553" s="41"/>
      <c r="DM1553" s="41"/>
      <c r="DN1553" s="41"/>
      <c r="DO1553" s="41"/>
      <c r="DP1553" s="41"/>
      <c r="DQ1553" s="41"/>
      <c r="DR1553" s="41"/>
      <c r="DS1553" s="41"/>
      <c r="DT1553" s="41"/>
      <c r="DU1553" s="41"/>
      <c r="DV1553" s="41"/>
    </row>
    <row r="1554" spans="1:126" ht="14.25" customHeight="1">
      <c r="B1554" s="9"/>
      <c r="C1554" s="9"/>
      <c r="D1554" s="9"/>
    </row>
    <row r="1555" spans="1:126" ht="15.75" customHeight="1">
      <c r="D1555" s="475" t="s">
        <v>23</v>
      </c>
      <c r="E1555" s="475"/>
      <c r="F1555" s="475"/>
      <c r="G1555" s="475"/>
      <c r="H1555" s="475"/>
      <c r="I1555" s="475"/>
      <c r="J1555" s="475"/>
      <c r="K1555" s="475"/>
      <c r="L1555" s="475"/>
      <c r="M1555" s="475"/>
      <c r="N1555" s="475"/>
      <c r="O1555" s="475"/>
      <c r="P1555" s="475"/>
      <c r="Q1555" s="475"/>
      <c r="R1555" s="475"/>
      <c r="S1555" s="475"/>
      <c r="T1555" s="475"/>
      <c r="U1555" s="475"/>
      <c r="V1555" s="475"/>
      <c r="W1555" s="475"/>
      <c r="X1555" s="475"/>
      <c r="Y1555" s="475"/>
      <c r="Z1555" s="475"/>
      <c r="AA1555" s="475"/>
      <c r="AB1555" s="475"/>
      <c r="AC1555" s="475"/>
      <c r="AD1555" s="475"/>
      <c r="AE1555" s="475"/>
      <c r="AF1555" s="475"/>
      <c r="AG1555" s="475"/>
      <c r="AH1555" s="475"/>
      <c r="AI1555" s="475"/>
      <c r="AJ1555" s="475"/>
      <c r="AK1555" s="475"/>
      <c r="AL1555" s="475"/>
      <c r="AM1555" s="475"/>
      <c r="AN1555" s="475"/>
      <c r="AO1555" s="475"/>
      <c r="AP1555" s="475"/>
      <c r="AQ1555" s="475"/>
      <c r="AR1555" s="475"/>
      <c r="AS1555" s="475"/>
      <c r="AT1555" s="475"/>
      <c r="AU1555" s="475"/>
      <c r="AV1555" s="475"/>
      <c r="AW1555" s="475"/>
      <c r="AX1555" s="475"/>
      <c r="AY1555" s="475"/>
      <c r="AZ1555" s="475"/>
      <c r="BA1555" s="475"/>
      <c r="BB1555" s="475"/>
      <c r="BC1555" s="475"/>
      <c r="BD1555" s="475"/>
      <c r="BE1555" s="475"/>
      <c r="BF1555" s="475"/>
      <c r="BG1555" s="475"/>
      <c r="BH1555" s="475"/>
      <c r="BI1555" s="475"/>
      <c r="BJ1555" s="475"/>
      <c r="BK1555" s="475"/>
      <c r="BL1555" s="475"/>
      <c r="BM1555" s="475"/>
      <c r="BN1555" s="475"/>
      <c r="BO1555" s="475"/>
      <c r="BP1555" s="475"/>
      <c r="BQ1555" s="475"/>
      <c r="BR1555" s="475"/>
      <c r="BS1555" s="475"/>
      <c r="BT1555" s="475"/>
      <c r="BU1555" s="475"/>
      <c r="BV1555" s="475"/>
      <c r="BW1555" s="475"/>
      <c r="BX1555" s="475"/>
      <c r="BZ1555"/>
    </row>
    <row r="1556" spans="1:126" ht="14.25" customHeight="1">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c r="AX1556" s="9"/>
      <c r="AY1556" s="9"/>
      <c r="AZ1556" s="9"/>
    </row>
    <row r="1557" spans="1:126" ht="19.5" customHeight="1">
      <c r="B1557" s="9"/>
      <c r="C1557" s="9"/>
      <c r="D1557" s="10"/>
      <c r="E1557" s="11" t="s">
        <v>40</v>
      </c>
      <c r="F1557" s="11"/>
      <c r="G1557" s="11"/>
      <c r="H1557" s="11"/>
      <c r="I1557" s="11"/>
      <c r="J1557" s="12"/>
      <c r="K1557" s="12"/>
      <c r="L1557" s="12"/>
      <c r="M1557" s="12"/>
      <c r="N1557" s="12"/>
      <c r="O1557" s="12"/>
      <c r="P1557" s="12"/>
      <c r="Q1557" s="10"/>
      <c r="R1557" s="476" t="str">
        <f>VLOOKUP(A1551,入力フォーム!$A$26:$AA$75,11,FALSE)</f>
        <v/>
      </c>
      <c r="S1557" s="476"/>
      <c r="T1557" s="476"/>
      <c r="U1557" s="476"/>
      <c r="V1557" s="476"/>
      <c r="W1557" s="476"/>
      <c r="X1557" s="476"/>
      <c r="Y1557" s="476"/>
      <c r="Z1557" s="476"/>
      <c r="AA1557" s="476"/>
      <c r="AB1557" s="476"/>
      <c r="AC1557" s="476"/>
      <c r="AD1557" s="476"/>
      <c r="AE1557" s="476"/>
      <c r="AF1557" s="476"/>
      <c r="AG1557" s="476"/>
      <c r="AH1557" s="477" t="s">
        <v>235</v>
      </c>
      <c r="AI1557" s="478"/>
      <c r="AJ1557" s="478"/>
      <c r="AK1557" s="478"/>
      <c r="AL1557" s="478"/>
      <c r="AM1557" s="476" t="str">
        <f>VLOOKUP(A1551,入力フォーム!$A$26:$AA$75,13,FALSE)</f>
        <v/>
      </c>
      <c r="AN1557" s="476"/>
      <c r="AO1557" s="476"/>
      <c r="AP1557" s="476"/>
      <c r="AQ1557" s="476"/>
      <c r="AR1557" s="476"/>
      <c r="AS1557" s="476"/>
      <c r="AT1557" s="476"/>
      <c r="AU1557" s="476"/>
      <c r="AV1557" s="476"/>
      <c r="AW1557" s="476"/>
      <c r="AX1557" s="476"/>
      <c r="AY1557" s="476"/>
      <c r="AZ1557" s="476"/>
      <c r="BA1557" s="476"/>
      <c r="BB1557" s="476"/>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3"/>
    </row>
    <row r="1558" spans="1:126" ht="20.100000000000001" customHeight="1">
      <c r="B1558" s="9"/>
      <c r="C1558" s="9"/>
      <c r="D1558" s="10"/>
      <c r="E1558" s="11" t="s">
        <v>41</v>
      </c>
      <c r="F1558" s="11"/>
      <c r="G1558" s="11"/>
      <c r="H1558" s="11"/>
      <c r="I1558" s="11"/>
      <c r="J1558" s="12"/>
      <c r="K1558" s="12"/>
      <c r="L1558" s="12"/>
      <c r="M1558" s="12"/>
      <c r="N1558" s="12"/>
      <c r="O1558" s="12"/>
      <c r="P1558" s="229"/>
      <c r="Q1558" s="230"/>
      <c r="R1558" s="463" t="str">
        <f>入力フォーム!$C$10</f>
        <v>品川キャンパス</v>
      </c>
      <c r="S1558" s="463"/>
      <c r="T1558" s="463"/>
      <c r="U1558" s="463"/>
      <c r="V1558" s="463"/>
      <c r="W1558" s="463"/>
      <c r="X1558" s="463"/>
      <c r="Y1558" s="463"/>
      <c r="Z1558" s="231"/>
      <c r="AA1558" s="464" t="str">
        <f>入力フォーム!$D$10</f>
        <v>文学部事務室</v>
      </c>
      <c r="AB1558" s="464"/>
      <c r="AC1558" s="464"/>
      <c r="AD1558" s="464"/>
      <c r="AE1558" s="464"/>
      <c r="AF1558" s="464"/>
      <c r="AG1558" s="464"/>
      <c r="AH1558" s="464"/>
      <c r="AI1558" s="464"/>
      <c r="AJ1558" s="464"/>
      <c r="AK1558" s="464"/>
      <c r="AL1558" s="464"/>
      <c r="AM1558" s="464"/>
      <c r="AN1558" s="464"/>
      <c r="AO1558" s="464"/>
      <c r="AP1558" s="464"/>
      <c r="AQ1558" s="464"/>
      <c r="AR1558" s="464"/>
      <c r="AS1558" s="464"/>
      <c r="AT1558" s="464"/>
      <c r="AU1558" s="464"/>
      <c r="AV1558" s="464"/>
      <c r="AW1558" s="464"/>
      <c r="AX1558" s="464"/>
      <c r="AY1558" s="464"/>
      <c r="AZ1558" s="464"/>
      <c r="BA1558" s="464"/>
      <c r="BB1558" s="464"/>
      <c r="BC1558" s="464"/>
      <c r="BD1558" s="464"/>
      <c r="BE1558" s="464"/>
      <c r="BF1558" s="464"/>
      <c r="BG1558" s="464"/>
      <c r="BH1558" s="464"/>
      <c r="BI1558" s="464"/>
      <c r="BJ1558" s="464"/>
      <c r="BK1558" s="464"/>
      <c r="BL1558" s="464"/>
      <c r="BM1558" s="464"/>
      <c r="BN1558" s="464"/>
      <c r="BO1558" s="464"/>
      <c r="BP1558" s="464"/>
      <c r="BQ1558" s="464"/>
      <c r="BR1558" s="231"/>
      <c r="BS1558" s="231"/>
      <c r="BT1558" s="231"/>
      <c r="BU1558" s="231"/>
      <c r="BV1558" s="231"/>
      <c r="BW1558" s="231"/>
      <c r="BX1558" s="232"/>
    </row>
    <row r="1559" spans="1:126" ht="18.600000000000001" customHeight="1">
      <c r="B1559" s="9"/>
      <c r="C1559" s="9"/>
      <c r="D1559" s="15"/>
      <c r="E1559" s="16" t="s">
        <v>236</v>
      </c>
      <c r="F1559" s="16"/>
      <c r="G1559" s="16"/>
      <c r="H1559" s="16"/>
      <c r="I1559" s="16"/>
      <c r="J1559" s="17"/>
      <c r="K1559" s="17"/>
      <c r="L1559" s="17"/>
      <c r="M1559" s="17"/>
      <c r="N1559" s="17"/>
      <c r="O1559" s="17"/>
      <c r="P1559" s="17"/>
      <c r="Q1559" s="15"/>
      <c r="R1559" s="465" t="str">
        <f>入力フォーム!$C$4</f>
        <v>文学部事務室</v>
      </c>
      <c r="S1559" s="465"/>
      <c r="T1559" s="465"/>
      <c r="U1559" s="465"/>
      <c r="V1559" s="465"/>
      <c r="W1559" s="465"/>
      <c r="X1559" s="465"/>
      <c r="Y1559" s="465"/>
      <c r="Z1559" s="465"/>
      <c r="AA1559" s="465"/>
      <c r="AB1559" s="465"/>
      <c r="AC1559" s="465"/>
      <c r="AD1559" s="465"/>
      <c r="AE1559" s="465"/>
      <c r="AF1559" s="465"/>
      <c r="AG1559" s="465"/>
      <c r="AH1559" s="465"/>
      <c r="AI1559" s="465"/>
      <c r="AJ1559" s="465"/>
      <c r="AK1559" s="465"/>
      <c r="AL1559" s="465"/>
      <c r="AM1559" s="465"/>
      <c r="AN1559" s="465"/>
      <c r="AO1559" s="465"/>
      <c r="AP1559" s="465"/>
      <c r="AQ1559" s="465"/>
      <c r="AR1559" s="465"/>
      <c r="AS1559" s="465"/>
      <c r="AT1559" s="465"/>
      <c r="AU1559" s="465"/>
      <c r="AV1559" s="465"/>
      <c r="AW1559" s="465"/>
      <c r="AX1559" s="465"/>
      <c r="AY1559" s="465"/>
      <c r="AZ1559" s="465"/>
      <c r="BA1559" s="465"/>
      <c r="BB1559" s="465"/>
      <c r="BC1559" s="465"/>
      <c r="BD1559" s="465"/>
      <c r="BE1559" s="465"/>
      <c r="BF1559" s="465"/>
      <c r="BG1559" s="465"/>
      <c r="BH1559" s="465"/>
      <c r="BI1559" s="465"/>
      <c r="BJ1559" s="465"/>
      <c r="BK1559" s="465"/>
      <c r="BL1559" s="465"/>
      <c r="BM1559" s="465"/>
      <c r="BN1559" s="465"/>
      <c r="BO1559" s="465"/>
      <c r="BP1559" s="465"/>
      <c r="BQ1559" s="465"/>
      <c r="BR1559" s="465"/>
      <c r="BS1559" s="233"/>
      <c r="BT1559" s="233"/>
      <c r="BU1559" s="233"/>
      <c r="BV1559" s="233"/>
      <c r="BW1559" s="233"/>
      <c r="BX1559" s="19"/>
    </row>
    <row r="1560" spans="1:126" ht="38.25" customHeight="1">
      <c r="B1560" s="9"/>
      <c r="C1560" s="9"/>
      <c r="D1560" s="10"/>
      <c r="E1560" s="466" t="s">
        <v>42</v>
      </c>
      <c r="F1560" s="466"/>
      <c r="G1560" s="466"/>
      <c r="H1560" s="466"/>
      <c r="I1560" s="466"/>
      <c r="J1560" s="466"/>
      <c r="K1560" s="466"/>
      <c r="L1560" s="466"/>
      <c r="M1560" s="466"/>
      <c r="N1560" s="466"/>
      <c r="O1560" s="466"/>
      <c r="P1560" s="467"/>
      <c r="Q1560" s="10"/>
      <c r="R1560" s="468" t="str">
        <f>入力フォーム!$C$8</f>
        <v>OC学生スタッフ</v>
      </c>
      <c r="S1560" s="468"/>
      <c r="T1560" s="468"/>
      <c r="U1560" s="468"/>
      <c r="V1560" s="468"/>
      <c r="W1560" s="468"/>
      <c r="X1560" s="468"/>
      <c r="Y1560" s="468"/>
      <c r="Z1560" s="468"/>
      <c r="AA1560" s="468"/>
      <c r="AB1560" s="468"/>
      <c r="AC1560" s="468"/>
      <c r="AD1560" s="468"/>
      <c r="AE1560" s="468"/>
      <c r="AF1560" s="468"/>
      <c r="AG1560" s="468"/>
      <c r="AH1560" s="468"/>
      <c r="AI1560" s="468"/>
      <c r="AJ1560" s="468"/>
      <c r="AK1560" s="468"/>
      <c r="AL1560" s="468"/>
      <c r="AM1560" s="468"/>
      <c r="AN1560" s="468"/>
      <c r="AO1560" s="468"/>
      <c r="AP1560" s="468"/>
      <c r="AQ1560" s="468"/>
      <c r="AR1560" s="468"/>
      <c r="AS1560" s="468"/>
      <c r="AT1560" s="468"/>
      <c r="AU1560" s="468"/>
      <c r="AV1560" s="468"/>
      <c r="AW1560" s="468"/>
      <c r="AX1560" s="468"/>
      <c r="AY1560" s="468"/>
      <c r="AZ1560" s="468"/>
      <c r="BA1560" s="468"/>
      <c r="BB1560" s="468"/>
      <c r="BC1560" s="468"/>
      <c r="BD1560" s="468"/>
      <c r="BE1560" s="468"/>
      <c r="BF1560" s="468"/>
      <c r="BG1560" s="468"/>
      <c r="BH1560" s="468"/>
      <c r="BI1560" s="468"/>
      <c r="BJ1560" s="468"/>
      <c r="BK1560" s="468"/>
      <c r="BL1560" s="468"/>
      <c r="BM1560" s="468"/>
      <c r="BN1560" s="468"/>
      <c r="BO1560" s="468"/>
      <c r="BP1560" s="468"/>
      <c r="BQ1560" s="468"/>
      <c r="BR1560" s="468"/>
      <c r="BS1560" s="234"/>
      <c r="BT1560" s="234"/>
      <c r="BU1560" s="234"/>
      <c r="BV1560" s="234"/>
      <c r="BW1560" s="234"/>
      <c r="BX1560" s="14"/>
    </row>
    <row r="1561" spans="1:126" ht="20.100000000000001" customHeight="1">
      <c r="B1561" s="9"/>
      <c r="C1561" s="9"/>
      <c r="D1561" s="15"/>
      <c r="E1561" s="16" t="s">
        <v>43</v>
      </c>
      <c r="F1561" s="16"/>
      <c r="G1561" s="16"/>
      <c r="H1561" s="16"/>
      <c r="I1561" s="16"/>
      <c r="J1561" s="17"/>
      <c r="K1561" s="17"/>
      <c r="L1561" s="17"/>
      <c r="M1561" s="17"/>
      <c r="N1561" s="17"/>
      <c r="O1561" s="17"/>
      <c r="P1561" s="17"/>
      <c r="Q1561" s="15"/>
      <c r="R1561" s="17" t="s">
        <v>44</v>
      </c>
      <c r="S1561" s="17"/>
      <c r="T1561" s="17"/>
      <c r="U1561" s="17"/>
      <c r="V1561" s="17"/>
      <c r="W1561" s="469" t="str">
        <f>VLOOKUP(A1551,入力フォーム!$A$26:$AA$75,22,FALSE)</f>
        <v/>
      </c>
      <c r="X1561" s="469"/>
      <c r="Y1561" s="469"/>
      <c r="Z1561" s="469"/>
      <c r="AA1561" s="469"/>
      <c r="AB1561" s="469"/>
      <c r="AC1561" s="469"/>
      <c r="AD1561" s="469"/>
      <c r="AE1561" s="469"/>
      <c r="AF1561" s="469"/>
      <c r="AG1561" s="469"/>
      <c r="AH1561" s="469"/>
      <c r="AI1561" s="469"/>
      <c r="AJ1561" s="469"/>
      <c r="AK1561" s="469"/>
      <c r="AL1561" s="469"/>
      <c r="AM1561" s="469"/>
      <c r="AN1561" s="469"/>
      <c r="AO1561" s="469"/>
      <c r="AP1561" s="17"/>
      <c r="AQ1561" s="17"/>
      <c r="AR1561" s="470" t="s">
        <v>237</v>
      </c>
      <c r="AS1561" s="470"/>
      <c r="AT1561" s="470"/>
      <c r="AU1561" s="470"/>
      <c r="AV1561" s="470"/>
      <c r="AW1561" s="470"/>
      <c r="AX1561" s="471">
        <f>入力フォーム!$E$16</f>
        <v>0</v>
      </c>
      <c r="AY1561" s="471"/>
      <c r="AZ1561" s="471"/>
      <c r="BA1561" s="472" t="s">
        <v>65</v>
      </c>
      <c r="BB1561" s="472"/>
      <c r="BC1561" s="472"/>
      <c r="BD1561" s="472"/>
      <c r="BE1561" s="472"/>
      <c r="BF1561" s="18"/>
      <c r="BG1561" s="18"/>
      <c r="BH1561" s="18"/>
      <c r="BI1561" s="18"/>
      <c r="BJ1561" s="18"/>
      <c r="BK1561" s="18"/>
      <c r="BL1561" s="18"/>
      <c r="BM1561" s="18"/>
      <c r="BN1561" s="18"/>
      <c r="BO1561" s="18"/>
      <c r="BP1561" s="18"/>
      <c r="BQ1561" s="18"/>
      <c r="BR1561" s="18"/>
      <c r="BS1561" s="18"/>
      <c r="BT1561" s="18"/>
      <c r="BU1561" s="18"/>
      <c r="BV1561" s="18"/>
      <c r="BW1561" s="18"/>
      <c r="BX1561" s="19"/>
    </row>
    <row r="1562" spans="1:126" ht="20.100000000000001" customHeight="1">
      <c r="A1562" s="245"/>
      <c r="B1562" s="235"/>
      <c r="C1562" s="235"/>
      <c r="D1562" s="236"/>
      <c r="E1562" s="237"/>
      <c r="F1562" s="237"/>
      <c r="G1562" s="237"/>
      <c r="H1562" s="237"/>
      <c r="I1562" s="237"/>
      <c r="J1562" s="238"/>
      <c r="K1562" s="238"/>
      <c r="L1562" s="238"/>
      <c r="M1562" s="238"/>
      <c r="N1562" s="238"/>
      <c r="O1562" s="238"/>
      <c r="P1562" s="238"/>
      <c r="Q1562" s="239"/>
      <c r="R1562" s="240"/>
      <c r="S1562" s="241"/>
      <c r="T1562" s="241"/>
      <c r="U1562" s="241"/>
      <c r="V1562" s="241"/>
      <c r="W1562" s="241"/>
      <c r="X1562" s="241"/>
      <c r="Y1562" s="241"/>
      <c r="Z1562" s="241"/>
      <c r="AA1562" s="241"/>
      <c r="AB1562" s="241"/>
      <c r="AC1562" s="241"/>
      <c r="AD1562" s="241"/>
      <c r="AE1562" s="241"/>
      <c r="AF1562" s="241"/>
      <c r="AG1562" s="241"/>
      <c r="AH1562" s="241"/>
      <c r="AI1562" s="241"/>
      <c r="AJ1562" s="241"/>
      <c r="AK1562" s="241"/>
      <c r="AL1562" s="241"/>
      <c r="AM1562" s="241"/>
      <c r="AN1562" s="241"/>
      <c r="AO1562" s="241"/>
      <c r="AP1562" s="241"/>
      <c r="AQ1562" s="241"/>
      <c r="AR1562" s="242"/>
      <c r="AS1562" s="242"/>
      <c r="AT1562" s="243"/>
      <c r="AU1562" s="241"/>
      <c r="AV1562" s="241"/>
      <c r="AW1562" s="241"/>
      <c r="AX1562" s="241"/>
      <c r="AY1562" s="242"/>
      <c r="AZ1562" s="242"/>
      <c r="BA1562" s="242"/>
      <c r="BB1562" s="242"/>
      <c r="BC1562" s="242"/>
      <c r="BD1562" s="242"/>
      <c r="BE1562" s="242"/>
      <c r="BF1562" s="242"/>
      <c r="BG1562" s="242"/>
      <c r="BH1562" s="242"/>
      <c r="BI1562" s="242"/>
      <c r="BJ1562" s="242"/>
      <c r="BK1562" s="242"/>
      <c r="BL1562" s="242"/>
      <c r="BM1562" s="242"/>
      <c r="BN1562" s="242"/>
      <c r="BO1562" s="242"/>
      <c r="BP1562" s="242"/>
      <c r="BQ1562" s="242"/>
      <c r="BR1562" s="242"/>
      <c r="BS1562" s="242"/>
      <c r="BT1562" s="242"/>
      <c r="BU1562" s="242"/>
      <c r="BV1562" s="242"/>
      <c r="BW1562" s="242"/>
      <c r="BX1562" s="244"/>
    </row>
    <row r="1563" spans="1:126" ht="20.100000000000001" customHeight="1">
      <c r="B1563" s="9"/>
      <c r="C1563" s="9"/>
      <c r="D1563" s="20"/>
      <c r="E1563" s="21" t="s">
        <v>45</v>
      </c>
      <c r="F1563" s="21"/>
      <c r="G1563" s="21"/>
      <c r="H1563" s="21"/>
      <c r="I1563" s="21"/>
      <c r="J1563" s="22"/>
      <c r="K1563" s="22"/>
      <c r="L1563" s="22"/>
      <c r="M1563" s="22"/>
      <c r="N1563" s="22"/>
      <c r="O1563" s="22"/>
      <c r="P1563" s="22"/>
      <c r="Q1563" s="15"/>
      <c r="R1563" s="490" t="str">
        <f>VLOOKUP(A1551,入力フォーム!$A$26:$AA$75,14,FALSE)</f>
        <v/>
      </c>
      <c r="S1563" s="490"/>
      <c r="T1563" s="490"/>
      <c r="U1563" s="490"/>
      <c r="V1563" s="490"/>
      <c r="W1563" s="490"/>
      <c r="X1563" s="490"/>
      <c r="Y1563" s="490"/>
      <c r="Z1563" s="490"/>
      <c r="AA1563" s="490"/>
      <c r="AB1563" s="491" t="s">
        <v>235</v>
      </c>
      <c r="AC1563" s="491"/>
      <c r="AD1563" s="491"/>
      <c r="AE1563" s="491"/>
      <c r="AF1563" s="491"/>
      <c r="AG1563" s="492" t="str">
        <f>VLOOKUP(A1551,入力フォーム!$A$26:$AA$75,16,FALSE)</f>
        <v/>
      </c>
      <c r="AH1563" s="492"/>
      <c r="AI1563" s="492"/>
      <c r="AJ1563" s="492"/>
      <c r="AK1563" s="492"/>
      <c r="AL1563" s="492"/>
      <c r="AM1563" s="492"/>
      <c r="AN1563" s="492"/>
      <c r="AO1563" s="492"/>
      <c r="AP1563" s="492"/>
      <c r="AQ1563" s="27"/>
      <c r="AR1563" s="36"/>
      <c r="AS1563" s="36"/>
      <c r="AT1563" s="36"/>
      <c r="AU1563" s="36"/>
      <c r="AV1563" s="36"/>
      <c r="AW1563" s="36"/>
      <c r="AX1563" s="36"/>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9"/>
    </row>
    <row r="1564" spans="1:126" s="8" customFormat="1" ht="10.5" customHeight="1">
      <c r="D1564" s="15"/>
      <c r="E1564" s="16"/>
      <c r="F1564" s="16"/>
      <c r="G1564" s="16"/>
      <c r="H1564" s="16"/>
      <c r="I1564" s="16"/>
      <c r="J1564" s="16"/>
      <c r="K1564" s="16"/>
      <c r="L1564" s="16"/>
      <c r="M1564" s="16"/>
      <c r="N1564" s="16"/>
      <c r="O1564" s="16"/>
      <c r="P1564" s="17"/>
      <c r="Q1564" s="15"/>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9"/>
      <c r="BY1564"/>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row>
    <row r="1565" spans="1:126" ht="20.100000000000001" customHeight="1">
      <c r="B1565" s="9"/>
      <c r="C1565" s="9"/>
      <c r="D1565" s="15"/>
      <c r="E1565" s="16"/>
      <c r="F1565" s="16"/>
      <c r="G1565" s="16"/>
      <c r="H1565" s="16"/>
      <c r="I1565" s="16"/>
      <c r="J1565" s="17"/>
      <c r="K1565" s="17"/>
      <c r="L1565" s="17"/>
      <c r="M1565" s="17"/>
      <c r="N1565" s="17"/>
      <c r="O1565" s="17"/>
      <c r="P1565" s="17"/>
      <c r="Q1565" s="15"/>
      <c r="R1565" s="17"/>
      <c r="S1565" s="17" t="s">
        <v>46</v>
      </c>
      <c r="T1565" s="17"/>
      <c r="U1565" s="17"/>
      <c r="V1565" s="17"/>
      <c r="W1565" s="17"/>
      <c r="X1565" s="17"/>
      <c r="Y1565" s="17"/>
      <c r="Z1565" s="17"/>
      <c r="AA1565" s="17"/>
      <c r="AB1565" s="17"/>
      <c r="AC1565" s="17"/>
      <c r="AD1565" s="17"/>
      <c r="AE1565" s="17"/>
      <c r="AF1565" s="17"/>
      <c r="AG1565" s="17"/>
      <c r="AH1565" s="17"/>
      <c r="AI1565" s="17"/>
      <c r="AJ1565" s="17"/>
      <c r="BI1565" s="247"/>
      <c r="BJ1565" s="247"/>
      <c r="BK1565" s="247"/>
      <c r="BL1565" s="18"/>
      <c r="BM1565" s="18"/>
      <c r="BN1565" s="18"/>
      <c r="BO1565" s="18"/>
      <c r="BP1565" s="18"/>
      <c r="BQ1565" s="18"/>
      <c r="BR1565" s="18"/>
      <c r="BS1565" s="18"/>
      <c r="BT1565" s="18"/>
      <c r="BU1565" s="18"/>
      <c r="BV1565" s="18"/>
      <c r="BW1565" s="18"/>
      <c r="BX1565" s="19"/>
    </row>
    <row r="1566" spans="1:126" ht="20.100000000000001" customHeight="1">
      <c r="B1566" s="9"/>
      <c r="C1566" s="9"/>
      <c r="D1566" s="15"/>
      <c r="E1566" s="16"/>
      <c r="F1566" s="16"/>
      <c r="G1566" s="16"/>
      <c r="H1566" s="16"/>
      <c r="I1566" s="16"/>
      <c r="J1566" s="17"/>
      <c r="K1566" s="17"/>
      <c r="L1566" s="17"/>
      <c r="M1566" s="17"/>
      <c r="N1566" s="17"/>
      <c r="O1566" s="17"/>
      <c r="P1566" s="17"/>
      <c r="Q1566" s="15"/>
      <c r="R1566" s="492" t="str">
        <f>VLOOKUP(A1551,入力フォーム!$A$26:$AA$75,17,FALSE)</f>
        <v/>
      </c>
      <c r="S1566" s="492"/>
      <c r="T1566" s="492"/>
      <c r="U1566" s="492"/>
      <c r="V1566" s="492"/>
      <c r="W1566" s="492"/>
      <c r="X1566" s="492"/>
      <c r="Y1566" s="492"/>
      <c r="Z1566" s="492"/>
      <c r="AA1566" s="492"/>
      <c r="AB1566" s="491" t="s">
        <v>235</v>
      </c>
      <c r="AC1566" s="491"/>
      <c r="AD1566" s="491"/>
      <c r="AE1566" s="491"/>
      <c r="AF1566" s="491"/>
      <c r="AG1566" s="492" t="str">
        <f>VLOOKUP(A1551,入力フォーム!$A$26:$AA$75,19,FALSE)</f>
        <v/>
      </c>
      <c r="AH1566" s="492"/>
      <c r="AI1566" s="492"/>
      <c r="AJ1566" s="492"/>
      <c r="AK1566" s="492"/>
      <c r="AL1566" s="492"/>
      <c r="AM1566" s="492"/>
      <c r="AN1566" s="492"/>
      <c r="AO1566" s="492"/>
      <c r="AP1566" s="492"/>
      <c r="AQ1566" s="27"/>
      <c r="AR1566" s="28" t="s">
        <v>47</v>
      </c>
      <c r="AS1566" s="28"/>
      <c r="AT1566" s="28"/>
      <c r="AU1566" s="28"/>
      <c r="AV1566" s="485" t="str">
        <f>VLOOKUP(A1551,入力フォーム!$A$26:$AA$75,20,FALSE)</f>
        <v/>
      </c>
      <c r="AW1566" s="485"/>
      <c r="AX1566" s="28" t="s">
        <v>48</v>
      </c>
      <c r="AY1566" s="28"/>
      <c r="AZ1566" s="28"/>
      <c r="BA1566" s="28"/>
      <c r="BB1566" s="28"/>
      <c r="BC1566" s="28"/>
      <c r="BD1566" s="28"/>
      <c r="BE1566" s="28"/>
      <c r="BF1566" s="28"/>
      <c r="BG1566" s="18"/>
      <c r="BH1566" s="18"/>
      <c r="BI1566" s="18"/>
      <c r="BJ1566" s="18"/>
      <c r="BK1566" s="18"/>
      <c r="BL1566" s="18"/>
      <c r="BM1566" s="18"/>
      <c r="BN1566" s="18"/>
      <c r="BO1566" s="18"/>
      <c r="BP1566" s="18"/>
      <c r="BQ1566" s="18"/>
      <c r="BR1566" s="18"/>
      <c r="BS1566" s="18"/>
      <c r="BT1566" s="18"/>
      <c r="BU1566" s="18"/>
      <c r="BV1566" s="18"/>
      <c r="BW1566" s="18"/>
      <c r="BX1566" s="19"/>
    </row>
    <row r="1567" spans="1:126" ht="20.100000000000001" customHeight="1">
      <c r="B1567" s="9"/>
      <c r="C1567" s="9"/>
      <c r="D1567" s="15"/>
      <c r="E1567" s="16"/>
      <c r="F1567" s="16"/>
      <c r="G1567" s="16"/>
      <c r="H1567" s="16"/>
      <c r="I1567" s="16"/>
      <c r="J1567" s="17"/>
      <c r="K1567" s="17"/>
      <c r="L1567" s="17"/>
      <c r="M1567" s="17"/>
      <c r="N1567" s="17"/>
      <c r="O1567" s="17"/>
      <c r="P1567" s="17"/>
      <c r="Q1567" s="15"/>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c r="AP1567" s="17"/>
      <c r="AQ1567" s="17"/>
      <c r="AR1567" s="17"/>
      <c r="AS1567" s="17"/>
      <c r="AT1567" s="17"/>
      <c r="AU1567" s="17"/>
      <c r="AV1567" s="17"/>
      <c r="AW1567" s="17"/>
      <c r="AX1567" s="17"/>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9"/>
    </row>
    <row r="1568" spans="1:126" ht="20.100000000000001" customHeight="1">
      <c r="B1568" s="9"/>
      <c r="C1568" s="9"/>
      <c r="D1568" s="15"/>
      <c r="E1568" s="16"/>
      <c r="F1568" s="16"/>
      <c r="G1568" s="16"/>
      <c r="H1568" s="16"/>
      <c r="I1568" s="16"/>
      <c r="J1568" s="17"/>
      <c r="K1568" s="17"/>
      <c r="L1568" s="17"/>
      <c r="M1568" s="17"/>
      <c r="N1568" s="17"/>
      <c r="O1568" s="17"/>
      <c r="P1568" s="17"/>
      <c r="Q1568" s="15"/>
      <c r="R1568" s="248" t="s">
        <v>238</v>
      </c>
      <c r="S1568" s="29"/>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30"/>
      <c r="AZ1568" s="30"/>
      <c r="BA1568" s="30"/>
      <c r="BB1568" s="30"/>
      <c r="BC1568" s="30"/>
      <c r="BD1568" s="30"/>
      <c r="BE1568" s="30"/>
      <c r="BF1568" s="30"/>
      <c r="BG1568" s="30"/>
      <c r="BH1568" s="30"/>
      <c r="BI1568" s="30"/>
      <c r="BJ1568" s="30"/>
      <c r="BK1568" s="30"/>
      <c r="BL1568" s="18"/>
      <c r="BM1568" s="18"/>
      <c r="BN1568" s="18"/>
      <c r="BO1568" s="18"/>
      <c r="BP1568" s="18"/>
      <c r="BQ1568" s="18"/>
      <c r="BR1568" s="18"/>
      <c r="BS1568" s="18"/>
      <c r="BT1568" s="18"/>
      <c r="BU1568" s="18"/>
      <c r="BV1568" s="18"/>
      <c r="BW1568" s="18"/>
      <c r="BX1568" s="19"/>
    </row>
    <row r="1569" spans="2:126" ht="20.100000000000001" customHeight="1">
      <c r="B1569" s="9"/>
      <c r="C1569" s="9"/>
      <c r="D1569" s="23"/>
      <c r="E1569" s="24"/>
      <c r="F1569" s="24"/>
      <c r="G1569" s="24"/>
      <c r="H1569" s="24"/>
      <c r="I1569" s="24"/>
      <c r="J1569" s="25"/>
      <c r="K1569" s="25"/>
      <c r="L1569" s="25"/>
      <c r="M1569" s="25"/>
      <c r="N1569" s="25"/>
      <c r="O1569" s="25"/>
      <c r="P1569" s="25"/>
      <c r="Q1569" s="15"/>
      <c r="R1569" s="249" t="s">
        <v>239</v>
      </c>
      <c r="S1569" s="29"/>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30"/>
      <c r="AZ1569" s="30"/>
      <c r="BA1569" s="30"/>
      <c r="BB1569" s="30"/>
      <c r="BC1569" s="30"/>
      <c r="BD1569" s="30"/>
      <c r="BE1569" s="30"/>
      <c r="BF1569" s="30"/>
      <c r="BG1569" s="30"/>
      <c r="BH1569" s="30"/>
      <c r="BI1569" s="30"/>
      <c r="BJ1569" s="30"/>
      <c r="BK1569" s="30"/>
      <c r="BL1569" s="18"/>
      <c r="BM1569" s="18"/>
      <c r="BN1569" s="18"/>
      <c r="BO1569" s="18"/>
      <c r="BP1569" s="18"/>
      <c r="BQ1569" s="18"/>
      <c r="BR1569" s="18"/>
      <c r="BS1569" s="18"/>
      <c r="BT1569" s="18"/>
      <c r="BU1569" s="18"/>
      <c r="BV1569" s="18"/>
      <c r="BW1569" s="18"/>
      <c r="BX1569" s="19"/>
    </row>
    <row r="1570" spans="2:126" ht="20.100000000000001" customHeight="1">
      <c r="B1570" s="9"/>
      <c r="C1570" s="9"/>
      <c r="D1570" s="15"/>
      <c r="E1570" s="16" t="s">
        <v>49</v>
      </c>
      <c r="F1570" s="16"/>
      <c r="G1570" s="16"/>
      <c r="H1570" s="16"/>
      <c r="I1570" s="16"/>
      <c r="J1570" s="17"/>
      <c r="K1570" s="17"/>
      <c r="L1570" s="17"/>
      <c r="M1570" s="17"/>
      <c r="N1570" s="17"/>
      <c r="O1570" s="17"/>
      <c r="P1570" s="17"/>
      <c r="Q1570" s="20"/>
      <c r="R1570" s="21" t="s">
        <v>67</v>
      </c>
      <c r="S1570" s="22"/>
      <c r="T1570" s="22"/>
      <c r="U1570" s="22"/>
      <c r="V1570" s="22"/>
      <c r="W1570" s="22"/>
      <c r="X1570" s="22"/>
      <c r="Y1570" s="22"/>
      <c r="Z1570" s="22"/>
      <c r="AA1570" s="22"/>
      <c r="AB1570" s="22"/>
      <c r="AC1570" s="22"/>
      <c r="AD1570" s="22"/>
      <c r="AE1570" s="22"/>
      <c r="AF1570" s="22"/>
      <c r="AG1570" s="22"/>
      <c r="AH1570" s="22"/>
      <c r="AI1570" s="22"/>
      <c r="AJ1570" s="22"/>
      <c r="AK1570" s="22"/>
      <c r="AL1570" s="22"/>
      <c r="AM1570" s="22"/>
      <c r="AN1570" s="22"/>
      <c r="AO1570" s="22"/>
      <c r="AP1570" s="22"/>
      <c r="AQ1570" s="22"/>
      <c r="AR1570" s="22"/>
      <c r="AS1570" s="22"/>
      <c r="AT1570" s="22"/>
      <c r="AU1570" s="22"/>
      <c r="AV1570" s="22"/>
      <c r="AW1570" s="22"/>
      <c r="AX1570" s="2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3"/>
    </row>
    <row r="1571" spans="2:126" ht="20.100000000000001" customHeight="1">
      <c r="B1571" s="9"/>
      <c r="C1571" s="9"/>
      <c r="D1571" s="15"/>
      <c r="E1571" s="16"/>
      <c r="F1571" s="16"/>
      <c r="G1571" s="16"/>
      <c r="H1571" s="16"/>
      <c r="I1571" s="16"/>
      <c r="J1571" s="17"/>
      <c r="K1571" s="17"/>
      <c r="L1571" s="17"/>
      <c r="M1571" s="17"/>
      <c r="N1571" s="17"/>
      <c r="O1571" s="17"/>
      <c r="P1571" s="17"/>
      <c r="Q1571" s="23"/>
      <c r="R1571" s="31" t="s">
        <v>126</v>
      </c>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2"/>
      <c r="AZ1571" s="32"/>
      <c r="BA1571" s="32"/>
      <c r="BB1571" s="32"/>
      <c r="BC1571" s="32"/>
      <c r="BD1571" s="32"/>
      <c r="BE1571" s="32"/>
      <c r="BF1571" s="32"/>
      <c r="BG1571" s="32"/>
      <c r="BH1571" s="32"/>
      <c r="BI1571" s="32"/>
      <c r="BJ1571" s="32"/>
      <c r="BK1571" s="33"/>
      <c r="BL1571" s="33"/>
      <c r="BM1571" s="33"/>
      <c r="BN1571" s="33"/>
      <c r="BO1571" s="33"/>
      <c r="BP1571" s="33"/>
      <c r="BQ1571" s="33"/>
      <c r="BR1571" s="33"/>
      <c r="BS1571" s="33"/>
      <c r="BT1571" s="33"/>
      <c r="BU1571" s="33"/>
      <c r="BV1571" s="33"/>
      <c r="BW1571" s="33"/>
      <c r="BX1571" s="26"/>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row>
    <row r="1572" spans="2:126" ht="20.100000000000001" customHeight="1">
      <c r="B1572" s="9"/>
      <c r="C1572" s="9"/>
      <c r="D1572" s="10"/>
      <c r="E1572" s="11" t="s">
        <v>81</v>
      </c>
      <c r="F1572" s="11"/>
      <c r="G1572" s="11"/>
      <c r="H1572" s="11"/>
      <c r="I1572" s="11"/>
      <c r="J1572" s="12"/>
      <c r="K1572" s="12"/>
      <c r="L1572" s="12"/>
      <c r="M1572" s="12"/>
      <c r="N1572" s="12"/>
      <c r="O1572" s="12"/>
      <c r="P1572" s="12"/>
      <c r="Q1572" s="15"/>
      <c r="R1572" s="16" t="s">
        <v>115</v>
      </c>
      <c r="S1572" s="17"/>
      <c r="T1572" s="17"/>
      <c r="U1572" s="17"/>
      <c r="V1572" s="17"/>
      <c r="W1572" s="17"/>
      <c r="X1572" s="17"/>
      <c r="Y1572" s="17"/>
      <c r="Z1572" s="17"/>
      <c r="AA1572" s="17"/>
      <c r="AB1572" s="17"/>
      <c r="AC1572" s="17"/>
      <c r="AD1572" s="17"/>
      <c r="AE1572" s="17"/>
      <c r="AF1572" s="17"/>
      <c r="AG1572" s="17"/>
      <c r="AH1572" s="17"/>
      <c r="AI1572" s="17"/>
      <c r="AJ1572" s="17"/>
      <c r="AK1572" s="17"/>
      <c r="AL1572" s="17"/>
      <c r="AM1572" s="17"/>
      <c r="AN1572" s="17"/>
      <c r="AO1572" s="17"/>
      <c r="AP1572" s="17"/>
      <c r="AQ1572" s="17"/>
      <c r="AR1572" s="17"/>
      <c r="AS1572" s="17"/>
      <c r="AT1572" s="17"/>
      <c r="AU1572" s="17"/>
      <c r="AV1572" s="17"/>
      <c r="AW1572" s="17"/>
      <c r="AX1572" s="17"/>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9"/>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row>
    <row r="1573" spans="2:126" ht="20.100000000000001" customHeight="1">
      <c r="B1573" s="9"/>
      <c r="C1573" s="9"/>
      <c r="D1573" s="15"/>
      <c r="E1573" s="16" t="s">
        <v>82</v>
      </c>
      <c r="F1573" s="16"/>
      <c r="G1573" s="16"/>
      <c r="H1573" s="16"/>
      <c r="I1573" s="16"/>
      <c r="J1573" s="17"/>
      <c r="K1573" s="17"/>
      <c r="L1573" s="17"/>
      <c r="M1573" s="17"/>
      <c r="N1573" s="17"/>
      <c r="O1573" s="17"/>
      <c r="P1573" s="17"/>
      <c r="Q1573" s="20"/>
      <c r="R1573" s="486" t="s">
        <v>113</v>
      </c>
      <c r="S1573" s="486"/>
      <c r="T1573" s="486"/>
      <c r="U1573" s="486"/>
      <c r="V1573" s="39" t="s">
        <v>240</v>
      </c>
      <c r="W1573" s="487" t="str">
        <f>VLOOKUP(A1551,入力フォーム!$A$26:$AA$75,10,FALSE)</f>
        <v/>
      </c>
      <c r="X1573" s="487"/>
      <c r="Y1573" s="487"/>
      <c r="Z1573" s="487"/>
      <c r="AA1573" s="487"/>
      <c r="AB1573" s="487"/>
      <c r="AC1573" s="487"/>
      <c r="AD1573" s="39" t="s">
        <v>21</v>
      </c>
      <c r="AE1573" s="40"/>
      <c r="AF1573" s="22"/>
      <c r="AG1573" s="22"/>
      <c r="AH1573" s="22"/>
      <c r="AI1573" s="22"/>
      <c r="AJ1573" s="22"/>
      <c r="AK1573" s="22"/>
      <c r="AL1573" s="22"/>
      <c r="AM1573" s="22"/>
      <c r="AN1573" s="22"/>
      <c r="AO1573" s="22"/>
      <c r="AP1573" s="22"/>
      <c r="AQ1573" s="22"/>
      <c r="AR1573" s="22"/>
      <c r="AS1573" s="22"/>
      <c r="AT1573" s="22"/>
      <c r="AU1573" s="22"/>
      <c r="AV1573" s="22"/>
      <c r="AW1573" s="22"/>
      <c r="AX1573" s="2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row>
    <row r="1574" spans="2:126" ht="20.100000000000001" customHeight="1">
      <c r="B1574" s="9"/>
      <c r="C1574" s="9"/>
      <c r="D1574" s="15"/>
      <c r="E1574" s="16"/>
      <c r="F1574" s="16"/>
      <c r="G1574" s="16"/>
      <c r="H1574" s="16"/>
      <c r="I1574" s="16"/>
      <c r="J1574" s="17"/>
      <c r="K1574" s="17"/>
      <c r="L1574" s="17"/>
      <c r="M1574" s="17"/>
      <c r="N1574" s="17"/>
      <c r="O1574" s="17"/>
      <c r="P1574" s="17"/>
      <c r="Q1574" s="15"/>
      <c r="R1574" s="16" t="s">
        <v>104</v>
      </c>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9"/>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row>
    <row r="1575" spans="2:126" ht="20.100000000000001" customHeight="1">
      <c r="B1575" s="9"/>
      <c r="C1575" s="9"/>
      <c r="D1575" s="15"/>
      <c r="E1575" s="16"/>
      <c r="F1575" s="16"/>
      <c r="G1575" s="16"/>
      <c r="H1575" s="16"/>
      <c r="I1575" s="16"/>
      <c r="J1575" s="17"/>
      <c r="K1575" s="17"/>
      <c r="L1575" s="17"/>
      <c r="M1575" s="17"/>
      <c r="N1575" s="17"/>
      <c r="O1575" s="17"/>
      <c r="P1575" s="17"/>
      <c r="Q1575" s="15"/>
      <c r="R1575" s="16" t="s">
        <v>68</v>
      </c>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9"/>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row>
    <row r="1576" spans="2:126" ht="20.100000000000001" customHeight="1">
      <c r="B1576" s="9"/>
      <c r="C1576" s="9"/>
      <c r="D1576" s="15"/>
      <c r="E1576" s="16"/>
      <c r="F1576" s="16"/>
      <c r="G1576" s="16"/>
      <c r="H1576" s="16"/>
      <c r="I1576" s="16"/>
      <c r="J1576" s="17"/>
      <c r="K1576" s="17"/>
      <c r="L1576" s="17"/>
      <c r="M1576" s="17"/>
      <c r="N1576" s="17"/>
      <c r="O1576" s="17"/>
      <c r="P1576" s="17"/>
      <c r="Q1576" s="15"/>
      <c r="R1576" s="16" t="s">
        <v>114</v>
      </c>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c r="AP1576" s="17"/>
      <c r="AQ1576" s="17"/>
      <c r="AR1576" s="17"/>
      <c r="AS1576" s="17"/>
      <c r="AT1576" s="17"/>
      <c r="AU1576" s="17"/>
      <c r="AV1576" s="17"/>
      <c r="AW1576" s="17"/>
      <c r="AX1576" s="17"/>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9"/>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row>
    <row r="1577" spans="2:126" ht="20.100000000000001" customHeight="1">
      <c r="B1577" s="9"/>
      <c r="C1577" s="9"/>
      <c r="D1577" s="15"/>
      <c r="E1577" s="16"/>
      <c r="F1577" s="16"/>
      <c r="G1577" s="16"/>
      <c r="H1577" s="16"/>
      <c r="I1577" s="16"/>
      <c r="J1577" s="17"/>
      <c r="K1577" s="17"/>
      <c r="L1577" s="17"/>
      <c r="M1577" s="17"/>
      <c r="N1577" s="17"/>
      <c r="O1577" s="17"/>
      <c r="P1577" s="17"/>
      <c r="Q1577" s="23"/>
      <c r="R1577" s="25"/>
      <c r="S1577" s="25"/>
      <c r="T1577" s="25"/>
      <c r="U1577" s="25"/>
      <c r="V1577" s="25"/>
      <c r="W1577" s="25"/>
      <c r="X1577" s="25"/>
      <c r="Y1577" s="24" t="s">
        <v>241</v>
      </c>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26"/>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row>
    <row r="1578" spans="2:126" ht="20.100000000000001" customHeight="1">
      <c r="B1578" s="9"/>
      <c r="C1578" s="9"/>
      <c r="D1578" s="10"/>
      <c r="E1578" s="11" t="s">
        <v>50</v>
      </c>
      <c r="F1578" s="11"/>
      <c r="G1578" s="11"/>
      <c r="H1578" s="11"/>
      <c r="I1578" s="11"/>
      <c r="J1578" s="12"/>
      <c r="K1578" s="12"/>
      <c r="L1578" s="12"/>
      <c r="M1578" s="12"/>
      <c r="N1578" s="12"/>
      <c r="O1578" s="12"/>
      <c r="P1578" s="12"/>
      <c r="Q1578" s="15"/>
      <c r="R1578" s="16" t="s">
        <v>69</v>
      </c>
      <c r="S1578" s="17"/>
      <c r="T1578" s="17"/>
      <c r="U1578" s="17"/>
      <c r="V1578" s="17"/>
      <c r="W1578" s="17"/>
      <c r="X1578" s="17"/>
      <c r="Y1578" s="17"/>
      <c r="Z1578" s="17"/>
      <c r="AA1578" s="17"/>
      <c r="AB1578" s="17"/>
      <c r="AC1578" s="16" t="s">
        <v>70</v>
      </c>
      <c r="AD1578" s="17"/>
      <c r="AE1578" s="17"/>
      <c r="AF1578" s="17"/>
      <c r="AG1578" s="17"/>
      <c r="AH1578" s="17"/>
      <c r="AI1578" s="17"/>
      <c r="AJ1578" s="17"/>
      <c r="AK1578" s="17"/>
      <c r="AL1578" s="17"/>
      <c r="AM1578" s="17"/>
      <c r="AN1578" s="17"/>
      <c r="AO1578" s="17"/>
      <c r="AP1578" s="17"/>
      <c r="AQ1578" s="17"/>
      <c r="AR1578" s="17"/>
      <c r="AS1578" s="17"/>
      <c r="AT1578" s="17"/>
      <c r="AU1578" s="17"/>
      <c r="AV1578" s="17"/>
      <c r="AW1578" s="17"/>
      <c r="AX1578" s="17"/>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9"/>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row>
    <row r="1579" spans="2:126" ht="20.100000000000001" customHeight="1">
      <c r="B1579" s="9"/>
      <c r="C1579" s="9"/>
      <c r="D1579" s="10"/>
      <c r="E1579" s="11" t="s">
        <v>51</v>
      </c>
      <c r="F1579" s="11"/>
      <c r="G1579" s="11"/>
      <c r="H1579" s="11"/>
      <c r="I1579" s="11"/>
      <c r="J1579" s="12"/>
      <c r="K1579" s="12"/>
      <c r="L1579" s="12"/>
      <c r="M1579" s="12"/>
      <c r="N1579" s="12"/>
      <c r="O1579" s="12"/>
      <c r="P1579" s="12"/>
      <c r="Q1579" s="10"/>
      <c r="R1579" s="11" t="s">
        <v>86</v>
      </c>
      <c r="S1579" s="12"/>
      <c r="T1579" s="12"/>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c r="BW1579" s="13"/>
      <c r="BX1579" s="14"/>
    </row>
    <row r="1580" spans="2:126" ht="20.100000000000001" customHeight="1">
      <c r="B1580" s="9"/>
      <c r="C1580" s="9"/>
      <c r="D1580" s="20"/>
      <c r="E1580" s="21" t="s">
        <v>52</v>
      </c>
      <c r="F1580" s="21"/>
      <c r="G1580" s="21"/>
      <c r="H1580" s="21"/>
      <c r="I1580" s="21"/>
      <c r="J1580" s="22"/>
      <c r="K1580" s="22"/>
      <c r="L1580" s="22"/>
      <c r="M1580" s="22"/>
      <c r="N1580" s="22"/>
      <c r="O1580" s="22"/>
      <c r="P1580" s="22"/>
      <c r="Q1580" s="15"/>
      <c r="R1580" s="16" t="s">
        <v>71</v>
      </c>
      <c r="S1580" s="29"/>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30"/>
      <c r="AZ1580" s="30"/>
      <c r="BA1580" s="30"/>
      <c r="BB1580" s="30"/>
      <c r="BC1580" s="30"/>
      <c r="BD1580" s="30"/>
      <c r="BE1580" s="30"/>
      <c r="BF1580" s="30"/>
      <c r="BG1580" s="30"/>
      <c r="BH1580" s="30"/>
      <c r="BI1580" s="30"/>
      <c r="BJ1580" s="30"/>
      <c r="BK1580" s="30"/>
      <c r="BL1580" s="18"/>
      <c r="BM1580" s="18"/>
      <c r="BN1580" s="18"/>
      <c r="BO1580" s="18"/>
      <c r="BP1580" s="18"/>
      <c r="BQ1580" s="18"/>
      <c r="BR1580" s="18"/>
      <c r="BS1580" s="18"/>
      <c r="BT1580" s="18"/>
      <c r="BU1580" s="18"/>
      <c r="BV1580" s="18"/>
      <c r="BW1580" s="18"/>
      <c r="BX1580" s="19"/>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row>
    <row r="1581" spans="2:126" ht="20.100000000000001" customHeight="1">
      <c r="B1581" s="9"/>
      <c r="C1581" s="9"/>
      <c r="D1581" s="15"/>
      <c r="E1581" s="16"/>
      <c r="F1581" s="16"/>
      <c r="G1581" s="16"/>
      <c r="H1581" s="16"/>
      <c r="I1581" s="16"/>
      <c r="J1581" s="17"/>
      <c r="K1581" s="17"/>
      <c r="L1581" s="17"/>
      <c r="M1581" s="17"/>
      <c r="N1581" s="17"/>
      <c r="O1581" s="17"/>
      <c r="P1581" s="17"/>
      <c r="Q1581" s="15"/>
      <c r="R1581" s="28" t="s">
        <v>72</v>
      </c>
      <c r="S1581" s="29"/>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30"/>
      <c r="AZ1581" s="30"/>
      <c r="BA1581" s="30"/>
      <c r="BB1581" s="30"/>
      <c r="BC1581" s="30"/>
      <c r="BD1581" s="30"/>
      <c r="BE1581" s="30"/>
      <c r="BF1581" s="30"/>
      <c r="BG1581" s="30"/>
      <c r="BH1581" s="30"/>
      <c r="BI1581" s="30"/>
      <c r="BJ1581" s="30"/>
      <c r="BK1581" s="30"/>
      <c r="BL1581" s="18"/>
      <c r="BM1581" s="18"/>
      <c r="BN1581" s="18"/>
      <c r="BO1581" s="18"/>
      <c r="BP1581" s="18"/>
      <c r="BQ1581" s="18"/>
      <c r="BR1581" s="18"/>
      <c r="BS1581" s="18"/>
      <c r="BT1581" s="18"/>
      <c r="BU1581" s="18"/>
      <c r="BV1581" s="18"/>
      <c r="BW1581" s="18"/>
      <c r="BX1581" s="19"/>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row>
    <row r="1582" spans="2:126" ht="20.100000000000001" customHeight="1">
      <c r="B1582" s="9"/>
      <c r="C1582" s="9"/>
      <c r="D1582" s="15"/>
      <c r="E1582" s="16"/>
      <c r="F1582" s="16"/>
      <c r="G1582" s="16"/>
      <c r="H1582" s="16"/>
      <c r="I1582" s="16"/>
      <c r="J1582" s="17"/>
      <c r="K1582" s="17"/>
      <c r="L1582" s="17"/>
      <c r="M1582" s="17"/>
      <c r="N1582" s="17"/>
      <c r="O1582" s="17"/>
      <c r="P1582" s="17"/>
      <c r="Q1582" s="15"/>
      <c r="R1582" s="29"/>
      <c r="S1582" s="29"/>
      <c r="T1582" s="29" t="s">
        <v>73</v>
      </c>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30"/>
      <c r="AZ1582" s="30"/>
      <c r="BA1582" s="30"/>
      <c r="BB1582" s="30"/>
      <c r="BC1582" s="30"/>
      <c r="BD1582" s="30"/>
      <c r="BE1582" s="30"/>
      <c r="BF1582" s="30"/>
      <c r="BG1582" s="30"/>
      <c r="BH1582" s="30"/>
      <c r="BI1582" s="30"/>
      <c r="BJ1582" s="30"/>
      <c r="BK1582" s="30"/>
      <c r="BL1582" s="18"/>
      <c r="BM1582" s="18"/>
      <c r="BN1582" s="18"/>
      <c r="BO1582" s="18"/>
      <c r="BP1582" s="18"/>
      <c r="BQ1582" s="18"/>
      <c r="BR1582" s="18"/>
      <c r="BS1582" s="18"/>
      <c r="BT1582" s="18"/>
      <c r="BU1582" s="18"/>
      <c r="BV1582" s="18"/>
      <c r="BW1582" s="18"/>
      <c r="BX1582" s="19"/>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row>
    <row r="1583" spans="2:126" ht="20.100000000000001" customHeight="1">
      <c r="B1583" s="9"/>
      <c r="C1583" s="9"/>
      <c r="D1583" s="15"/>
      <c r="E1583" s="16"/>
      <c r="F1583" s="16"/>
      <c r="G1583" s="16"/>
      <c r="H1583" s="16"/>
      <c r="I1583" s="16"/>
      <c r="J1583" s="17"/>
      <c r="K1583" s="17"/>
      <c r="L1583" s="17"/>
      <c r="M1583" s="17"/>
      <c r="N1583" s="17"/>
      <c r="O1583" s="17"/>
      <c r="P1583" s="17"/>
      <c r="Q1583" s="15"/>
      <c r="R1583" s="29"/>
      <c r="S1583" s="29"/>
      <c r="T1583" s="29" t="s">
        <v>74</v>
      </c>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30"/>
      <c r="AZ1583" s="30"/>
      <c r="BA1583" s="30"/>
      <c r="BB1583" s="30"/>
      <c r="BC1583" s="30"/>
      <c r="BD1583" s="30"/>
      <c r="BE1583" s="30"/>
      <c r="BF1583" s="30"/>
      <c r="BG1583" s="30"/>
      <c r="BH1583" s="30"/>
      <c r="BI1583" s="30"/>
      <c r="BJ1583" s="30"/>
      <c r="BK1583" s="30"/>
      <c r="BL1583" s="18"/>
      <c r="BM1583" s="18"/>
      <c r="BN1583" s="18"/>
      <c r="BO1583" s="18"/>
      <c r="BP1583" s="18"/>
      <c r="BQ1583" s="18"/>
      <c r="BR1583" s="18"/>
      <c r="BS1583" s="18"/>
      <c r="BT1583" s="18"/>
      <c r="BU1583" s="18"/>
      <c r="BV1583" s="18"/>
      <c r="BW1583" s="18"/>
      <c r="BX1583" s="19"/>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row>
    <row r="1584" spans="2:126" ht="20.100000000000001" customHeight="1">
      <c r="B1584" s="9"/>
      <c r="C1584" s="9"/>
      <c r="D1584" s="15"/>
      <c r="E1584" s="16"/>
      <c r="F1584" s="16"/>
      <c r="G1584" s="16"/>
      <c r="H1584" s="16"/>
      <c r="I1584" s="16"/>
      <c r="J1584" s="17"/>
      <c r="K1584" s="17"/>
      <c r="L1584" s="17"/>
      <c r="M1584" s="17"/>
      <c r="N1584" s="17"/>
      <c r="O1584" s="17"/>
      <c r="P1584" s="17"/>
      <c r="Q1584" s="15"/>
      <c r="R1584" s="29"/>
      <c r="S1584" s="29"/>
      <c r="T1584" s="29" t="s">
        <v>75</v>
      </c>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30"/>
      <c r="AZ1584" s="30"/>
      <c r="BA1584" s="30"/>
      <c r="BB1584" s="30"/>
      <c r="BC1584" s="30"/>
      <c r="BD1584" s="30"/>
      <c r="BE1584" s="30"/>
      <c r="BF1584" s="30"/>
      <c r="BG1584" s="30"/>
      <c r="BH1584" s="30"/>
      <c r="BI1584" s="30"/>
      <c r="BJ1584" s="30"/>
      <c r="BK1584" s="30"/>
      <c r="BL1584" s="18"/>
      <c r="BM1584" s="18"/>
      <c r="BN1584" s="18"/>
      <c r="BO1584" s="18"/>
      <c r="BP1584" s="18"/>
      <c r="BQ1584" s="18"/>
      <c r="BR1584" s="18"/>
      <c r="BS1584" s="18"/>
      <c r="BT1584" s="18"/>
      <c r="BU1584" s="18"/>
      <c r="BV1584" s="18"/>
      <c r="BW1584" s="18"/>
      <c r="BX1584" s="19"/>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row>
    <row r="1585" spans="2:126" ht="20.100000000000001" customHeight="1">
      <c r="B1585" s="9"/>
      <c r="C1585" s="9"/>
      <c r="D1585" s="15"/>
      <c r="E1585" s="16"/>
      <c r="F1585" s="16"/>
      <c r="G1585" s="16"/>
      <c r="H1585" s="16"/>
      <c r="I1585" s="16"/>
      <c r="J1585" s="17"/>
      <c r="K1585" s="17"/>
      <c r="L1585" s="17"/>
      <c r="M1585" s="17"/>
      <c r="N1585" s="17"/>
      <c r="O1585" s="17"/>
      <c r="P1585" s="17"/>
      <c r="Q1585" s="15"/>
      <c r="R1585" s="29"/>
      <c r="S1585" s="29"/>
      <c r="T1585" s="29" t="s">
        <v>84</v>
      </c>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30"/>
      <c r="AZ1585" s="30"/>
      <c r="BA1585" s="30"/>
      <c r="BB1585" s="30"/>
      <c r="BC1585" s="30"/>
      <c r="BD1585" s="30"/>
      <c r="BE1585" s="30"/>
      <c r="BF1585" s="30"/>
      <c r="BG1585" s="30"/>
      <c r="BH1585" s="30"/>
      <c r="BI1585" s="30"/>
      <c r="BJ1585" s="30"/>
      <c r="BK1585" s="30"/>
      <c r="BL1585" s="18"/>
      <c r="BM1585" s="18"/>
      <c r="BN1585" s="18"/>
      <c r="BO1585" s="18"/>
      <c r="BP1585" s="18"/>
      <c r="BQ1585" s="18"/>
      <c r="BR1585" s="18"/>
      <c r="BS1585" s="18"/>
      <c r="BT1585" s="18"/>
      <c r="BU1585" s="18"/>
      <c r="BV1585" s="18"/>
      <c r="BW1585" s="18"/>
      <c r="BX1585" s="19"/>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row>
    <row r="1586" spans="2:126" ht="20.100000000000001" customHeight="1">
      <c r="B1586" s="9"/>
      <c r="C1586" s="9"/>
      <c r="D1586" s="23"/>
      <c r="E1586" s="24"/>
      <c r="F1586" s="24"/>
      <c r="G1586" s="24"/>
      <c r="H1586" s="24"/>
      <c r="I1586" s="24"/>
      <c r="J1586" s="25"/>
      <c r="K1586" s="25"/>
      <c r="L1586" s="25"/>
      <c r="M1586" s="25"/>
      <c r="N1586" s="25"/>
      <c r="O1586" s="25"/>
      <c r="P1586" s="25"/>
      <c r="Q1586" s="15"/>
      <c r="R1586" s="29"/>
      <c r="S1586" s="29"/>
      <c r="T1586" s="29" t="s">
        <v>76</v>
      </c>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30"/>
      <c r="AZ1586" s="30"/>
      <c r="BA1586" s="30"/>
      <c r="BB1586" s="30"/>
      <c r="BC1586" s="30"/>
      <c r="BD1586" s="30"/>
      <c r="BE1586" s="30"/>
      <c r="BF1586" s="30"/>
      <c r="BG1586" s="30"/>
      <c r="BH1586" s="30"/>
      <c r="BI1586" s="30"/>
      <c r="BJ1586" s="30"/>
      <c r="BK1586" s="30"/>
      <c r="BL1586" s="18"/>
      <c r="BM1586" s="18"/>
      <c r="BN1586" s="18"/>
      <c r="BO1586" s="18"/>
      <c r="BP1586" s="18"/>
      <c r="BQ1586" s="18"/>
      <c r="BR1586" s="18"/>
      <c r="BS1586" s="18"/>
      <c r="BT1586" s="18"/>
      <c r="BU1586" s="18"/>
      <c r="BV1586" s="18"/>
      <c r="BW1586" s="18"/>
      <c r="BX1586" s="19"/>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row>
    <row r="1587" spans="2:126" ht="20.100000000000001" customHeight="1">
      <c r="B1587" s="9"/>
      <c r="C1587" s="9"/>
      <c r="D1587" s="15"/>
      <c r="E1587" s="16" t="s">
        <v>53</v>
      </c>
      <c r="F1587" s="16"/>
      <c r="G1587" s="16"/>
      <c r="H1587" s="16"/>
      <c r="I1587" s="16"/>
      <c r="J1587" s="17"/>
      <c r="K1587" s="17"/>
      <c r="L1587" s="17"/>
      <c r="M1587" s="17"/>
      <c r="N1587" s="17"/>
      <c r="O1587" s="17"/>
      <c r="P1587" s="17"/>
      <c r="Q1587" s="10"/>
      <c r="R1587" s="11" t="s">
        <v>325</v>
      </c>
      <c r="S1587" s="37"/>
      <c r="T1587" s="37"/>
      <c r="U1587" s="37"/>
      <c r="V1587" s="37"/>
      <c r="W1587" s="37"/>
      <c r="X1587" s="37"/>
      <c r="Y1587" s="37"/>
      <c r="Z1587" s="37"/>
      <c r="AA1587" s="37"/>
      <c r="AB1587" s="37"/>
      <c r="AC1587" s="37"/>
      <c r="AD1587" s="37"/>
      <c r="AE1587" s="37"/>
      <c r="AF1587" s="37"/>
      <c r="AG1587" s="37"/>
      <c r="AH1587" s="37"/>
      <c r="AI1587" s="37"/>
      <c r="AJ1587" s="37"/>
      <c r="AK1587" s="37"/>
      <c r="AL1587" s="37"/>
      <c r="AM1587" s="37"/>
      <c r="AN1587" s="37"/>
      <c r="AO1587" s="37"/>
      <c r="AP1587" s="37"/>
      <c r="AQ1587" s="37"/>
      <c r="AR1587" s="37"/>
      <c r="AS1587" s="37"/>
      <c r="AT1587" s="37"/>
      <c r="AU1587" s="37"/>
      <c r="AV1587" s="37"/>
      <c r="AW1587" s="37"/>
      <c r="AX1587" s="37"/>
      <c r="AY1587" s="38"/>
      <c r="AZ1587" s="38"/>
      <c r="BA1587" s="38"/>
      <c r="BB1587" s="38"/>
      <c r="BC1587" s="38"/>
      <c r="BD1587" s="38"/>
      <c r="BE1587" s="38"/>
      <c r="BF1587" s="38"/>
      <c r="BG1587" s="38"/>
      <c r="BH1587" s="38"/>
      <c r="BI1587" s="38"/>
      <c r="BJ1587" s="38"/>
      <c r="BK1587" s="38"/>
      <c r="BL1587" s="13"/>
      <c r="BM1587" s="13"/>
      <c r="BN1587" s="13"/>
      <c r="BO1587" s="13"/>
      <c r="BP1587" s="13"/>
      <c r="BQ1587" s="13"/>
      <c r="BR1587" s="13"/>
      <c r="BS1587" s="13"/>
      <c r="BT1587" s="13"/>
      <c r="BU1587" s="13"/>
      <c r="BV1587" s="13"/>
      <c r="BW1587" s="13"/>
      <c r="BX1587" s="14"/>
    </row>
    <row r="1588" spans="2:126" ht="20.100000000000001" customHeight="1">
      <c r="B1588" s="9"/>
      <c r="C1588" s="9"/>
      <c r="D1588" s="20"/>
      <c r="E1588" s="21" t="s">
        <v>54</v>
      </c>
      <c r="F1588" s="21"/>
      <c r="G1588" s="21"/>
      <c r="H1588" s="21"/>
      <c r="I1588" s="21"/>
      <c r="J1588" s="22"/>
      <c r="K1588" s="22"/>
      <c r="L1588" s="22"/>
      <c r="M1588" s="22"/>
      <c r="N1588" s="22"/>
      <c r="O1588" s="22"/>
      <c r="P1588" s="22"/>
      <c r="Q1588" s="15"/>
      <c r="R1588" s="28" t="s">
        <v>77</v>
      </c>
      <c r="S1588" s="29"/>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30"/>
      <c r="AZ1588" s="30"/>
      <c r="BA1588" s="30"/>
      <c r="BB1588" s="30"/>
      <c r="BC1588" s="30"/>
      <c r="BD1588" s="30"/>
      <c r="BE1588" s="30"/>
      <c r="BF1588" s="30"/>
      <c r="BG1588" s="30"/>
      <c r="BH1588" s="30"/>
      <c r="BI1588" s="30"/>
      <c r="BJ1588" s="30"/>
      <c r="BK1588" s="30"/>
      <c r="BL1588" s="18"/>
      <c r="BM1588" s="18"/>
      <c r="BN1588" s="18"/>
      <c r="BO1588" s="18"/>
      <c r="BP1588" s="18"/>
      <c r="BQ1588" s="18"/>
      <c r="BR1588" s="18"/>
      <c r="BS1588" s="18"/>
      <c r="BT1588" s="18"/>
      <c r="BU1588" s="18"/>
      <c r="BV1588" s="18"/>
      <c r="BW1588" s="18"/>
      <c r="BX1588" s="19"/>
    </row>
    <row r="1589" spans="2:126" ht="20.100000000000001" customHeight="1">
      <c r="B1589" s="9"/>
      <c r="C1589" s="9"/>
      <c r="D1589" s="15"/>
      <c r="E1589" s="16"/>
      <c r="F1589" s="16"/>
      <c r="G1589" s="16"/>
      <c r="H1589" s="16"/>
      <c r="I1589" s="16"/>
      <c r="J1589" s="17"/>
      <c r="K1589" s="17"/>
      <c r="L1589" s="17"/>
      <c r="M1589" s="17"/>
      <c r="N1589" s="17"/>
      <c r="O1589" s="17"/>
      <c r="P1589" s="17"/>
      <c r="Q1589" s="15"/>
      <c r="R1589" s="29"/>
      <c r="S1589" s="29"/>
      <c r="T1589" s="29" t="s">
        <v>78</v>
      </c>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30"/>
      <c r="AZ1589" s="30"/>
      <c r="BA1589" s="30"/>
      <c r="BB1589" s="30"/>
      <c r="BC1589" s="30"/>
      <c r="BD1589" s="30"/>
      <c r="BE1589" s="30"/>
      <c r="BF1589" s="30"/>
      <c r="BG1589" s="30"/>
      <c r="BH1589" s="30"/>
      <c r="BI1589" s="30"/>
      <c r="BJ1589" s="30"/>
      <c r="BK1589" s="30"/>
      <c r="BL1589" s="18"/>
      <c r="BM1589" s="18"/>
      <c r="BN1589" s="18"/>
      <c r="BO1589" s="18"/>
      <c r="BP1589" s="18"/>
      <c r="BQ1589" s="18"/>
      <c r="BR1589" s="18"/>
      <c r="BS1589" s="18"/>
      <c r="BT1589" s="18"/>
      <c r="BU1589" s="18"/>
      <c r="BV1589" s="18"/>
      <c r="BW1589" s="18"/>
      <c r="BX1589" s="19"/>
    </row>
    <row r="1590" spans="2:126" ht="20.100000000000001" customHeight="1">
      <c r="B1590" s="9"/>
      <c r="C1590" s="9"/>
      <c r="D1590" s="15"/>
      <c r="E1590" s="16"/>
      <c r="F1590" s="16"/>
      <c r="G1590" s="16"/>
      <c r="H1590" s="16"/>
      <c r="I1590" s="16"/>
      <c r="J1590" s="17"/>
      <c r="K1590" s="17"/>
      <c r="L1590" s="17"/>
      <c r="M1590" s="17"/>
      <c r="N1590" s="17"/>
      <c r="O1590" s="17"/>
      <c r="P1590" s="17"/>
      <c r="Q1590" s="15"/>
      <c r="R1590" s="29"/>
      <c r="S1590" s="29"/>
      <c r="T1590" s="29" t="s">
        <v>79</v>
      </c>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30"/>
      <c r="AZ1590" s="30"/>
      <c r="BA1590" s="30"/>
      <c r="BB1590" s="30"/>
      <c r="BC1590" s="30"/>
      <c r="BD1590" s="30"/>
      <c r="BE1590" s="30"/>
      <c r="BF1590" s="30"/>
      <c r="BG1590" s="30"/>
      <c r="BH1590" s="30"/>
      <c r="BI1590" s="30"/>
      <c r="BJ1590" s="30"/>
      <c r="BK1590" s="30"/>
      <c r="BL1590" s="18"/>
      <c r="BM1590" s="18"/>
      <c r="BN1590" s="18"/>
      <c r="BO1590" s="18"/>
      <c r="BP1590" s="18"/>
      <c r="BQ1590" s="18"/>
      <c r="BR1590" s="18"/>
      <c r="BS1590" s="18"/>
      <c r="BT1590" s="18"/>
      <c r="BU1590" s="18"/>
      <c r="BV1590" s="18"/>
      <c r="BW1590" s="18"/>
      <c r="BX1590" s="19"/>
    </row>
    <row r="1591" spans="2:126" ht="20.100000000000001" customHeight="1">
      <c r="B1591" s="9"/>
      <c r="C1591" s="9"/>
      <c r="D1591" s="23"/>
      <c r="E1591" s="24"/>
      <c r="F1591" s="24"/>
      <c r="G1591" s="24"/>
      <c r="H1591" s="24"/>
      <c r="I1591" s="24"/>
      <c r="J1591" s="25"/>
      <c r="K1591" s="25"/>
      <c r="L1591" s="25"/>
      <c r="M1591" s="25"/>
      <c r="N1591" s="25"/>
      <c r="O1591" s="25"/>
      <c r="P1591" s="25"/>
      <c r="Q1591" s="23"/>
      <c r="R1591" s="31"/>
      <c r="S1591" s="31"/>
      <c r="T1591" s="31" t="s">
        <v>80</v>
      </c>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1"/>
      <c r="AY1591" s="32"/>
      <c r="AZ1591" s="32"/>
      <c r="BA1591" s="32"/>
      <c r="BB1591" s="32"/>
      <c r="BC1591" s="32"/>
      <c r="BD1591" s="32"/>
      <c r="BE1591" s="32"/>
      <c r="BF1591" s="32"/>
      <c r="BG1591" s="32"/>
      <c r="BH1591" s="32"/>
      <c r="BI1591" s="32"/>
      <c r="BJ1591" s="32"/>
      <c r="BK1591" s="32"/>
      <c r="BL1591" s="33"/>
      <c r="BM1591" s="33"/>
      <c r="BN1591" s="33"/>
      <c r="BO1591" s="33"/>
      <c r="BP1591" s="33"/>
      <c r="BQ1591" s="33"/>
      <c r="BR1591" s="33"/>
      <c r="BS1591" s="33"/>
      <c r="BT1591" s="33"/>
      <c r="BU1591" s="33"/>
      <c r="BV1591" s="33"/>
      <c r="BW1591" s="33"/>
      <c r="BX1591" s="26"/>
    </row>
    <row r="1592" spans="2:126" ht="20.100000000000001" customHeight="1">
      <c r="B1592" s="9"/>
      <c r="C1592" s="9"/>
      <c r="D1592" s="15"/>
      <c r="E1592" s="16" t="s">
        <v>55</v>
      </c>
      <c r="F1592" s="16"/>
      <c r="G1592" s="16"/>
      <c r="H1592" s="16"/>
      <c r="I1592" s="16"/>
      <c r="J1592" s="17"/>
      <c r="K1592" s="17"/>
      <c r="L1592" s="17"/>
      <c r="M1592" s="17"/>
      <c r="N1592" s="17"/>
      <c r="O1592" s="17"/>
      <c r="P1592" s="17"/>
      <c r="Q1592" s="15"/>
      <c r="R1592" s="250" t="s">
        <v>231</v>
      </c>
      <c r="S1592" s="250"/>
      <c r="T1592" s="250"/>
      <c r="U1592" s="250"/>
      <c r="V1592" s="250"/>
      <c r="W1592" s="250"/>
      <c r="X1592" s="250"/>
      <c r="Y1592" s="250"/>
      <c r="Z1592" s="250"/>
      <c r="AA1592" s="250"/>
      <c r="AB1592" s="250"/>
      <c r="AC1592" s="250"/>
      <c r="AD1592" s="250"/>
      <c r="AE1592" s="250"/>
      <c r="AF1592" s="250"/>
      <c r="AG1592" s="250"/>
      <c r="AH1592" s="250"/>
      <c r="AI1592" s="250"/>
      <c r="AJ1592" s="250"/>
      <c r="AK1592" s="250"/>
      <c r="AL1592" s="250"/>
      <c r="AM1592" s="250"/>
      <c r="AN1592" s="250"/>
      <c r="AO1592" s="34"/>
      <c r="AP1592" s="34"/>
      <c r="AQ1592" s="34"/>
      <c r="AR1592" s="34"/>
      <c r="AS1592" s="34"/>
      <c r="AT1592" s="34"/>
      <c r="AU1592" s="34"/>
      <c r="AV1592" s="34"/>
      <c r="AW1592" s="34"/>
      <c r="AX1592" s="34"/>
      <c r="AY1592" s="35"/>
      <c r="AZ1592" s="35"/>
      <c r="BA1592" s="35"/>
      <c r="BB1592" s="35"/>
      <c r="BC1592" s="35"/>
      <c r="BD1592" s="35"/>
      <c r="BE1592" s="35"/>
      <c r="BF1592" s="35"/>
      <c r="BG1592" s="35"/>
      <c r="BH1592" s="35"/>
      <c r="BI1592" s="35"/>
      <c r="BJ1592" s="35"/>
      <c r="BK1592" s="35"/>
      <c r="BL1592" s="2"/>
      <c r="BM1592" s="2"/>
      <c r="BN1592" s="2"/>
      <c r="BO1592" s="2"/>
      <c r="BP1592" s="2"/>
      <c r="BQ1592" s="2"/>
      <c r="BR1592" s="2"/>
      <c r="BS1592" s="2"/>
      <c r="BT1592" s="2"/>
      <c r="BU1592" s="2"/>
      <c r="BV1592" s="2"/>
      <c r="BW1592" s="2"/>
      <c r="BX1592" s="3"/>
    </row>
    <row r="1593" spans="2:126" ht="20.100000000000001" customHeight="1">
      <c r="B1593" s="9"/>
      <c r="C1593" s="9"/>
      <c r="D1593" s="15"/>
      <c r="E1593" s="16"/>
      <c r="F1593" s="16"/>
      <c r="G1593" s="16"/>
      <c r="H1593" s="16"/>
      <c r="I1593" s="16"/>
      <c r="J1593" s="17"/>
      <c r="K1593" s="17"/>
      <c r="L1593" s="17"/>
      <c r="M1593" s="17"/>
      <c r="N1593" s="17"/>
      <c r="O1593" s="17"/>
      <c r="P1593" s="17"/>
      <c r="Q1593" s="15"/>
      <c r="R1593" s="251" t="s">
        <v>232</v>
      </c>
      <c r="S1593" s="251"/>
      <c r="T1593" s="251"/>
      <c r="U1593" s="251"/>
      <c r="V1593" s="251"/>
      <c r="W1593" s="251"/>
      <c r="X1593" s="251"/>
      <c r="Y1593" s="251"/>
      <c r="Z1593" s="251"/>
      <c r="AA1593" s="251"/>
      <c r="AB1593" s="251"/>
      <c r="AC1593" s="251"/>
      <c r="AD1593" s="251"/>
      <c r="AE1593" s="251"/>
      <c r="AF1593" s="251"/>
      <c r="AG1593" s="251"/>
      <c r="AH1593" s="251"/>
      <c r="AI1593" s="251"/>
      <c r="AJ1593" s="251"/>
      <c r="AK1593" s="251"/>
      <c r="AL1593" s="251"/>
      <c r="AM1593" s="251"/>
      <c r="AN1593" s="251"/>
      <c r="AO1593" s="251"/>
      <c r="AP1593" s="251"/>
      <c r="AQ1593" s="251"/>
      <c r="AR1593" s="251"/>
      <c r="AS1593" s="251"/>
      <c r="AT1593" s="251"/>
      <c r="AU1593" s="251"/>
      <c r="AV1593" s="251"/>
      <c r="AW1593" s="251"/>
      <c r="AX1593" s="251"/>
      <c r="AY1593" s="252"/>
      <c r="AZ1593" s="252"/>
      <c r="BA1593" s="252"/>
      <c r="BB1593" s="252"/>
      <c r="BC1593" s="252"/>
      <c r="BD1593" s="252"/>
      <c r="BE1593" s="252"/>
      <c r="BF1593" s="252"/>
      <c r="BG1593" s="252"/>
      <c r="BH1593" s="252"/>
      <c r="BI1593" s="252"/>
      <c r="BJ1593" s="252"/>
      <c r="BK1593" s="252"/>
      <c r="BL1593" s="18"/>
      <c r="BM1593" s="18"/>
      <c r="BN1593" s="18"/>
      <c r="BO1593" s="18"/>
      <c r="BP1593" s="18"/>
      <c r="BQ1593" s="18"/>
      <c r="BR1593" s="18"/>
      <c r="BS1593" s="18"/>
      <c r="BT1593" s="18"/>
      <c r="BU1593" s="18"/>
      <c r="BV1593" s="18"/>
      <c r="BW1593" s="18"/>
      <c r="BX1593" s="19"/>
    </row>
    <row r="1594" spans="2:126" ht="20.100000000000001" customHeight="1">
      <c r="B1594" s="9"/>
      <c r="C1594" s="9"/>
      <c r="D1594" s="15"/>
      <c r="E1594" s="16"/>
      <c r="F1594" s="16"/>
      <c r="G1594" s="16"/>
      <c r="H1594" s="16"/>
      <c r="I1594" s="16"/>
      <c r="J1594" s="17"/>
      <c r="K1594" s="17"/>
      <c r="L1594" s="17"/>
      <c r="M1594" s="17"/>
      <c r="N1594" s="17"/>
      <c r="O1594" s="17"/>
      <c r="P1594" s="17"/>
      <c r="Q1594" s="228"/>
      <c r="R1594" s="29" t="s">
        <v>233</v>
      </c>
      <c r="S1594" s="29"/>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51"/>
      <c r="AV1594" s="251"/>
      <c r="AW1594" s="251"/>
      <c r="AX1594" s="251"/>
      <c r="AY1594" s="252"/>
      <c r="AZ1594" s="252"/>
      <c r="BA1594" s="252"/>
      <c r="BB1594" s="252"/>
      <c r="BC1594" s="252"/>
      <c r="BD1594" s="252"/>
      <c r="BE1594" s="252"/>
      <c r="BF1594" s="252"/>
      <c r="BG1594" s="252"/>
      <c r="BH1594" s="252"/>
      <c r="BI1594" s="252"/>
      <c r="BJ1594" s="252"/>
      <c r="BK1594" s="252"/>
      <c r="BL1594" s="247"/>
      <c r="BM1594" s="18"/>
      <c r="BN1594" s="18"/>
      <c r="BO1594" s="18"/>
      <c r="BP1594" s="18"/>
      <c r="BQ1594" s="18"/>
      <c r="BR1594" s="18"/>
      <c r="BS1594" s="18"/>
      <c r="BT1594" s="18"/>
      <c r="BU1594" s="18"/>
      <c r="BV1594" s="18"/>
      <c r="BW1594" s="18"/>
      <c r="BX1594" s="19"/>
    </row>
    <row r="1595" spans="2:126" ht="20.100000000000001" customHeight="1">
      <c r="B1595" s="9"/>
      <c r="C1595" s="9"/>
      <c r="D1595" s="23"/>
      <c r="E1595" s="24"/>
      <c r="F1595" s="24"/>
      <c r="G1595" s="24"/>
      <c r="H1595" s="24"/>
      <c r="I1595" s="24"/>
      <c r="J1595" s="25"/>
      <c r="K1595" s="25"/>
      <c r="L1595" s="25"/>
      <c r="M1595" s="25"/>
      <c r="N1595" s="25"/>
      <c r="O1595" s="25"/>
      <c r="P1595" s="25"/>
      <c r="Q1595" s="253"/>
      <c r="R1595" s="32" t="s">
        <v>234</v>
      </c>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3"/>
      <c r="BM1595" s="33"/>
      <c r="BN1595" s="33"/>
      <c r="BO1595" s="33"/>
      <c r="BP1595" s="33"/>
      <c r="BQ1595" s="33"/>
      <c r="BR1595" s="33"/>
      <c r="BS1595" s="33"/>
      <c r="BT1595" s="33"/>
      <c r="BU1595" s="33"/>
      <c r="BV1595" s="33"/>
      <c r="BW1595" s="33"/>
      <c r="BX1595" s="26"/>
    </row>
    <row r="1596" spans="2:126" ht="12.75" customHeight="1">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c r="AS1596" s="9"/>
      <c r="AT1596" s="9"/>
      <c r="AU1596" s="9"/>
      <c r="AV1596" s="9"/>
      <c r="AW1596" s="9"/>
      <c r="AX1596" s="9"/>
      <c r="AY1596" s="9"/>
      <c r="AZ1596" s="9"/>
    </row>
    <row r="1597" spans="2:126" s="8" customFormat="1" ht="15.75" customHeight="1">
      <c r="D1597" s="488">
        <f>入力フォーム!$C$13</f>
        <v>45931</v>
      </c>
      <c r="E1597" s="488"/>
      <c r="F1597" s="488"/>
      <c r="G1597" s="488"/>
      <c r="H1597" s="488"/>
      <c r="I1597" s="488"/>
      <c r="J1597" s="488"/>
      <c r="K1597" s="488"/>
      <c r="L1597" s="488"/>
      <c r="M1597" s="488"/>
      <c r="N1597" s="488"/>
      <c r="O1597" s="488"/>
      <c r="P1597" s="488"/>
      <c r="Q1597" s="488"/>
      <c r="R1597" s="47"/>
      <c r="S1597" s="47"/>
      <c r="T1597" s="47"/>
      <c r="U1597" s="47"/>
      <c r="BZ1597" s="43"/>
      <c r="CA1597" s="43"/>
      <c r="CB1597" s="43"/>
      <c r="CC1597" s="43"/>
      <c r="CD1597" s="43"/>
      <c r="CE1597" s="43"/>
      <c r="CF1597" s="43"/>
      <c r="CG1597" s="43"/>
      <c r="CH1597" s="43"/>
      <c r="CI1597" s="43"/>
      <c r="CJ1597" s="43"/>
      <c r="CK1597" s="43"/>
      <c r="CL1597" s="43"/>
      <c r="CM1597" s="43"/>
      <c r="CN1597" s="43"/>
      <c r="CO1597" s="43"/>
      <c r="CP1597" s="43"/>
      <c r="CQ1597" s="43"/>
      <c r="CR1597" s="43"/>
      <c r="CS1597" s="43"/>
      <c r="CT1597" s="43"/>
      <c r="CU1597" s="43"/>
      <c r="CV1597" s="43"/>
      <c r="CW1597" s="43"/>
      <c r="CX1597" s="43"/>
      <c r="CY1597" s="43"/>
      <c r="CZ1597" s="43"/>
      <c r="DA1597" s="43"/>
      <c r="DB1597" s="43"/>
      <c r="DC1597" s="43"/>
      <c r="DD1597" s="43"/>
      <c r="DE1597" s="43"/>
      <c r="DF1597" s="43"/>
      <c r="DG1597" s="43"/>
      <c r="DH1597" s="43"/>
      <c r="DI1597" s="43"/>
      <c r="DJ1597" s="43"/>
      <c r="DK1597" s="43"/>
      <c r="DL1597" s="43"/>
      <c r="DM1597" s="43"/>
      <c r="DN1597" s="43"/>
      <c r="DO1597" s="43"/>
      <c r="DP1597" s="43"/>
      <c r="DQ1597" s="43"/>
      <c r="DR1597" s="43"/>
      <c r="DS1597" s="43"/>
      <c r="DT1597" s="43"/>
      <c r="DU1597" s="43"/>
      <c r="DV1597" s="43"/>
    </row>
    <row r="1598" spans="2:126" s="8" customFormat="1" ht="10.5" customHeight="1">
      <c r="D1598" s="45"/>
      <c r="E1598" s="45"/>
      <c r="F1598" s="45"/>
      <c r="G1598" s="45"/>
      <c r="H1598" s="45"/>
      <c r="I1598" s="45"/>
      <c r="J1598" s="45"/>
      <c r="K1598" s="45"/>
      <c r="L1598" s="45"/>
      <c r="M1598" s="45"/>
      <c r="N1598" s="45"/>
      <c r="O1598" s="45"/>
      <c r="P1598" s="45"/>
      <c r="Q1598" s="45"/>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row>
    <row r="1599" spans="2:126" s="8" customFormat="1" ht="18" customHeight="1">
      <c r="AM1599" s="8" t="s">
        <v>56</v>
      </c>
      <c r="AQ1599" s="489" t="s">
        <v>306</v>
      </c>
      <c r="AR1599" s="489"/>
      <c r="AS1599" s="489"/>
      <c r="AT1599" s="489"/>
      <c r="AU1599" s="489"/>
      <c r="AV1599" s="489"/>
      <c r="AW1599" s="489"/>
      <c r="AX1599" s="489"/>
      <c r="AY1599" s="489"/>
      <c r="AZ1599" s="489"/>
      <c r="BA1599" s="489"/>
      <c r="BB1599" s="489"/>
      <c r="BC1599" s="489"/>
      <c r="BD1599" s="489"/>
      <c r="BE1599" s="489"/>
      <c r="BF1599" s="489"/>
      <c r="BG1599" s="489"/>
      <c r="BH1599" s="489"/>
      <c r="BI1599" s="489"/>
      <c r="BJ1599" s="489"/>
      <c r="BK1599" s="489"/>
      <c r="BL1599" s="489"/>
      <c r="BZ1599" s="43"/>
      <c r="CA1599" s="43"/>
      <c r="CB1599" s="43"/>
      <c r="CC1599" s="43"/>
      <c r="CD1599" s="43"/>
      <c r="CE1599" s="43"/>
      <c r="CF1599" s="43"/>
      <c r="CG1599" s="43"/>
      <c r="CH1599" s="43"/>
      <c r="CI1599" s="43"/>
      <c r="CJ1599" s="43"/>
      <c r="CK1599" s="43"/>
      <c r="CL1599" s="43"/>
      <c r="CM1599" s="43"/>
      <c r="CN1599" s="43"/>
      <c r="CO1599" s="43"/>
      <c r="CP1599" s="43"/>
      <c r="CQ1599" s="43"/>
      <c r="CR1599" s="43"/>
      <c r="CS1599" s="43"/>
      <c r="CT1599" s="43"/>
      <c r="CU1599" s="43"/>
      <c r="CV1599" s="43"/>
      <c r="CW1599" s="43"/>
      <c r="CX1599" s="43"/>
      <c r="CY1599" s="43"/>
      <c r="CZ1599" s="43"/>
      <c r="DA1599" s="43"/>
      <c r="DB1599" s="43"/>
      <c r="DC1599" s="43"/>
      <c r="DD1599" s="43"/>
      <c r="DE1599" s="43"/>
      <c r="DF1599" s="43"/>
      <c r="DG1599" s="43"/>
      <c r="DH1599" s="43"/>
      <c r="DI1599" s="43"/>
      <c r="DJ1599" s="43"/>
      <c r="DK1599" s="43"/>
      <c r="DL1599" s="43"/>
      <c r="DM1599" s="43"/>
      <c r="DN1599" s="43"/>
      <c r="DO1599" s="43"/>
      <c r="DP1599" s="43"/>
      <c r="DQ1599" s="43"/>
      <c r="DR1599" s="43"/>
      <c r="DS1599" s="43"/>
      <c r="DT1599" s="43"/>
      <c r="DU1599" s="43"/>
      <c r="DV1599" s="43"/>
    </row>
    <row r="1600" spans="2:126" s="8" customFormat="1" ht="18" customHeight="1">
      <c r="AQ1600" s="489" t="s">
        <v>66</v>
      </c>
      <c r="AR1600" s="489"/>
      <c r="AS1600" s="489"/>
      <c r="AT1600" s="489"/>
      <c r="AU1600" s="489"/>
      <c r="AV1600" s="489"/>
      <c r="AW1600" s="489"/>
      <c r="AX1600" s="489"/>
      <c r="AY1600" s="489"/>
      <c r="AZ1600" s="489"/>
      <c r="BA1600" s="489"/>
      <c r="BB1600" s="489"/>
      <c r="BC1600" s="489"/>
      <c r="BD1600" s="489"/>
      <c r="BE1600" s="489"/>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c r="DM1600" s="43"/>
      <c r="DN1600" s="43"/>
      <c r="DO1600" s="43"/>
      <c r="DP1600" s="43"/>
      <c r="DQ1600" s="43"/>
      <c r="DR1600" s="43"/>
      <c r="DS1600" s="43"/>
      <c r="DT1600" s="43"/>
      <c r="DU1600" s="43"/>
      <c r="DV1600" s="43"/>
    </row>
    <row r="1601" spans="1:126" s="8" customFormat="1" ht="18" customHeight="1">
      <c r="AQ1601" s="479" t="s">
        <v>326</v>
      </c>
      <c r="AR1601" s="479"/>
      <c r="AS1601" s="479"/>
      <c r="AT1601" s="479"/>
      <c r="AU1601" s="479"/>
      <c r="AV1601" s="479"/>
      <c r="AW1601" s="479"/>
      <c r="AX1601" s="479"/>
      <c r="AY1601" s="479"/>
      <c r="AZ1601" s="479"/>
      <c r="BA1601" s="479"/>
      <c r="BB1601" s="479"/>
      <c r="BC1601" s="479"/>
      <c r="BD1601" s="479"/>
      <c r="BE1601" s="479"/>
      <c r="BF1601" s="479"/>
      <c r="BG1601" s="43"/>
      <c r="BH1601" s="480" t="s">
        <v>300</v>
      </c>
      <c r="BI1601" s="480"/>
      <c r="BJ1601" s="480"/>
      <c r="BK1601" s="480"/>
      <c r="BL1601" s="480"/>
      <c r="BM1601" s="480"/>
      <c r="BN1601" s="480"/>
      <c r="BO1601" s="480"/>
      <c r="BS1601" s="8" t="s">
        <v>57</v>
      </c>
      <c r="BZ1601" s="43"/>
      <c r="CA1601" s="43"/>
      <c r="CB1601" s="43"/>
      <c r="CC1601" s="43"/>
      <c r="CD1601" s="43"/>
      <c r="CE1601" s="43"/>
      <c r="CF1601" s="43"/>
      <c r="CG1601" s="43"/>
      <c r="CH1601" s="43"/>
      <c r="CI1601" s="43"/>
      <c r="CJ1601" s="43"/>
      <c r="CK1601" s="43"/>
      <c r="CL1601" s="43"/>
      <c r="CM1601" s="43"/>
      <c r="CN1601" s="43"/>
      <c r="CO1601" s="43"/>
      <c r="CP1601" s="43"/>
      <c r="CQ1601" s="43"/>
      <c r="CR1601" s="43"/>
      <c r="CS1601" s="43"/>
      <c r="CT1601" s="43"/>
      <c r="CU1601" s="43"/>
      <c r="CV1601" s="43"/>
      <c r="CW1601" s="43"/>
      <c r="CX1601" s="43"/>
      <c r="CY1601" s="43"/>
      <c r="CZ1601" s="43"/>
      <c r="DA1601" s="43"/>
      <c r="DB1601" s="43"/>
      <c r="DC1601" s="43"/>
      <c r="DD1601" s="43"/>
      <c r="DE1601" s="43"/>
      <c r="DF1601" s="43"/>
      <c r="DG1601" s="43"/>
      <c r="DH1601" s="43"/>
      <c r="DI1601" s="43"/>
      <c r="DJ1601" s="43"/>
      <c r="DK1601" s="43"/>
      <c r="DL1601" s="43"/>
      <c r="DM1601" s="43"/>
      <c r="DN1601" s="43"/>
      <c r="DO1601" s="43"/>
      <c r="DP1601" s="43"/>
      <c r="DQ1601" s="43"/>
      <c r="DR1601" s="43"/>
      <c r="DS1601" s="43"/>
      <c r="DT1601" s="43"/>
      <c r="DU1601" s="43"/>
      <c r="DV1601" s="43"/>
    </row>
    <row r="1602" spans="1:126" s="8" customFormat="1" ht="10.5" customHeight="1">
      <c r="BZ1602" s="43"/>
      <c r="CA1602" s="43"/>
      <c r="CB1602" s="43"/>
      <c r="CC1602" s="43"/>
      <c r="CD1602" s="43"/>
      <c r="CE1602" s="43"/>
      <c r="CF1602" s="43"/>
      <c r="CG1602" s="43"/>
      <c r="CH1602" s="43"/>
      <c r="CI1602" s="43"/>
      <c r="CJ1602" s="43"/>
      <c r="CK1602" s="43"/>
      <c r="CL1602" s="43"/>
      <c r="CM1602" s="43"/>
      <c r="CN1602" s="43"/>
      <c r="CO1602" s="43"/>
      <c r="CP1602" s="43"/>
      <c r="CQ1602" s="43"/>
      <c r="CR1602" s="43"/>
      <c r="CS1602" s="43"/>
      <c r="CT1602" s="43"/>
      <c r="CU1602" s="43"/>
      <c r="CV1602" s="43"/>
      <c r="CW1602" s="43"/>
      <c r="CX1602" s="43"/>
      <c r="CY1602" s="43"/>
      <c r="CZ1602" s="43"/>
      <c r="DA1602" s="43"/>
      <c r="DB1602" s="43"/>
      <c r="DC1602" s="43"/>
      <c r="DD1602" s="43"/>
      <c r="DE1602" s="43"/>
      <c r="DF1602" s="43"/>
      <c r="DG1602" s="43"/>
      <c r="DH1602" s="43"/>
      <c r="DI1602" s="43"/>
      <c r="DJ1602" s="43"/>
      <c r="DK1602" s="43"/>
      <c r="DL1602" s="43"/>
      <c r="DM1602" s="43"/>
      <c r="DN1602" s="43"/>
      <c r="DO1602" s="43"/>
      <c r="DP1602" s="43"/>
      <c r="DQ1602" s="43"/>
      <c r="DR1602" s="43"/>
      <c r="DS1602" s="43"/>
      <c r="DT1602" s="43"/>
      <c r="DU1602" s="43"/>
      <c r="DV1602" s="43"/>
    </row>
    <row r="1603" spans="1:126" s="8" customFormat="1" ht="18" customHeight="1">
      <c r="AM1603" s="8" t="s">
        <v>58</v>
      </c>
      <c r="AQ1603" s="8" t="s">
        <v>59</v>
      </c>
      <c r="AU1603" s="481" t="str">
        <f>"〒"&amp;VLOOKUP(A1551,入力フォーム!$A$26:$AA$75,4,FALSE)</f>
        <v>〒</v>
      </c>
      <c r="AV1603" s="481"/>
      <c r="AW1603" s="481"/>
      <c r="AX1603" s="481"/>
      <c r="AY1603" s="481"/>
      <c r="AZ1603" s="481"/>
      <c r="BA1603" s="481"/>
      <c r="BB1603" s="481"/>
      <c r="BZ1603" s="43"/>
      <c r="CA1603" s="43"/>
      <c r="CB1603" s="43"/>
      <c r="CC1603" s="43"/>
      <c r="CD1603" s="43"/>
      <c r="CE1603" s="43"/>
      <c r="CF1603" s="43"/>
      <c r="CG1603" s="43"/>
      <c r="CH1603" s="43"/>
      <c r="CI1603" s="43"/>
      <c r="CJ1603" s="43"/>
      <c r="CK1603" s="43"/>
      <c r="CL1603" s="43"/>
      <c r="CM1603" s="43"/>
      <c r="CN1603" s="43"/>
      <c r="CO1603" s="43"/>
      <c r="CP1603" s="43"/>
      <c r="CQ1603" s="43"/>
      <c r="CR1603" s="43"/>
      <c r="CS1603" s="43"/>
      <c r="CT1603" s="43"/>
      <c r="CU1603" s="43"/>
      <c r="CV1603" s="43"/>
      <c r="CW1603" s="43"/>
      <c r="CX1603" s="43"/>
      <c r="CY1603" s="43"/>
      <c r="CZ1603" s="43"/>
      <c r="DA1603" s="43"/>
      <c r="DB1603" s="43"/>
      <c r="DC1603" s="43"/>
      <c r="DD1603" s="43"/>
      <c r="DE1603" s="43"/>
      <c r="DF1603" s="43"/>
      <c r="DG1603" s="43"/>
      <c r="DH1603" s="43"/>
      <c r="DI1603" s="43"/>
      <c r="DJ1603" s="43"/>
      <c r="DK1603" s="43"/>
      <c r="DL1603" s="43"/>
      <c r="DM1603" s="43"/>
      <c r="DN1603" s="43"/>
      <c r="DO1603" s="43"/>
      <c r="DP1603" s="43"/>
      <c r="DQ1603" s="43"/>
      <c r="DR1603" s="43"/>
      <c r="DS1603" s="43"/>
      <c r="DT1603" s="43"/>
      <c r="DU1603" s="43"/>
      <c r="DV1603" s="43"/>
    </row>
    <row r="1604" spans="1:126" s="8" customFormat="1" ht="20.100000000000001" customHeight="1">
      <c r="AU1604" s="144"/>
      <c r="AV1604" s="482">
        <f>VLOOKUP(A1551,入力フォーム!$A$26:$AA$75,5,FALSE)</f>
        <v>0</v>
      </c>
      <c r="AW1604" s="482"/>
      <c r="AX1604" s="482"/>
      <c r="AY1604" s="482"/>
      <c r="AZ1604" s="482"/>
      <c r="BA1604" s="482"/>
      <c r="BB1604" s="482"/>
      <c r="BC1604" s="482"/>
      <c r="BD1604" s="482"/>
      <c r="BE1604" s="482"/>
      <c r="BF1604" s="482"/>
      <c r="BG1604" s="482"/>
      <c r="BH1604" s="482"/>
      <c r="BI1604" s="482"/>
      <c r="BJ1604" s="482"/>
      <c r="BK1604" s="482"/>
      <c r="BL1604" s="482"/>
      <c r="BM1604" s="482"/>
      <c r="BN1604" s="482"/>
      <c r="BO1604" s="482"/>
      <c r="BP1604" s="482"/>
      <c r="BQ1604" s="482"/>
      <c r="BR1604" s="482"/>
      <c r="BS1604" s="482"/>
      <c r="BZ1604" s="43"/>
      <c r="CA1604" s="43"/>
      <c r="CB1604" s="43"/>
      <c r="CC1604" s="43"/>
      <c r="CD1604" s="43"/>
      <c r="CE1604" s="43"/>
      <c r="CF1604" s="43"/>
      <c r="CG1604" s="43"/>
      <c r="CH1604" s="43"/>
      <c r="CI1604" s="43"/>
      <c r="CJ1604" s="43"/>
      <c r="CK1604" s="43"/>
      <c r="CL1604" s="43"/>
      <c r="CM1604" s="43"/>
      <c r="CN1604" s="43"/>
      <c r="CO1604" s="43"/>
      <c r="CP1604" s="43"/>
      <c r="CQ1604" s="43"/>
      <c r="CR1604" s="43"/>
      <c r="CS1604" s="43"/>
      <c r="CT1604" s="43"/>
      <c r="CU1604" s="43"/>
      <c r="CV1604" s="43"/>
      <c r="CW1604" s="43"/>
      <c r="CX1604" s="43"/>
      <c r="CY1604" s="43"/>
      <c r="CZ1604" s="43"/>
      <c r="DA1604" s="43"/>
      <c r="DB1604" s="43"/>
      <c r="DC1604" s="43"/>
      <c r="DD1604" s="43"/>
      <c r="DE1604" s="43"/>
      <c r="DF1604" s="43"/>
      <c r="DG1604" s="43"/>
      <c r="DH1604" s="43"/>
      <c r="DI1604" s="43"/>
      <c r="DJ1604" s="43"/>
      <c r="DK1604" s="43"/>
      <c r="DL1604" s="43"/>
      <c r="DM1604" s="43"/>
      <c r="DN1604" s="43"/>
      <c r="DO1604" s="43"/>
      <c r="DP1604" s="43"/>
      <c r="DQ1604" s="43"/>
      <c r="DR1604" s="43"/>
      <c r="DS1604" s="43"/>
      <c r="DT1604" s="43"/>
      <c r="DU1604" s="43"/>
      <c r="DV1604" s="43"/>
    </row>
    <row r="1605" spans="1:126" s="8" customFormat="1" ht="20.100000000000001" customHeight="1">
      <c r="AU1605" s="44"/>
      <c r="AV1605" s="483">
        <f>VLOOKUP(A1551,入力フォーム!$A$26:$AA$75,6,FALSE)</f>
        <v>0</v>
      </c>
      <c r="AW1605" s="483"/>
      <c r="AX1605" s="483"/>
      <c r="AY1605" s="483"/>
      <c r="AZ1605" s="483"/>
      <c r="BA1605" s="483"/>
      <c r="BB1605" s="483"/>
      <c r="BC1605" s="483"/>
      <c r="BD1605" s="483"/>
      <c r="BE1605" s="483"/>
      <c r="BF1605" s="483"/>
      <c r="BG1605" s="483"/>
      <c r="BH1605" s="483"/>
      <c r="BI1605" s="483"/>
      <c r="BJ1605" s="483"/>
      <c r="BK1605" s="483"/>
      <c r="BL1605" s="483"/>
      <c r="BM1605" s="483"/>
      <c r="BN1605" s="483"/>
      <c r="BO1605" s="483"/>
      <c r="BP1605" s="483"/>
      <c r="BQ1605" s="483"/>
      <c r="BR1605" s="483"/>
      <c r="BS1605" s="483"/>
      <c r="BZ1605" s="43"/>
      <c r="CA1605" s="43"/>
      <c r="CB1605" s="43"/>
      <c r="CC1605" s="43"/>
      <c r="CD1605" s="43"/>
      <c r="CE1605" s="43"/>
      <c r="CF1605" s="43"/>
      <c r="CG1605" s="43"/>
      <c r="CH1605" s="43"/>
      <c r="CI1605" s="43"/>
      <c r="CJ1605" s="43"/>
      <c r="CK1605" s="43"/>
      <c r="CL1605" s="43"/>
      <c r="CM1605" s="43"/>
      <c r="CN1605" s="43"/>
      <c r="CO1605" s="43"/>
      <c r="CP1605" s="43"/>
      <c r="CQ1605" s="43"/>
      <c r="CR1605" s="43"/>
      <c r="CS1605" s="43"/>
      <c r="CT1605" s="43"/>
      <c r="CU1605" s="43"/>
      <c r="CV1605" s="43"/>
      <c r="CW1605" s="43"/>
      <c r="CX1605" s="43"/>
      <c r="CY1605" s="43"/>
      <c r="CZ1605" s="43"/>
      <c r="DA1605" s="43"/>
      <c r="DB1605" s="43"/>
      <c r="DC1605" s="43"/>
      <c r="DD1605" s="43"/>
      <c r="DE1605" s="43"/>
      <c r="DF1605" s="43"/>
      <c r="DG1605" s="43"/>
      <c r="DH1605" s="43"/>
      <c r="DI1605" s="43"/>
      <c r="DJ1605" s="43"/>
      <c r="DK1605" s="43"/>
      <c r="DL1605" s="43"/>
      <c r="DM1605" s="43"/>
      <c r="DN1605" s="43"/>
      <c r="DO1605" s="43"/>
      <c r="DP1605" s="43"/>
      <c r="DQ1605" s="43"/>
      <c r="DR1605" s="43"/>
      <c r="DS1605" s="43"/>
      <c r="DT1605" s="43"/>
      <c r="DU1605" s="43"/>
      <c r="DV1605" s="43"/>
    </row>
    <row r="1606" spans="1:126" s="8" customFormat="1" ht="12" customHeight="1">
      <c r="AQ1606" s="46" t="s">
        <v>191</v>
      </c>
      <c r="AR1606" s="46"/>
      <c r="AS1606" s="46"/>
      <c r="AT1606" s="46"/>
      <c r="AU1606" s="46"/>
      <c r="AV1606" s="484">
        <f>VLOOKUP(A1551,入力フォーム!$A$26:$AA$75,3,FALSE)</f>
        <v>0</v>
      </c>
      <c r="AW1606" s="484" ph="1"/>
      <c r="AX1606" s="484" ph="1"/>
      <c r="AY1606" s="484" ph="1"/>
      <c r="AZ1606" s="484" ph="1"/>
      <c r="BA1606" s="484" ph="1"/>
      <c r="BB1606" s="484" ph="1"/>
      <c r="BC1606" s="484" ph="1"/>
      <c r="BD1606" s="484" ph="1"/>
      <c r="BE1606" s="484" ph="1"/>
      <c r="BF1606" s="484" ph="1"/>
      <c r="BG1606" s="484" ph="1"/>
      <c r="BH1606" s="484" ph="1"/>
      <c r="BI1606" s="484" ph="1"/>
      <c r="BJ1606" s="484" ph="1"/>
      <c r="BK1606" s="484" ph="1"/>
      <c r="BL1606" s="484" ph="1"/>
      <c r="BM1606" s="484" ph="1"/>
      <c r="BN1606" s="484" ph="1"/>
      <c r="BO1606" s="48"/>
      <c r="BP1606" s="48"/>
      <c r="BQ1606" s="48"/>
      <c r="BR1606" s="48"/>
      <c r="BS1606" s="48"/>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row>
    <row r="1607" spans="1:126" s="8" customFormat="1" ht="20.100000000000001" customHeight="1">
      <c r="AQ1607" s="8" t="s">
        <v>60</v>
      </c>
      <c r="AV1607" s="493">
        <f>VLOOKUP(A1551,入力フォーム!$A$26:$AA$75,2,FALSE)</f>
        <v>0</v>
      </c>
      <c r="AW1607" s="493"/>
      <c r="AX1607" s="493"/>
      <c r="AY1607" s="493"/>
      <c r="AZ1607" s="493"/>
      <c r="BA1607" s="493"/>
      <c r="BB1607" s="493"/>
      <c r="BC1607" s="493"/>
      <c r="BD1607" s="493"/>
      <c r="BE1607" s="493"/>
      <c r="BF1607" s="493"/>
      <c r="BG1607" s="493"/>
      <c r="BH1607" s="493"/>
      <c r="BI1607" s="493"/>
      <c r="BJ1607" s="493"/>
      <c r="BK1607" s="493"/>
      <c r="BL1607" s="493"/>
      <c r="BM1607" s="493"/>
      <c r="BN1607" s="493"/>
      <c r="BO1607" s="48"/>
      <c r="BP1607" s="48"/>
      <c r="BQ1607" s="48"/>
      <c r="BR1607" s="48"/>
      <c r="BS1607" s="286" t="s">
        <v>57</v>
      </c>
      <c r="BZ1607" s="43"/>
      <c r="CA1607" s="43"/>
      <c r="CB1607" s="43"/>
      <c r="CC1607" s="43"/>
      <c r="CD1607" s="43"/>
      <c r="CE1607" s="43"/>
      <c r="CF1607" s="43"/>
      <c r="CG1607" s="43"/>
      <c r="CH1607" s="43"/>
      <c r="CI1607" s="43"/>
      <c r="CJ1607" s="43"/>
      <c r="CK1607" s="43"/>
      <c r="CL1607" s="43"/>
      <c r="CM1607" s="43"/>
      <c r="CN1607" s="43"/>
      <c r="CO1607" s="43"/>
      <c r="CP1607" s="43"/>
      <c r="CQ1607" s="43"/>
      <c r="CR1607" s="43"/>
      <c r="CS1607" s="43"/>
      <c r="CT1607" s="43"/>
      <c r="CU1607" s="43"/>
      <c r="CV1607" s="43"/>
      <c r="CW1607" s="43"/>
      <c r="CX1607" s="43"/>
      <c r="CY1607" s="43"/>
      <c r="CZ1607" s="43"/>
      <c r="DA1607" s="43"/>
      <c r="DB1607" s="43"/>
      <c r="DC1607" s="43"/>
      <c r="DD1607" s="43"/>
      <c r="DE1607" s="43"/>
      <c r="DF1607" s="43"/>
      <c r="DG1607" s="43"/>
      <c r="DH1607" s="43"/>
      <c r="DI1607" s="43"/>
      <c r="DJ1607" s="43"/>
      <c r="DK1607" s="43"/>
      <c r="DL1607" s="43"/>
      <c r="DM1607" s="43"/>
      <c r="DN1607" s="43"/>
      <c r="DO1607" s="43"/>
      <c r="DP1607" s="43"/>
      <c r="DQ1607" s="43"/>
      <c r="DR1607" s="43"/>
      <c r="DS1607" s="43"/>
      <c r="DT1607" s="43"/>
      <c r="DU1607" s="43"/>
      <c r="DV1607" s="43"/>
    </row>
    <row r="1608" spans="1:126" s="8" customFormat="1" ht="20.100000000000001" customHeight="1">
      <c r="AQ1608" s="8" t="s">
        <v>61</v>
      </c>
      <c r="AV1608" s="48"/>
      <c r="AW1608" s="494">
        <f>VLOOKUP(A1551,入力フォーム!$A$26:$AA$75,8,FALSE)</f>
        <v>0</v>
      </c>
      <c r="AX1608" s="494"/>
      <c r="AY1608" s="494"/>
      <c r="AZ1608" s="494"/>
      <c r="BA1608" s="494"/>
      <c r="BB1608" s="494"/>
      <c r="BC1608" s="494"/>
      <c r="BD1608" s="494"/>
      <c r="BE1608" s="494"/>
      <c r="BF1608" s="494"/>
      <c r="BG1608" s="494"/>
      <c r="BH1608" s="494"/>
      <c r="BI1608" s="494"/>
      <c r="BJ1608" s="494"/>
      <c r="BK1608" s="494"/>
      <c r="BL1608" s="494"/>
      <c r="BM1608" s="494"/>
      <c r="BN1608" s="494"/>
      <c r="BO1608" s="494"/>
      <c r="BP1608" s="494"/>
      <c r="BQ1608" s="494"/>
      <c r="BR1608" s="494"/>
      <c r="BS1608" s="48"/>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c r="DM1608" s="43"/>
      <c r="DN1608" s="43"/>
      <c r="DO1608" s="43"/>
      <c r="DP1608" s="43"/>
      <c r="DQ1608" s="43"/>
      <c r="DR1608" s="43"/>
      <c r="DS1608" s="43"/>
      <c r="DT1608" s="43"/>
      <c r="DU1608" s="43"/>
      <c r="DV1608" s="43"/>
    </row>
    <row r="1609" spans="1:126" s="8" customFormat="1" ht="20.100000000000001" customHeight="1">
      <c r="AQ1609" s="8" t="s">
        <v>83</v>
      </c>
      <c r="AV1609" s="48"/>
      <c r="AW1609" s="48"/>
      <c r="AX1609" s="48"/>
      <c r="AY1609" s="48"/>
      <c r="AZ1609" s="48"/>
      <c r="BA1609" s="48"/>
      <c r="BB1609" s="48"/>
      <c r="BC1609" s="48"/>
      <c r="BD1609" s="495">
        <f>VLOOKUP(A1551,入力フォーム!$A$26:$AA$75,9,FALSE)</f>
        <v>0</v>
      </c>
      <c r="BE1609" s="495"/>
      <c r="BF1609" s="495"/>
      <c r="BG1609" s="495"/>
      <c r="BH1609" s="495"/>
      <c r="BI1609" s="495"/>
      <c r="BJ1609" s="495"/>
      <c r="BK1609" s="495"/>
      <c r="BL1609" s="495"/>
      <c r="BM1609" s="495"/>
      <c r="BN1609" s="495"/>
      <c r="BO1609" s="495"/>
      <c r="BP1609" s="495"/>
      <c r="BQ1609" s="495"/>
      <c r="BR1609" s="495"/>
      <c r="BS1609" s="495"/>
      <c r="BZ1609" s="43"/>
      <c r="CA1609" s="43"/>
      <c r="CB1609" s="43"/>
      <c r="CC1609" s="43"/>
      <c r="CD1609" s="43"/>
      <c r="CE1609" s="43"/>
      <c r="CF1609" s="43"/>
      <c r="CG1609" s="43"/>
      <c r="CH1609" s="43"/>
      <c r="CI1609" s="43"/>
      <c r="CJ1609" s="43"/>
      <c r="CK1609" s="43"/>
      <c r="CL1609" s="43"/>
      <c r="CM1609" s="43"/>
      <c r="CN1609" s="43"/>
      <c r="CO1609" s="43"/>
      <c r="CP1609" s="43"/>
      <c r="CQ1609" s="43"/>
      <c r="CR1609" s="43"/>
      <c r="CS1609" s="43"/>
      <c r="CT1609" s="43"/>
      <c r="CU1609" s="43"/>
      <c r="CV1609" s="43"/>
      <c r="CW1609" s="43"/>
      <c r="CX1609" s="43"/>
      <c r="CY1609" s="43"/>
      <c r="CZ1609" s="43"/>
      <c r="DA1609" s="43"/>
      <c r="DB1609" s="43"/>
      <c r="DC1609" s="43"/>
      <c r="DD1609" s="43"/>
      <c r="DE1609" s="43"/>
      <c r="DF1609" s="43"/>
      <c r="DG1609" s="43"/>
      <c r="DH1609" s="43"/>
      <c r="DI1609" s="43"/>
      <c r="DJ1609" s="43"/>
      <c r="DK1609" s="43"/>
      <c r="DL1609" s="43"/>
      <c r="DM1609" s="43"/>
      <c r="DN1609" s="43"/>
      <c r="DO1609" s="43"/>
      <c r="DP1609" s="43"/>
      <c r="DQ1609" s="43"/>
      <c r="DR1609" s="43"/>
      <c r="DS1609" s="43"/>
      <c r="DT1609" s="43"/>
      <c r="DU1609" s="43"/>
      <c r="DV1609" s="43"/>
    </row>
    <row r="1610" spans="1:126" s="8" customFormat="1" ht="12" customHeight="1">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c r="DM1610" s="43"/>
      <c r="DN1610" s="43"/>
      <c r="DO1610" s="43"/>
      <c r="DP1610" s="43"/>
      <c r="DQ1610" s="43"/>
      <c r="DR1610" s="43"/>
      <c r="DS1610" s="43"/>
      <c r="DT1610" s="43"/>
      <c r="DU1610" s="43"/>
      <c r="DV1610" s="43"/>
    </row>
    <row r="1611" spans="1:126" s="8" customFormat="1" ht="22.5" customHeight="1">
      <c r="D1611" s="496" t="s">
        <v>85</v>
      </c>
      <c r="E1611" s="496"/>
      <c r="F1611" s="496"/>
      <c r="G1611" s="496"/>
      <c r="H1611" s="496"/>
      <c r="I1611" s="496"/>
      <c r="J1611" s="496"/>
      <c r="K1611" s="496"/>
      <c r="L1611" s="497" t="str">
        <f>入力フォーム!$C$22</f>
        <v>07-999</v>
      </c>
      <c r="M1611" s="497"/>
      <c r="N1611" s="497"/>
      <c r="O1611" s="497"/>
      <c r="P1611" s="497"/>
      <c r="Q1611" s="497"/>
      <c r="R1611" s="48"/>
      <c r="S1611" s="48"/>
      <c r="T1611" s="8" t="s">
        <v>242</v>
      </c>
      <c r="BZ1611" s="43"/>
      <c r="CA1611" s="43"/>
      <c r="CB1611" s="43"/>
      <c r="CC1611" s="43"/>
      <c r="CD1611" s="43"/>
      <c r="CE1611" s="43"/>
      <c r="CF1611" s="43"/>
      <c r="CG1611" s="43"/>
      <c r="CH1611" s="43"/>
      <c r="CI1611" s="43"/>
      <c r="CJ1611" s="43"/>
      <c r="CK1611" s="43"/>
      <c r="CL1611" s="43"/>
      <c r="CM1611" s="43"/>
      <c r="CN1611" s="43"/>
      <c r="CO1611" s="43"/>
      <c r="CP1611" s="43"/>
      <c r="CQ1611" s="43"/>
      <c r="CR1611" s="43"/>
      <c r="CS1611" s="43"/>
      <c r="CT1611" s="43"/>
      <c r="CU1611" s="43"/>
      <c r="CV1611" s="43"/>
      <c r="CW1611" s="43"/>
      <c r="CX1611" s="43"/>
      <c r="CY1611" s="43"/>
      <c r="CZ1611" s="43"/>
      <c r="DA1611" s="43"/>
      <c r="DB1611" s="43"/>
      <c r="DC1611" s="43"/>
      <c r="DD1611" s="43"/>
      <c r="DE1611" s="43"/>
      <c r="DF1611" s="43"/>
      <c r="DG1611" s="43"/>
      <c r="DH1611" s="43"/>
      <c r="DI1611" s="43"/>
      <c r="DJ1611" s="43"/>
      <c r="DK1611" s="43"/>
      <c r="DL1611" s="43"/>
      <c r="DM1611" s="43"/>
      <c r="DN1611" s="43"/>
      <c r="DO1611" s="43"/>
      <c r="DP1611" s="43"/>
      <c r="DQ1611" s="43"/>
      <c r="DR1611" s="43"/>
      <c r="DS1611" s="43"/>
      <c r="DT1611" s="43"/>
      <c r="DU1611" s="43"/>
      <c r="DV1611" s="43"/>
    </row>
    <row r="1612" spans="1:126" s="8" customFormat="1" ht="15.75" customHeight="1">
      <c r="D1612" s="45"/>
      <c r="F1612" s="45"/>
      <c r="G1612" s="45"/>
      <c r="H1612" s="45"/>
      <c r="I1612" s="45"/>
      <c r="J1612" s="45"/>
      <c r="K1612" s="45"/>
      <c r="L1612" s="45"/>
      <c r="M1612" s="45"/>
      <c r="N1612" s="45"/>
      <c r="O1612" s="45"/>
      <c r="P1612" s="45"/>
      <c r="Q1612" s="45"/>
      <c r="BX1612" s="51"/>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c r="DM1612" s="43"/>
      <c r="DN1612" s="43"/>
      <c r="DO1612" s="43"/>
      <c r="DP1612" s="43"/>
      <c r="DQ1612" s="43"/>
      <c r="DR1612" s="43"/>
      <c r="DS1612" s="43"/>
      <c r="DT1612" s="43"/>
      <c r="DU1612" s="43"/>
      <c r="DV1612" s="43"/>
    </row>
    <row r="1613" spans="1:126" s="7" customFormat="1" ht="18.75">
      <c r="A1613" s="7">
        <f>IF(MOD(ROW()-1,62)=0,QUOTIENT(ROW()-1,62)+1,"")</f>
        <v>27</v>
      </c>
      <c r="B1613" s="473" t="s">
        <v>39</v>
      </c>
      <c r="C1613" s="473"/>
      <c r="D1613" s="473"/>
      <c r="E1613" s="473"/>
      <c r="F1613" s="473"/>
      <c r="G1613" s="473"/>
      <c r="H1613" s="473"/>
      <c r="I1613" s="473"/>
      <c r="J1613" s="473"/>
      <c r="K1613" s="473"/>
      <c r="L1613" s="473"/>
      <c r="M1613" s="473"/>
      <c r="N1613" s="473"/>
      <c r="O1613" s="473"/>
      <c r="P1613" s="473"/>
      <c r="Q1613" s="473"/>
      <c r="R1613" s="473"/>
      <c r="S1613" s="473"/>
      <c r="T1613" s="473"/>
      <c r="U1613" s="473"/>
      <c r="V1613" s="473"/>
      <c r="W1613" s="473"/>
      <c r="X1613" s="473"/>
      <c r="Y1613" s="473"/>
      <c r="Z1613" s="473"/>
      <c r="AA1613" s="473"/>
      <c r="AB1613" s="473"/>
      <c r="AC1613" s="473"/>
      <c r="AD1613" s="473"/>
      <c r="AE1613" s="473"/>
      <c r="AF1613" s="473"/>
      <c r="AG1613" s="473"/>
      <c r="AH1613" s="473"/>
      <c r="AI1613" s="473"/>
      <c r="AJ1613" s="473"/>
      <c r="AK1613" s="473"/>
      <c r="AL1613" s="473"/>
      <c r="AM1613" s="473"/>
      <c r="AN1613" s="473"/>
      <c r="AO1613" s="473"/>
      <c r="AP1613" s="473"/>
      <c r="AQ1613" s="473"/>
      <c r="AR1613" s="473"/>
      <c r="AS1613" s="473"/>
      <c r="AT1613" s="473"/>
      <c r="AU1613" s="473"/>
      <c r="AV1613" s="473"/>
      <c r="AW1613" s="473"/>
      <c r="AX1613" s="473"/>
      <c r="AY1613" s="473"/>
      <c r="AZ1613" s="473"/>
      <c r="BA1613" s="473"/>
      <c r="BB1613" s="473"/>
      <c r="BC1613" s="473"/>
      <c r="BD1613" s="473"/>
      <c r="BE1613" s="473"/>
      <c r="BF1613" s="473"/>
      <c r="BG1613" s="473"/>
      <c r="BH1613" s="473"/>
      <c r="BI1613" s="473"/>
      <c r="BJ1613" s="473"/>
      <c r="BK1613" s="473"/>
      <c r="BL1613" s="473"/>
      <c r="BM1613" s="473"/>
      <c r="BN1613" s="473"/>
      <c r="BO1613" s="473"/>
      <c r="BP1613" s="473"/>
      <c r="BQ1613" s="473"/>
      <c r="BR1613" s="473"/>
      <c r="BS1613" s="473"/>
      <c r="BT1613" s="473"/>
      <c r="BU1613" s="473"/>
      <c r="BV1613" s="473"/>
      <c r="BW1613" s="473"/>
      <c r="BX1613" s="473"/>
      <c r="BY1613" s="52"/>
      <c r="BZ1613" s="41"/>
      <c r="CA1613" s="41"/>
      <c r="CB1613" s="41"/>
      <c r="CC1613" s="41"/>
      <c r="CD1613" s="41"/>
      <c r="CE1613" s="41"/>
      <c r="CF1613" s="41"/>
      <c r="CG1613" s="41"/>
      <c r="CH1613" s="41"/>
      <c r="CI1613" s="41"/>
      <c r="CJ1613" s="41"/>
      <c r="CK1613" s="41"/>
      <c r="CL1613" s="41"/>
      <c r="CM1613" s="41"/>
      <c r="CN1613" s="41"/>
      <c r="CO1613" s="41"/>
      <c r="CP1613" s="41"/>
      <c r="CQ1613" s="41"/>
      <c r="CR1613" s="41"/>
      <c r="CS1613" s="41"/>
      <c r="CT1613" s="41"/>
      <c r="CU1613" s="41"/>
      <c r="CV1613" s="41"/>
      <c r="CW1613" s="41"/>
      <c r="CX1613" s="41"/>
      <c r="CY1613" s="41"/>
      <c r="CZ1613" s="41"/>
      <c r="DA1613" s="41"/>
      <c r="DB1613" s="41"/>
      <c r="DC1613" s="41"/>
      <c r="DD1613" s="41"/>
      <c r="DE1613" s="41"/>
      <c r="DF1613" s="41"/>
      <c r="DG1613" s="41"/>
      <c r="DH1613" s="41"/>
      <c r="DI1613" s="41"/>
      <c r="DJ1613" s="41"/>
      <c r="DK1613" s="41"/>
      <c r="DL1613" s="41"/>
      <c r="DM1613" s="41"/>
      <c r="DN1613" s="41"/>
      <c r="DO1613" s="41"/>
      <c r="DP1613" s="41"/>
      <c r="DQ1613" s="41"/>
      <c r="DR1613" s="41"/>
      <c r="DS1613" s="41"/>
      <c r="DT1613" s="41"/>
      <c r="DU1613" s="41"/>
      <c r="DV1613" s="41"/>
    </row>
    <row r="1614" spans="1:126" s="7" customFormat="1" ht="19.5" customHeight="1">
      <c r="B1614" s="8"/>
      <c r="C1614" s="8"/>
      <c r="D1614" s="8"/>
      <c r="E1614" s="8"/>
      <c r="F1614" s="8"/>
      <c r="G1614" s="8"/>
      <c r="H1614" s="8"/>
      <c r="I1614" s="8"/>
      <c r="J1614" s="8"/>
      <c r="K1614" s="8"/>
      <c r="L1614" s="8"/>
      <c r="M1614" s="8"/>
      <c r="N1614" s="8"/>
      <c r="O1614" s="8"/>
      <c r="P1614" s="8"/>
      <c r="Q1614" s="8"/>
      <c r="R1614" s="8"/>
      <c r="S1614" s="8"/>
      <c r="T1614" s="8"/>
      <c r="U1614" s="8"/>
      <c r="V1614" s="8"/>
      <c r="W1614" s="8"/>
      <c r="X1614" s="8"/>
      <c r="Y1614" s="8"/>
      <c r="Z1614" s="8"/>
      <c r="AA1614" s="8"/>
      <c r="AB1614" s="8"/>
      <c r="AC1614" s="8"/>
      <c r="AQ1614" s="8"/>
      <c r="AR1614" s="8"/>
      <c r="AS1614" s="8"/>
      <c r="AT1614" s="8"/>
      <c r="AU1614" s="8"/>
      <c r="AV1614" s="8"/>
      <c r="AW1614" s="8"/>
      <c r="AX1614" s="8"/>
      <c r="AY1614" s="8"/>
      <c r="AZ1614" s="8"/>
      <c r="BZ1614" s="41"/>
      <c r="CA1614" s="41"/>
      <c r="CB1614" s="41"/>
      <c r="CC1614" s="41"/>
      <c r="CD1614" s="41"/>
      <c r="CE1614" s="41"/>
      <c r="CF1614" s="41"/>
      <c r="CG1614" s="41"/>
      <c r="CH1614" s="41"/>
      <c r="CI1614" s="41"/>
      <c r="CJ1614" s="41"/>
      <c r="CK1614" s="41"/>
      <c r="CL1614" s="41"/>
      <c r="CM1614" s="41"/>
      <c r="CN1614" s="41"/>
      <c r="CO1614" s="41"/>
      <c r="CP1614" s="41"/>
      <c r="CQ1614" s="41"/>
      <c r="CR1614" s="41"/>
      <c r="CS1614" s="41"/>
      <c r="CT1614" s="41"/>
      <c r="CU1614" s="41"/>
      <c r="CV1614" s="41"/>
      <c r="CW1614" s="41"/>
      <c r="CX1614" s="41"/>
      <c r="CY1614" s="41"/>
      <c r="CZ1614" s="41"/>
      <c r="DA1614" s="41"/>
      <c r="DB1614" s="41"/>
      <c r="DC1614" s="41"/>
      <c r="DD1614" s="41"/>
      <c r="DE1614" s="41"/>
      <c r="DF1614" s="41"/>
      <c r="DG1614" s="41"/>
      <c r="DH1614" s="41"/>
      <c r="DI1614" s="41"/>
      <c r="DJ1614" s="41"/>
      <c r="DK1614" s="41"/>
      <c r="DL1614" s="41"/>
      <c r="DM1614" s="41"/>
      <c r="DN1614" s="41"/>
      <c r="DO1614" s="41"/>
      <c r="DP1614" s="41"/>
      <c r="DQ1614" s="41"/>
      <c r="DR1614" s="41"/>
      <c r="DS1614" s="41"/>
      <c r="DT1614" s="41"/>
      <c r="DU1614" s="41"/>
      <c r="DV1614" s="41"/>
    </row>
    <row r="1615" spans="1:126" s="7" customFormat="1" ht="16.5" customHeight="1">
      <c r="B1615" s="8" t="s">
        <v>229</v>
      </c>
      <c r="C1615" s="8"/>
      <c r="D1615" s="8"/>
      <c r="E1615" s="8"/>
      <c r="F1615" s="8"/>
      <c r="G1615" s="8"/>
      <c r="H1615" s="8"/>
      <c r="I1615" s="8"/>
      <c r="J1615" s="8"/>
      <c r="K1615" s="8"/>
      <c r="L1615" s="8"/>
      <c r="M1615" s="8"/>
      <c r="N1615" s="8"/>
      <c r="O1615" s="8"/>
      <c r="P1615" s="8"/>
      <c r="Q1615" s="8"/>
      <c r="R1615" s="8"/>
      <c r="S1615" s="8"/>
      <c r="T1615" s="8"/>
      <c r="U1615" s="8"/>
      <c r="V1615" s="8"/>
      <c r="W1615" s="8"/>
      <c r="X1615" s="8"/>
      <c r="Y1615" s="8"/>
      <c r="Z1615" s="8"/>
      <c r="AA1615" s="8"/>
      <c r="AB1615" s="8"/>
      <c r="AD1615" s="474">
        <f>VLOOKUP(A1613,入力フォーム!$A$26:$AA$75,2,FALSE)</f>
        <v>0</v>
      </c>
      <c r="AE1615" s="474"/>
      <c r="AF1615" s="474"/>
      <c r="AG1615" s="474"/>
      <c r="AH1615" s="474"/>
      <c r="AI1615" s="474"/>
      <c r="AJ1615" s="474"/>
      <c r="AK1615" s="474"/>
      <c r="AL1615" s="474"/>
      <c r="AM1615" s="474"/>
      <c r="AN1615" s="474"/>
      <c r="AO1615" s="474"/>
      <c r="AP1615" s="474"/>
      <c r="AQ1615" s="8" t="s">
        <v>230</v>
      </c>
      <c r="AR1615" s="8"/>
      <c r="AS1615" s="8"/>
      <c r="AT1615" s="8"/>
      <c r="AU1615" s="8"/>
      <c r="AV1615" s="8"/>
      <c r="AW1615" s="8"/>
      <c r="AX1615" s="8"/>
      <c r="AY1615" s="8"/>
      <c r="AZ1615" s="8"/>
      <c r="BZ1615" s="41"/>
      <c r="CA1615" s="41"/>
      <c r="CB1615" s="41"/>
      <c r="CC1615" s="41"/>
      <c r="CD1615" s="41"/>
      <c r="CE1615" s="41"/>
      <c r="CF1615" s="41"/>
      <c r="CG1615" s="41"/>
      <c r="CH1615" s="41"/>
      <c r="CI1615" s="41"/>
      <c r="CJ1615" s="41"/>
      <c r="CK1615" s="41"/>
      <c r="CL1615" s="41"/>
      <c r="CM1615" s="41"/>
      <c r="CN1615" s="41"/>
      <c r="CO1615" s="41"/>
      <c r="CP1615" s="41"/>
      <c r="CQ1615" s="41"/>
      <c r="CR1615" s="41"/>
      <c r="CS1615" s="41"/>
      <c r="CT1615" s="41"/>
      <c r="CU1615" s="41"/>
      <c r="CV1615" s="41"/>
      <c r="CW1615" s="41"/>
      <c r="CX1615" s="41"/>
      <c r="CY1615" s="41"/>
      <c r="CZ1615" s="41"/>
      <c r="DA1615" s="41"/>
      <c r="DB1615" s="41"/>
      <c r="DC1615" s="41"/>
      <c r="DD1615" s="41"/>
      <c r="DE1615" s="41"/>
      <c r="DF1615" s="41"/>
      <c r="DG1615" s="41"/>
      <c r="DH1615" s="41"/>
      <c r="DI1615" s="41"/>
      <c r="DJ1615" s="41"/>
      <c r="DK1615" s="41"/>
      <c r="DL1615" s="41"/>
      <c r="DM1615" s="41"/>
      <c r="DN1615" s="41"/>
      <c r="DO1615" s="41"/>
      <c r="DP1615" s="41"/>
      <c r="DQ1615" s="41"/>
      <c r="DR1615" s="41"/>
      <c r="DS1615" s="41"/>
      <c r="DT1615" s="41"/>
      <c r="DU1615" s="41"/>
      <c r="DV1615" s="41"/>
    </row>
    <row r="1616" spans="1:126" ht="14.25" customHeight="1">
      <c r="B1616" s="9"/>
      <c r="C1616" s="9"/>
      <c r="D1616" s="9"/>
    </row>
    <row r="1617" spans="1:126" ht="15.75" customHeight="1">
      <c r="D1617" s="475" t="s">
        <v>23</v>
      </c>
      <c r="E1617" s="475"/>
      <c r="F1617" s="475"/>
      <c r="G1617" s="475"/>
      <c r="H1617" s="475"/>
      <c r="I1617" s="475"/>
      <c r="J1617" s="475"/>
      <c r="K1617" s="475"/>
      <c r="L1617" s="475"/>
      <c r="M1617" s="475"/>
      <c r="N1617" s="475"/>
      <c r="O1617" s="475"/>
      <c r="P1617" s="475"/>
      <c r="Q1617" s="475"/>
      <c r="R1617" s="475"/>
      <c r="S1617" s="475"/>
      <c r="T1617" s="475"/>
      <c r="U1617" s="475"/>
      <c r="V1617" s="475"/>
      <c r="W1617" s="475"/>
      <c r="X1617" s="475"/>
      <c r="Y1617" s="475"/>
      <c r="Z1617" s="475"/>
      <c r="AA1617" s="475"/>
      <c r="AB1617" s="475"/>
      <c r="AC1617" s="475"/>
      <c r="AD1617" s="475"/>
      <c r="AE1617" s="475"/>
      <c r="AF1617" s="475"/>
      <c r="AG1617" s="475"/>
      <c r="AH1617" s="475"/>
      <c r="AI1617" s="475"/>
      <c r="AJ1617" s="475"/>
      <c r="AK1617" s="475"/>
      <c r="AL1617" s="475"/>
      <c r="AM1617" s="475"/>
      <c r="AN1617" s="475"/>
      <c r="AO1617" s="475"/>
      <c r="AP1617" s="475"/>
      <c r="AQ1617" s="475"/>
      <c r="AR1617" s="475"/>
      <c r="AS1617" s="475"/>
      <c r="AT1617" s="475"/>
      <c r="AU1617" s="475"/>
      <c r="AV1617" s="475"/>
      <c r="AW1617" s="475"/>
      <c r="AX1617" s="475"/>
      <c r="AY1617" s="475"/>
      <c r="AZ1617" s="475"/>
      <c r="BA1617" s="475"/>
      <c r="BB1617" s="475"/>
      <c r="BC1617" s="475"/>
      <c r="BD1617" s="475"/>
      <c r="BE1617" s="475"/>
      <c r="BF1617" s="475"/>
      <c r="BG1617" s="475"/>
      <c r="BH1617" s="475"/>
      <c r="BI1617" s="475"/>
      <c r="BJ1617" s="475"/>
      <c r="BK1617" s="475"/>
      <c r="BL1617" s="475"/>
      <c r="BM1617" s="475"/>
      <c r="BN1617" s="475"/>
      <c r="BO1617" s="475"/>
      <c r="BP1617" s="475"/>
      <c r="BQ1617" s="475"/>
      <c r="BR1617" s="475"/>
      <c r="BS1617" s="475"/>
      <c r="BT1617" s="475"/>
      <c r="BU1617" s="475"/>
      <c r="BV1617" s="475"/>
      <c r="BW1617" s="475"/>
      <c r="BX1617" s="475"/>
      <c r="BZ1617"/>
    </row>
    <row r="1618" spans="1:126" ht="14.25" customHeight="1">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c r="AR1618" s="9"/>
      <c r="AS1618" s="9"/>
      <c r="AT1618" s="9"/>
      <c r="AU1618" s="9"/>
      <c r="AV1618" s="9"/>
      <c r="AW1618" s="9"/>
      <c r="AX1618" s="9"/>
      <c r="AY1618" s="9"/>
      <c r="AZ1618" s="9"/>
    </row>
    <row r="1619" spans="1:126" ht="19.5" customHeight="1">
      <c r="B1619" s="9"/>
      <c r="C1619" s="9"/>
      <c r="D1619" s="10"/>
      <c r="E1619" s="11" t="s">
        <v>40</v>
      </c>
      <c r="F1619" s="11"/>
      <c r="G1619" s="11"/>
      <c r="H1619" s="11"/>
      <c r="I1619" s="11"/>
      <c r="J1619" s="12"/>
      <c r="K1619" s="12"/>
      <c r="L1619" s="12"/>
      <c r="M1619" s="12"/>
      <c r="N1619" s="12"/>
      <c r="O1619" s="12"/>
      <c r="P1619" s="12"/>
      <c r="Q1619" s="10"/>
      <c r="R1619" s="476" t="str">
        <f>VLOOKUP(A1613,入力フォーム!$A$26:$AA$75,11,FALSE)</f>
        <v/>
      </c>
      <c r="S1619" s="476"/>
      <c r="T1619" s="476"/>
      <c r="U1619" s="476"/>
      <c r="V1619" s="476"/>
      <c r="W1619" s="476"/>
      <c r="X1619" s="476"/>
      <c r="Y1619" s="476"/>
      <c r="Z1619" s="476"/>
      <c r="AA1619" s="476"/>
      <c r="AB1619" s="476"/>
      <c r="AC1619" s="476"/>
      <c r="AD1619" s="476"/>
      <c r="AE1619" s="476"/>
      <c r="AF1619" s="476"/>
      <c r="AG1619" s="476"/>
      <c r="AH1619" s="477" t="s">
        <v>235</v>
      </c>
      <c r="AI1619" s="478"/>
      <c r="AJ1619" s="478"/>
      <c r="AK1619" s="478"/>
      <c r="AL1619" s="478"/>
      <c r="AM1619" s="476" t="str">
        <f>VLOOKUP(A1613,入力フォーム!$A$26:$AA$75,13,FALSE)</f>
        <v/>
      </c>
      <c r="AN1619" s="476"/>
      <c r="AO1619" s="476"/>
      <c r="AP1619" s="476"/>
      <c r="AQ1619" s="476"/>
      <c r="AR1619" s="476"/>
      <c r="AS1619" s="476"/>
      <c r="AT1619" s="476"/>
      <c r="AU1619" s="476"/>
      <c r="AV1619" s="476"/>
      <c r="AW1619" s="476"/>
      <c r="AX1619" s="476"/>
      <c r="AY1619" s="476"/>
      <c r="AZ1619" s="476"/>
      <c r="BA1619" s="476"/>
      <c r="BB1619" s="476"/>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3"/>
    </row>
    <row r="1620" spans="1:126" ht="20.100000000000001" customHeight="1">
      <c r="B1620" s="9"/>
      <c r="C1620" s="9"/>
      <c r="D1620" s="10"/>
      <c r="E1620" s="11" t="s">
        <v>41</v>
      </c>
      <c r="F1620" s="11"/>
      <c r="G1620" s="11"/>
      <c r="H1620" s="11"/>
      <c r="I1620" s="11"/>
      <c r="J1620" s="12"/>
      <c r="K1620" s="12"/>
      <c r="L1620" s="12"/>
      <c r="M1620" s="12"/>
      <c r="N1620" s="12"/>
      <c r="O1620" s="12"/>
      <c r="P1620" s="229"/>
      <c r="Q1620" s="230"/>
      <c r="R1620" s="463" t="str">
        <f>入力フォーム!$C$10</f>
        <v>品川キャンパス</v>
      </c>
      <c r="S1620" s="463"/>
      <c r="T1620" s="463"/>
      <c r="U1620" s="463"/>
      <c r="V1620" s="463"/>
      <c r="W1620" s="463"/>
      <c r="X1620" s="463"/>
      <c r="Y1620" s="463"/>
      <c r="Z1620" s="231"/>
      <c r="AA1620" s="464" t="str">
        <f>入力フォーム!$D$10</f>
        <v>文学部事務室</v>
      </c>
      <c r="AB1620" s="464"/>
      <c r="AC1620" s="464"/>
      <c r="AD1620" s="464"/>
      <c r="AE1620" s="464"/>
      <c r="AF1620" s="464"/>
      <c r="AG1620" s="464"/>
      <c r="AH1620" s="464"/>
      <c r="AI1620" s="464"/>
      <c r="AJ1620" s="464"/>
      <c r="AK1620" s="464"/>
      <c r="AL1620" s="464"/>
      <c r="AM1620" s="464"/>
      <c r="AN1620" s="464"/>
      <c r="AO1620" s="464"/>
      <c r="AP1620" s="464"/>
      <c r="AQ1620" s="464"/>
      <c r="AR1620" s="464"/>
      <c r="AS1620" s="464"/>
      <c r="AT1620" s="464"/>
      <c r="AU1620" s="464"/>
      <c r="AV1620" s="464"/>
      <c r="AW1620" s="464"/>
      <c r="AX1620" s="464"/>
      <c r="AY1620" s="464"/>
      <c r="AZ1620" s="464"/>
      <c r="BA1620" s="464"/>
      <c r="BB1620" s="464"/>
      <c r="BC1620" s="464"/>
      <c r="BD1620" s="464"/>
      <c r="BE1620" s="464"/>
      <c r="BF1620" s="464"/>
      <c r="BG1620" s="464"/>
      <c r="BH1620" s="464"/>
      <c r="BI1620" s="464"/>
      <c r="BJ1620" s="464"/>
      <c r="BK1620" s="464"/>
      <c r="BL1620" s="464"/>
      <c r="BM1620" s="464"/>
      <c r="BN1620" s="464"/>
      <c r="BO1620" s="464"/>
      <c r="BP1620" s="464"/>
      <c r="BQ1620" s="464"/>
      <c r="BR1620" s="231"/>
      <c r="BS1620" s="231"/>
      <c r="BT1620" s="231"/>
      <c r="BU1620" s="231"/>
      <c r="BV1620" s="231"/>
      <c r="BW1620" s="231"/>
      <c r="BX1620" s="232"/>
    </row>
    <row r="1621" spans="1:126" ht="18.600000000000001" customHeight="1">
      <c r="B1621" s="9"/>
      <c r="C1621" s="9"/>
      <c r="D1621" s="15"/>
      <c r="E1621" s="16" t="s">
        <v>236</v>
      </c>
      <c r="F1621" s="16"/>
      <c r="G1621" s="16"/>
      <c r="H1621" s="16"/>
      <c r="I1621" s="16"/>
      <c r="J1621" s="17"/>
      <c r="K1621" s="17"/>
      <c r="L1621" s="17"/>
      <c r="M1621" s="17"/>
      <c r="N1621" s="17"/>
      <c r="O1621" s="17"/>
      <c r="P1621" s="17"/>
      <c r="Q1621" s="15"/>
      <c r="R1621" s="465" t="str">
        <f>入力フォーム!$C$4</f>
        <v>文学部事務室</v>
      </c>
      <c r="S1621" s="465"/>
      <c r="T1621" s="465"/>
      <c r="U1621" s="465"/>
      <c r="V1621" s="465"/>
      <c r="W1621" s="465"/>
      <c r="X1621" s="465"/>
      <c r="Y1621" s="465"/>
      <c r="Z1621" s="465"/>
      <c r="AA1621" s="465"/>
      <c r="AB1621" s="465"/>
      <c r="AC1621" s="465"/>
      <c r="AD1621" s="465"/>
      <c r="AE1621" s="465"/>
      <c r="AF1621" s="465"/>
      <c r="AG1621" s="465"/>
      <c r="AH1621" s="465"/>
      <c r="AI1621" s="465"/>
      <c r="AJ1621" s="465"/>
      <c r="AK1621" s="465"/>
      <c r="AL1621" s="465"/>
      <c r="AM1621" s="465"/>
      <c r="AN1621" s="465"/>
      <c r="AO1621" s="465"/>
      <c r="AP1621" s="465"/>
      <c r="AQ1621" s="465"/>
      <c r="AR1621" s="465"/>
      <c r="AS1621" s="465"/>
      <c r="AT1621" s="465"/>
      <c r="AU1621" s="465"/>
      <c r="AV1621" s="465"/>
      <c r="AW1621" s="465"/>
      <c r="AX1621" s="465"/>
      <c r="AY1621" s="465"/>
      <c r="AZ1621" s="465"/>
      <c r="BA1621" s="465"/>
      <c r="BB1621" s="465"/>
      <c r="BC1621" s="465"/>
      <c r="BD1621" s="465"/>
      <c r="BE1621" s="465"/>
      <c r="BF1621" s="465"/>
      <c r="BG1621" s="465"/>
      <c r="BH1621" s="465"/>
      <c r="BI1621" s="465"/>
      <c r="BJ1621" s="465"/>
      <c r="BK1621" s="465"/>
      <c r="BL1621" s="465"/>
      <c r="BM1621" s="465"/>
      <c r="BN1621" s="465"/>
      <c r="BO1621" s="465"/>
      <c r="BP1621" s="465"/>
      <c r="BQ1621" s="465"/>
      <c r="BR1621" s="465"/>
      <c r="BS1621" s="233"/>
      <c r="BT1621" s="233"/>
      <c r="BU1621" s="233"/>
      <c r="BV1621" s="233"/>
      <c r="BW1621" s="233"/>
      <c r="BX1621" s="19"/>
    </row>
    <row r="1622" spans="1:126" ht="38.25" customHeight="1">
      <c r="B1622" s="9"/>
      <c r="C1622" s="9"/>
      <c r="D1622" s="10"/>
      <c r="E1622" s="466" t="s">
        <v>42</v>
      </c>
      <c r="F1622" s="466"/>
      <c r="G1622" s="466"/>
      <c r="H1622" s="466"/>
      <c r="I1622" s="466"/>
      <c r="J1622" s="466"/>
      <c r="K1622" s="466"/>
      <c r="L1622" s="466"/>
      <c r="M1622" s="466"/>
      <c r="N1622" s="466"/>
      <c r="O1622" s="466"/>
      <c r="P1622" s="467"/>
      <c r="Q1622" s="10"/>
      <c r="R1622" s="468" t="str">
        <f>入力フォーム!$C$8</f>
        <v>OC学生スタッフ</v>
      </c>
      <c r="S1622" s="468"/>
      <c r="T1622" s="468"/>
      <c r="U1622" s="468"/>
      <c r="V1622" s="468"/>
      <c r="W1622" s="468"/>
      <c r="X1622" s="468"/>
      <c r="Y1622" s="468"/>
      <c r="Z1622" s="468"/>
      <c r="AA1622" s="468"/>
      <c r="AB1622" s="468"/>
      <c r="AC1622" s="468"/>
      <c r="AD1622" s="468"/>
      <c r="AE1622" s="468"/>
      <c r="AF1622" s="468"/>
      <c r="AG1622" s="468"/>
      <c r="AH1622" s="468"/>
      <c r="AI1622" s="468"/>
      <c r="AJ1622" s="468"/>
      <c r="AK1622" s="468"/>
      <c r="AL1622" s="468"/>
      <c r="AM1622" s="468"/>
      <c r="AN1622" s="468"/>
      <c r="AO1622" s="468"/>
      <c r="AP1622" s="468"/>
      <c r="AQ1622" s="468"/>
      <c r="AR1622" s="468"/>
      <c r="AS1622" s="468"/>
      <c r="AT1622" s="468"/>
      <c r="AU1622" s="468"/>
      <c r="AV1622" s="468"/>
      <c r="AW1622" s="468"/>
      <c r="AX1622" s="468"/>
      <c r="AY1622" s="468"/>
      <c r="AZ1622" s="468"/>
      <c r="BA1622" s="468"/>
      <c r="BB1622" s="468"/>
      <c r="BC1622" s="468"/>
      <c r="BD1622" s="468"/>
      <c r="BE1622" s="468"/>
      <c r="BF1622" s="468"/>
      <c r="BG1622" s="468"/>
      <c r="BH1622" s="468"/>
      <c r="BI1622" s="468"/>
      <c r="BJ1622" s="468"/>
      <c r="BK1622" s="468"/>
      <c r="BL1622" s="468"/>
      <c r="BM1622" s="468"/>
      <c r="BN1622" s="468"/>
      <c r="BO1622" s="468"/>
      <c r="BP1622" s="468"/>
      <c r="BQ1622" s="468"/>
      <c r="BR1622" s="468"/>
      <c r="BS1622" s="234"/>
      <c r="BT1622" s="234"/>
      <c r="BU1622" s="234"/>
      <c r="BV1622" s="234"/>
      <c r="BW1622" s="234"/>
      <c r="BX1622" s="14"/>
    </row>
    <row r="1623" spans="1:126" ht="20.100000000000001" customHeight="1">
      <c r="B1623" s="9"/>
      <c r="C1623" s="9"/>
      <c r="D1623" s="15"/>
      <c r="E1623" s="16" t="s">
        <v>43</v>
      </c>
      <c r="F1623" s="16"/>
      <c r="G1623" s="16"/>
      <c r="H1623" s="16"/>
      <c r="I1623" s="16"/>
      <c r="J1623" s="17"/>
      <c r="K1623" s="17"/>
      <c r="L1623" s="17"/>
      <c r="M1623" s="17"/>
      <c r="N1623" s="17"/>
      <c r="O1623" s="17"/>
      <c r="P1623" s="17"/>
      <c r="Q1623" s="15"/>
      <c r="R1623" s="17" t="s">
        <v>44</v>
      </c>
      <c r="S1623" s="17"/>
      <c r="T1623" s="17"/>
      <c r="U1623" s="17"/>
      <c r="V1623" s="17"/>
      <c r="W1623" s="469" t="str">
        <f>VLOOKUP(A1613,入力フォーム!$A$26:$AA$75,22,FALSE)</f>
        <v/>
      </c>
      <c r="X1623" s="469"/>
      <c r="Y1623" s="469"/>
      <c r="Z1623" s="469"/>
      <c r="AA1623" s="469"/>
      <c r="AB1623" s="469"/>
      <c r="AC1623" s="469"/>
      <c r="AD1623" s="469"/>
      <c r="AE1623" s="469"/>
      <c r="AF1623" s="469"/>
      <c r="AG1623" s="469"/>
      <c r="AH1623" s="469"/>
      <c r="AI1623" s="469"/>
      <c r="AJ1623" s="469"/>
      <c r="AK1623" s="469"/>
      <c r="AL1623" s="469"/>
      <c r="AM1623" s="469"/>
      <c r="AN1623" s="469"/>
      <c r="AO1623" s="469"/>
      <c r="AP1623" s="17"/>
      <c r="AQ1623" s="17"/>
      <c r="AR1623" s="470" t="s">
        <v>237</v>
      </c>
      <c r="AS1623" s="470"/>
      <c r="AT1623" s="470"/>
      <c r="AU1623" s="470"/>
      <c r="AV1623" s="470"/>
      <c r="AW1623" s="470"/>
      <c r="AX1623" s="471">
        <f>入力フォーム!$E$16</f>
        <v>0</v>
      </c>
      <c r="AY1623" s="471"/>
      <c r="AZ1623" s="471"/>
      <c r="BA1623" s="472" t="s">
        <v>65</v>
      </c>
      <c r="BB1623" s="472"/>
      <c r="BC1623" s="472"/>
      <c r="BD1623" s="472"/>
      <c r="BE1623" s="472"/>
      <c r="BF1623" s="18"/>
      <c r="BG1623" s="18"/>
      <c r="BH1623" s="18"/>
      <c r="BI1623" s="18"/>
      <c r="BJ1623" s="18"/>
      <c r="BK1623" s="18"/>
      <c r="BL1623" s="18"/>
      <c r="BM1623" s="18"/>
      <c r="BN1623" s="18"/>
      <c r="BO1623" s="18"/>
      <c r="BP1623" s="18"/>
      <c r="BQ1623" s="18"/>
      <c r="BR1623" s="18"/>
      <c r="BS1623" s="18"/>
      <c r="BT1623" s="18"/>
      <c r="BU1623" s="18"/>
      <c r="BV1623" s="18"/>
      <c r="BW1623" s="18"/>
      <c r="BX1623" s="19"/>
    </row>
    <row r="1624" spans="1:126" ht="20.100000000000001" customHeight="1">
      <c r="A1624" s="245"/>
      <c r="B1624" s="235"/>
      <c r="C1624" s="235"/>
      <c r="D1624" s="236"/>
      <c r="E1624" s="237"/>
      <c r="F1624" s="237"/>
      <c r="G1624" s="237"/>
      <c r="H1624" s="237"/>
      <c r="I1624" s="237"/>
      <c r="J1624" s="238"/>
      <c r="K1624" s="238"/>
      <c r="L1624" s="238"/>
      <c r="M1624" s="238"/>
      <c r="N1624" s="238"/>
      <c r="O1624" s="238"/>
      <c r="P1624" s="238"/>
      <c r="Q1624" s="239"/>
      <c r="R1624" s="240"/>
      <c r="S1624" s="241"/>
      <c r="T1624" s="241"/>
      <c r="U1624" s="241"/>
      <c r="V1624" s="241"/>
      <c r="W1624" s="241"/>
      <c r="X1624" s="241"/>
      <c r="Y1624" s="241"/>
      <c r="Z1624" s="241"/>
      <c r="AA1624" s="241"/>
      <c r="AB1624" s="241"/>
      <c r="AC1624" s="241"/>
      <c r="AD1624" s="241"/>
      <c r="AE1624" s="241"/>
      <c r="AF1624" s="241"/>
      <c r="AG1624" s="241"/>
      <c r="AH1624" s="241"/>
      <c r="AI1624" s="241"/>
      <c r="AJ1624" s="241"/>
      <c r="AK1624" s="241"/>
      <c r="AL1624" s="241"/>
      <c r="AM1624" s="241"/>
      <c r="AN1624" s="241"/>
      <c r="AO1624" s="241"/>
      <c r="AP1624" s="241"/>
      <c r="AQ1624" s="241"/>
      <c r="AR1624" s="242"/>
      <c r="AS1624" s="242"/>
      <c r="AT1624" s="243"/>
      <c r="AU1624" s="241"/>
      <c r="AV1624" s="241"/>
      <c r="AW1624" s="241"/>
      <c r="AX1624" s="241"/>
      <c r="AY1624" s="242"/>
      <c r="AZ1624" s="242"/>
      <c r="BA1624" s="242"/>
      <c r="BB1624" s="242"/>
      <c r="BC1624" s="242"/>
      <c r="BD1624" s="242"/>
      <c r="BE1624" s="242"/>
      <c r="BF1624" s="242"/>
      <c r="BG1624" s="242"/>
      <c r="BH1624" s="242"/>
      <c r="BI1624" s="242"/>
      <c r="BJ1624" s="242"/>
      <c r="BK1624" s="242"/>
      <c r="BL1624" s="242"/>
      <c r="BM1624" s="242"/>
      <c r="BN1624" s="242"/>
      <c r="BO1624" s="242"/>
      <c r="BP1624" s="242"/>
      <c r="BQ1624" s="242"/>
      <c r="BR1624" s="242"/>
      <c r="BS1624" s="242"/>
      <c r="BT1624" s="242"/>
      <c r="BU1624" s="242"/>
      <c r="BV1624" s="242"/>
      <c r="BW1624" s="242"/>
      <c r="BX1624" s="244"/>
    </row>
    <row r="1625" spans="1:126" ht="20.100000000000001" customHeight="1">
      <c r="B1625" s="9"/>
      <c r="C1625" s="9"/>
      <c r="D1625" s="20"/>
      <c r="E1625" s="21" t="s">
        <v>45</v>
      </c>
      <c r="F1625" s="21"/>
      <c r="G1625" s="21"/>
      <c r="H1625" s="21"/>
      <c r="I1625" s="21"/>
      <c r="J1625" s="22"/>
      <c r="K1625" s="22"/>
      <c r="L1625" s="22"/>
      <c r="M1625" s="22"/>
      <c r="N1625" s="22"/>
      <c r="O1625" s="22"/>
      <c r="P1625" s="22"/>
      <c r="Q1625" s="15"/>
      <c r="R1625" s="490" t="str">
        <f>VLOOKUP(A1613,入力フォーム!$A$26:$AA$75,14,FALSE)</f>
        <v/>
      </c>
      <c r="S1625" s="490"/>
      <c r="T1625" s="490"/>
      <c r="U1625" s="490"/>
      <c r="V1625" s="490"/>
      <c r="W1625" s="490"/>
      <c r="X1625" s="490"/>
      <c r="Y1625" s="490"/>
      <c r="Z1625" s="490"/>
      <c r="AA1625" s="490"/>
      <c r="AB1625" s="491" t="s">
        <v>235</v>
      </c>
      <c r="AC1625" s="491"/>
      <c r="AD1625" s="491"/>
      <c r="AE1625" s="491"/>
      <c r="AF1625" s="491"/>
      <c r="AG1625" s="492" t="str">
        <f>VLOOKUP(A1613,入力フォーム!$A$26:$AA$75,16,FALSE)</f>
        <v/>
      </c>
      <c r="AH1625" s="492"/>
      <c r="AI1625" s="492"/>
      <c r="AJ1625" s="492"/>
      <c r="AK1625" s="492"/>
      <c r="AL1625" s="492"/>
      <c r="AM1625" s="492"/>
      <c r="AN1625" s="492"/>
      <c r="AO1625" s="492"/>
      <c r="AP1625" s="492"/>
      <c r="AQ1625" s="27"/>
      <c r="AR1625" s="36"/>
      <c r="AS1625" s="36"/>
      <c r="AT1625" s="36"/>
      <c r="AU1625" s="36"/>
      <c r="AV1625" s="36"/>
      <c r="AW1625" s="36"/>
      <c r="AX1625" s="36"/>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9"/>
    </row>
    <row r="1626" spans="1:126" s="8" customFormat="1" ht="10.5" customHeight="1">
      <c r="D1626" s="15"/>
      <c r="E1626" s="16"/>
      <c r="F1626" s="16"/>
      <c r="G1626" s="16"/>
      <c r="H1626" s="16"/>
      <c r="I1626" s="16"/>
      <c r="J1626" s="16"/>
      <c r="K1626" s="16"/>
      <c r="L1626" s="16"/>
      <c r="M1626" s="16"/>
      <c r="N1626" s="16"/>
      <c r="O1626" s="16"/>
      <c r="P1626" s="17"/>
      <c r="Q1626" s="15"/>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9"/>
      <c r="BY1626"/>
      <c r="BZ1626" s="43"/>
      <c r="CA1626" s="43"/>
      <c r="CB1626" s="43"/>
      <c r="CC1626" s="43"/>
      <c r="CD1626" s="43"/>
      <c r="CE1626" s="43"/>
      <c r="CF1626" s="43"/>
      <c r="CG1626" s="43"/>
      <c r="CH1626" s="43"/>
      <c r="CI1626" s="43"/>
      <c r="CJ1626" s="43"/>
      <c r="CK1626" s="43"/>
      <c r="CL1626" s="43"/>
      <c r="CM1626" s="43"/>
      <c r="CN1626" s="43"/>
      <c r="CO1626" s="43"/>
      <c r="CP1626" s="43"/>
      <c r="CQ1626" s="43"/>
      <c r="CR1626" s="43"/>
      <c r="CS1626" s="43"/>
      <c r="CT1626" s="43"/>
      <c r="CU1626" s="43"/>
      <c r="CV1626" s="43"/>
      <c r="CW1626" s="43"/>
      <c r="CX1626" s="43"/>
      <c r="CY1626" s="43"/>
      <c r="CZ1626" s="43"/>
      <c r="DA1626" s="43"/>
      <c r="DB1626" s="43"/>
      <c r="DC1626" s="43"/>
      <c r="DD1626" s="43"/>
      <c r="DE1626" s="43"/>
      <c r="DF1626" s="43"/>
      <c r="DG1626" s="43"/>
      <c r="DH1626" s="43"/>
      <c r="DI1626" s="43"/>
      <c r="DJ1626" s="43"/>
      <c r="DK1626" s="43"/>
      <c r="DL1626" s="43"/>
      <c r="DM1626" s="43"/>
      <c r="DN1626" s="43"/>
      <c r="DO1626" s="43"/>
      <c r="DP1626" s="43"/>
      <c r="DQ1626" s="43"/>
      <c r="DR1626" s="43"/>
      <c r="DS1626" s="43"/>
      <c r="DT1626" s="43"/>
      <c r="DU1626" s="43"/>
      <c r="DV1626" s="43"/>
    </row>
    <row r="1627" spans="1:126" ht="20.100000000000001" customHeight="1">
      <c r="B1627" s="9"/>
      <c r="C1627" s="9"/>
      <c r="D1627" s="15"/>
      <c r="E1627" s="16"/>
      <c r="F1627" s="16"/>
      <c r="G1627" s="16"/>
      <c r="H1627" s="16"/>
      <c r="I1627" s="16"/>
      <c r="J1627" s="17"/>
      <c r="K1627" s="17"/>
      <c r="L1627" s="17"/>
      <c r="M1627" s="17"/>
      <c r="N1627" s="17"/>
      <c r="O1627" s="17"/>
      <c r="P1627" s="17"/>
      <c r="Q1627" s="15"/>
      <c r="R1627" s="17"/>
      <c r="S1627" s="17" t="s">
        <v>46</v>
      </c>
      <c r="T1627" s="17"/>
      <c r="U1627" s="17"/>
      <c r="V1627" s="17"/>
      <c r="W1627" s="17"/>
      <c r="X1627" s="17"/>
      <c r="Y1627" s="17"/>
      <c r="Z1627" s="17"/>
      <c r="AA1627" s="17"/>
      <c r="AB1627" s="17"/>
      <c r="AC1627" s="17"/>
      <c r="AD1627" s="17"/>
      <c r="AE1627" s="17"/>
      <c r="AF1627" s="17"/>
      <c r="AG1627" s="17"/>
      <c r="AH1627" s="17"/>
      <c r="AI1627" s="17"/>
      <c r="AJ1627" s="17"/>
      <c r="BI1627" s="247"/>
      <c r="BJ1627" s="247"/>
      <c r="BK1627" s="247"/>
      <c r="BL1627" s="18"/>
      <c r="BM1627" s="18"/>
      <c r="BN1627" s="18"/>
      <c r="BO1627" s="18"/>
      <c r="BP1627" s="18"/>
      <c r="BQ1627" s="18"/>
      <c r="BR1627" s="18"/>
      <c r="BS1627" s="18"/>
      <c r="BT1627" s="18"/>
      <c r="BU1627" s="18"/>
      <c r="BV1627" s="18"/>
      <c r="BW1627" s="18"/>
      <c r="BX1627" s="19"/>
    </row>
    <row r="1628" spans="1:126" ht="20.100000000000001" customHeight="1">
      <c r="B1628" s="9"/>
      <c r="C1628" s="9"/>
      <c r="D1628" s="15"/>
      <c r="E1628" s="16"/>
      <c r="F1628" s="16"/>
      <c r="G1628" s="16"/>
      <c r="H1628" s="16"/>
      <c r="I1628" s="16"/>
      <c r="J1628" s="17"/>
      <c r="K1628" s="17"/>
      <c r="L1628" s="17"/>
      <c r="M1628" s="17"/>
      <c r="N1628" s="17"/>
      <c r="O1628" s="17"/>
      <c r="P1628" s="17"/>
      <c r="Q1628" s="15"/>
      <c r="R1628" s="492" t="str">
        <f>VLOOKUP(A1613,入力フォーム!$A$26:$AA$75,17,FALSE)</f>
        <v/>
      </c>
      <c r="S1628" s="492"/>
      <c r="T1628" s="492"/>
      <c r="U1628" s="492"/>
      <c r="V1628" s="492"/>
      <c r="W1628" s="492"/>
      <c r="X1628" s="492"/>
      <c r="Y1628" s="492"/>
      <c r="Z1628" s="492"/>
      <c r="AA1628" s="492"/>
      <c r="AB1628" s="491" t="s">
        <v>235</v>
      </c>
      <c r="AC1628" s="491"/>
      <c r="AD1628" s="491"/>
      <c r="AE1628" s="491"/>
      <c r="AF1628" s="491"/>
      <c r="AG1628" s="492" t="str">
        <f>VLOOKUP(A1613,入力フォーム!$A$26:$AA$75,19,FALSE)</f>
        <v/>
      </c>
      <c r="AH1628" s="492"/>
      <c r="AI1628" s="492"/>
      <c r="AJ1628" s="492"/>
      <c r="AK1628" s="492"/>
      <c r="AL1628" s="492"/>
      <c r="AM1628" s="492"/>
      <c r="AN1628" s="492"/>
      <c r="AO1628" s="492"/>
      <c r="AP1628" s="492"/>
      <c r="AQ1628" s="27"/>
      <c r="AR1628" s="28" t="s">
        <v>47</v>
      </c>
      <c r="AS1628" s="28"/>
      <c r="AT1628" s="28"/>
      <c r="AU1628" s="28"/>
      <c r="AV1628" s="485" t="str">
        <f>VLOOKUP(A1613,入力フォーム!$A$26:$AA$75,20,FALSE)</f>
        <v/>
      </c>
      <c r="AW1628" s="485"/>
      <c r="AX1628" s="28" t="s">
        <v>48</v>
      </c>
      <c r="AY1628" s="28"/>
      <c r="AZ1628" s="28"/>
      <c r="BA1628" s="28"/>
      <c r="BB1628" s="28"/>
      <c r="BC1628" s="28"/>
      <c r="BD1628" s="28"/>
      <c r="BE1628" s="28"/>
      <c r="BF1628" s="28"/>
      <c r="BG1628" s="18"/>
      <c r="BH1628" s="18"/>
      <c r="BI1628" s="18"/>
      <c r="BJ1628" s="18"/>
      <c r="BK1628" s="18"/>
      <c r="BL1628" s="18"/>
      <c r="BM1628" s="18"/>
      <c r="BN1628" s="18"/>
      <c r="BO1628" s="18"/>
      <c r="BP1628" s="18"/>
      <c r="BQ1628" s="18"/>
      <c r="BR1628" s="18"/>
      <c r="BS1628" s="18"/>
      <c r="BT1628" s="18"/>
      <c r="BU1628" s="18"/>
      <c r="BV1628" s="18"/>
      <c r="BW1628" s="18"/>
      <c r="BX1628" s="19"/>
    </row>
    <row r="1629" spans="1:126" ht="20.100000000000001" customHeight="1">
      <c r="B1629" s="9"/>
      <c r="C1629" s="9"/>
      <c r="D1629" s="15"/>
      <c r="E1629" s="16"/>
      <c r="F1629" s="16"/>
      <c r="G1629" s="16"/>
      <c r="H1629" s="16"/>
      <c r="I1629" s="16"/>
      <c r="J1629" s="17"/>
      <c r="K1629" s="17"/>
      <c r="L1629" s="17"/>
      <c r="M1629" s="17"/>
      <c r="N1629" s="17"/>
      <c r="O1629" s="17"/>
      <c r="P1629" s="17"/>
      <c r="Q1629" s="15"/>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c r="AP1629" s="17"/>
      <c r="AQ1629" s="17"/>
      <c r="AR1629" s="17"/>
      <c r="AS1629" s="17"/>
      <c r="AT1629" s="17"/>
      <c r="AU1629" s="17"/>
      <c r="AV1629" s="17"/>
      <c r="AW1629" s="17"/>
      <c r="AX1629" s="17"/>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9"/>
    </row>
    <row r="1630" spans="1:126" ht="20.100000000000001" customHeight="1">
      <c r="B1630" s="9"/>
      <c r="C1630" s="9"/>
      <c r="D1630" s="15"/>
      <c r="E1630" s="16"/>
      <c r="F1630" s="16"/>
      <c r="G1630" s="16"/>
      <c r="H1630" s="16"/>
      <c r="I1630" s="16"/>
      <c r="J1630" s="17"/>
      <c r="K1630" s="17"/>
      <c r="L1630" s="17"/>
      <c r="M1630" s="17"/>
      <c r="N1630" s="17"/>
      <c r="O1630" s="17"/>
      <c r="P1630" s="17"/>
      <c r="Q1630" s="15"/>
      <c r="R1630" s="248" t="s">
        <v>238</v>
      </c>
      <c r="S1630" s="29"/>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30"/>
      <c r="AZ1630" s="30"/>
      <c r="BA1630" s="30"/>
      <c r="BB1630" s="30"/>
      <c r="BC1630" s="30"/>
      <c r="BD1630" s="30"/>
      <c r="BE1630" s="30"/>
      <c r="BF1630" s="30"/>
      <c r="BG1630" s="30"/>
      <c r="BH1630" s="30"/>
      <c r="BI1630" s="30"/>
      <c r="BJ1630" s="30"/>
      <c r="BK1630" s="30"/>
      <c r="BL1630" s="18"/>
      <c r="BM1630" s="18"/>
      <c r="BN1630" s="18"/>
      <c r="BO1630" s="18"/>
      <c r="BP1630" s="18"/>
      <c r="BQ1630" s="18"/>
      <c r="BR1630" s="18"/>
      <c r="BS1630" s="18"/>
      <c r="BT1630" s="18"/>
      <c r="BU1630" s="18"/>
      <c r="BV1630" s="18"/>
      <c r="BW1630" s="18"/>
      <c r="BX1630" s="19"/>
    </row>
    <row r="1631" spans="1:126" ht="20.100000000000001" customHeight="1">
      <c r="B1631" s="9"/>
      <c r="C1631" s="9"/>
      <c r="D1631" s="23"/>
      <c r="E1631" s="24"/>
      <c r="F1631" s="24"/>
      <c r="G1631" s="24"/>
      <c r="H1631" s="24"/>
      <c r="I1631" s="24"/>
      <c r="J1631" s="25"/>
      <c r="K1631" s="25"/>
      <c r="L1631" s="25"/>
      <c r="M1631" s="25"/>
      <c r="N1631" s="25"/>
      <c r="O1631" s="25"/>
      <c r="P1631" s="25"/>
      <c r="Q1631" s="15"/>
      <c r="R1631" s="249" t="s">
        <v>239</v>
      </c>
      <c r="S1631" s="29"/>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30"/>
      <c r="AZ1631" s="30"/>
      <c r="BA1631" s="30"/>
      <c r="BB1631" s="30"/>
      <c r="BC1631" s="30"/>
      <c r="BD1631" s="30"/>
      <c r="BE1631" s="30"/>
      <c r="BF1631" s="30"/>
      <c r="BG1631" s="30"/>
      <c r="BH1631" s="30"/>
      <c r="BI1631" s="30"/>
      <c r="BJ1631" s="30"/>
      <c r="BK1631" s="30"/>
      <c r="BL1631" s="18"/>
      <c r="BM1631" s="18"/>
      <c r="BN1631" s="18"/>
      <c r="BO1631" s="18"/>
      <c r="BP1631" s="18"/>
      <c r="BQ1631" s="18"/>
      <c r="BR1631" s="18"/>
      <c r="BS1631" s="18"/>
      <c r="BT1631" s="18"/>
      <c r="BU1631" s="18"/>
      <c r="BV1631" s="18"/>
      <c r="BW1631" s="18"/>
      <c r="BX1631" s="19"/>
    </row>
    <row r="1632" spans="1:126" ht="20.100000000000001" customHeight="1">
      <c r="B1632" s="9"/>
      <c r="C1632" s="9"/>
      <c r="D1632" s="15"/>
      <c r="E1632" s="16" t="s">
        <v>49</v>
      </c>
      <c r="F1632" s="16"/>
      <c r="G1632" s="16"/>
      <c r="H1632" s="16"/>
      <c r="I1632" s="16"/>
      <c r="J1632" s="17"/>
      <c r="K1632" s="17"/>
      <c r="L1632" s="17"/>
      <c r="M1632" s="17"/>
      <c r="N1632" s="17"/>
      <c r="O1632" s="17"/>
      <c r="P1632" s="17"/>
      <c r="Q1632" s="20"/>
      <c r="R1632" s="21" t="s">
        <v>67</v>
      </c>
      <c r="S1632" s="22"/>
      <c r="T1632" s="22"/>
      <c r="U1632" s="22"/>
      <c r="V1632" s="22"/>
      <c r="W1632" s="22"/>
      <c r="X1632" s="22"/>
      <c r="Y1632" s="22"/>
      <c r="Z1632" s="22"/>
      <c r="AA1632" s="22"/>
      <c r="AB1632" s="22"/>
      <c r="AC1632" s="22"/>
      <c r="AD1632" s="22"/>
      <c r="AE1632" s="22"/>
      <c r="AF1632" s="22"/>
      <c r="AG1632" s="22"/>
      <c r="AH1632" s="22"/>
      <c r="AI1632" s="22"/>
      <c r="AJ1632" s="22"/>
      <c r="AK1632" s="22"/>
      <c r="AL1632" s="22"/>
      <c r="AM1632" s="22"/>
      <c r="AN1632" s="22"/>
      <c r="AO1632" s="22"/>
      <c r="AP1632" s="22"/>
      <c r="AQ1632" s="22"/>
      <c r="AR1632" s="22"/>
      <c r="AS1632" s="22"/>
      <c r="AT1632" s="22"/>
      <c r="AU1632" s="22"/>
      <c r="AV1632" s="22"/>
      <c r="AW1632" s="22"/>
      <c r="AX1632" s="2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3"/>
    </row>
    <row r="1633" spans="2:126" ht="20.100000000000001" customHeight="1">
      <c r="B1633" s="9"/>
      <c r="C1633" s="9"/>
      <c r="D1633" s="15"/>
      <c r="E1633" s="16"/>
      <c r="F1633" s="16"/>
      <c r="G1633" s="16"/>
      <c r="H1633" s="16"/>
      <c r="I1633" s="16"/>
      <c r="J1633" s="17"/>
      <c r="K1633" s="17"/>
      <c r="L1633" s="17"/>
      <c r="M1633" s="17"/>
      <c r="N1633" s="17"/>
      <c r="O1633" s="17"/>
      <c r="P1633" s="17"/>
      <c r="Q1633" s="23"/>
      <c r="R1633" s="31" t="s">
        <v>126</v>
      </c>
      <c r="S1633" s="31"/>
      <c r="T1633" s="31"/>
      <c r="U1633" s="31"/>
      <c r="V1633" s="31"/>
      <c r="W1633" s="31"/>
      <c r="X1633" s="31"/>
      <c r="Y1633" s="31"/>
      <c r="Z1633" s="31"/>
      <c r="AA1633" s="31"/>
      <c r="AB1633" s="31"/>
      <c r="AC1633" s="31"/>
      <c r="AD1633" s="31"/>
      <c r="AE1633" s="31"/>
      <c r="AF1633" s="31"/>
      <c r="AG1633" s="31"/>
      <c r="AH1633" s="31"/>
      <c r="AI1633" s="31"/>
      <c r="AJ1633" s="31"/>
      <c r="AK1633" s="31"/>
      <c r="AL1633" s="31"/>
      <c r="AM1633" s="31"/>
      <c r="AN1633" s="31"/>
      <c r="AO1633" s="31"/>
      <c r="AP1633" s="31"/>
      <c r="AQ1633" s="31"/>
      <c r="AR1633" s="31"/>
      <c r="AS1633" s="31"/>
      <c r="AT1633" s="31"/>
      <c r="AU1633" s="31"/>
      <c r="AV1633" s="31"/>
      <c r="AW1633" s="31"/>
      <c r="AX1633" s="31"/>
      <c r="AY1633" s="32"/>
      <c r="AZ1633" s="32"/>
      <c r="BA1633" s="32"/>
      <c r="BB1633" s="32"/>
      <c r="BC1633" s="32"/>
      <c r="BD1633" s="32"/>
      <c r="BE1633" s="32"/>
      <c r="BF1633" s="32"/>
      <c r="BG1633" s="32"/>
      <c r="BH1633" s="32"/>
      <c r="BI1633" s="32"/>
      <c r="BJ1633" s="32"/>
      <c r="BK1633" s="33"/>
      <c r="BL1633" s="33"/>
      <c r="BM1633" s="33"/>
      <c r="BN1633" s="33"/>
      <c r="BO1633" s="33"/>
      <c r="BP1633" s="33"/>
      <c r="BQ1633" s="33"/>
      <c r="BR1633" s="33"/>
      <c r="BS1633" s="33"/>
      <c r="BT1633" s="33"/>
      <c r="BU1633" s="33"/>
      <c r="BV1633" s="33"/>
      <c r="BW1633" s="33"/>
      <c r="BX1633" s="26"/>
    </row>
    <row r="1634" spans="2:126" ht="20.100000000000001" customHeight="1">
      <c r="B1634" s="9"/>
      <c r="C1634" s="9"/>
      <c r="D1634" s="10"/>
      <c r="E1634" s="11" t="s">
        <v>81</v>
      </c>
      <c r="F1634" s="11"/>
      <c r="G1634" s="11"/>
      <c r="H1634" s="11"/>
      <c r="I1634" s="11"/>
      <c r="J1634" s="12"/>
      <c r="K1634" s="12"/>
      <c r="L1634" s="12"/>
      <c r="M1634" s="12"/>
      <c r="N1634" s="12"/>
      <c r="O1634" s="12"/>
      <c r="P1634" s="12"/>
      <c r="Q1634" s="15"/>
      <c r="R1634" s="16" t="s">
        <v>115</v>
      </c>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9"/>
    </row>
    <row r="1635" spans="2:126" ht="20.100000000000001" customHeight="1">
      <c r="B1635" s="9"/>
      <c r="C1635" s="9"/>
      <c r="D1635" s="15"/>
      <c r="E1635" s="16" t="s">
        <v>82</v>
      </c>
      <c r="F1635" s="16"/>
      <c r="G1635" s="16"/>
      <c r="H1635" s="16"/>
      <c r="I1635" s="16"/>
      <c r="J1635" s="17"/>
      <c r="K1635" s="17"/>
      <c r="L1635" s="17"/>
      <c r="M1635" s="17"/>
      <c r="N1635" s="17"/>
      <c r="O1635" s="17"/>
      <c r="P1635" s="17"/>
      <c r="Q1635" s="20"/>
      <c r="R1635" s="486" t="s">
        <v>113</v>
      </c>
      <c r="S1635" s="486"/>
      <c r="T1635" s="486"/>
      <c r="U1635" s="486"/>
      <c r="V1635" s="39" t="s">
        <v>240</v>
      </c>
      <c r="W1635" s="487" t="str">
        <f>VLOOKUP(A1613,入力フォーム!$A$26:$AA$75,10,FALSE)</f>
        <v/>
      </c>
      <c r="X1635" s="487"/>
      <c r="Y1635" s="487"/>
      <c r="Z1635" s="487"/>
      <c r="AA1635" s="487"/>
      <c r="AB1635" s="487"/>
      <c r="AC1635" s="487"/>
      <c r="AD1635" s="39" t="s">
        <v>21</v>
      </c>
      <c r="AE1635" s="40"/>
      <c r="AF1635" s="22"/>
      <c r="AG1635" s="22"/>
      <c r="AH1635" s="22"/>
      <c r="AI1635" s="22"/>
      <c r="AJ1635" s="22"/>
      <c r="AK1635" s="22"/>
      <c r="AL1635" s="22"/>
      <c r="AM1635" s="22"/>
      <c r="AN1635" s="22"/>
      <c r="AO1635" s="22"/>
      <c r="AP1635" s="22"/>
      <c r="AQ1635" s="22"/>
      <c r="AR1635" s="22"/>
      <c r="AS1635" s="22"/>
      <c r="AT1635" s="22"/>
      <c r="AU1635" s="22"/>
      <c r="AV1635" s="22"/>
      <c r="AW1635" s="22"/>
      <c r="AX1635" s="2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3"/>
    </row>
    <row r="1636" spans="2:126" ht="20.100000000000001" customHeight="1">
      <c r="B1636" s="9"/>
      <c r="C1636" s="9"/>
      <c r="D1636" s="15"/>
      <c r="E1636" s="16"/>
      <c r="F1636" s="16"/>
      <c r="G1636" s="16"/>
      <c r="H1636" s="16"/>
      <c r="I1636" s="16"/>
      <c r="J1636" s="17"/>
      <c r="K1636" s="17"/>
      <c r="L1636" s="17"/>
      <c r="M1636" s="17"/>
      <c r="N1636" s="17"/>
      <c r="O1636" s="17"/>
      <c r="P1636" s="17"/>
      <c r="Q1636" s="15"/>
      <c r="R1636" s="16" t="s">
        <v>104</v>
      </c>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9"/>
    </row>
    <row r="1637" spans="2:126" ht="20.100000000000001" customHeight="1">
      <c r="B1637" s="9"/>
      <c r="C1637" s="9"/>
      <c r="D1637" s="15"/>
      <c r="E1637" s="16"/>
      <c r="F1637" s="16"/>
      <c r="G1637" s="16"/>
      <c r="H1637" s="16"/>
      <c r="I1637" s="16"/>
      <c r="J1637" s="17"/>
      <c r="K1637" s="17"/>
      <c r="L1637" s="17"/>
      <c r="M1637" s="17"/>
      <c r="N1637" s="17"/>
      <c r="O1637" s="17"/>
      <c r="P1637" s="17"/>
      <c r="Q1637" s="15"/>
      <c r="R1637" s="16" t="s">
        <v>68</v>
      </c>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c r="AP1637" s="17"/>
      <c r="AQ1637" s="17"/>
      <c r="AR1637" s="17"/>
      <c r="AS1637" s="17"/>
      <c r="AT1637" s="17"/>
      <c r="AU1637" s="17"/>
      <c r="AV1637" s="17"/>
      <c r="AW1637" s="17"/>
      <c r="AX1637" s="17"/>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9"/>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row>
    <row r="1638" spans="2:126" ht="20.100000000000001" customHeight="1">
      <c r="B1638" s="9"/>
      <c r="C1638" s="9"/>
      <c r="D1638" s="15"/>
      <c r="E1638" s="16"/>
      <c r="F1638" s="16"/>
      <c r="G1638" s="16"/>
      <c r="H1638" s="16"/>
      <c r="I1638" s="16"/>
      <c r="J1638" s="17"/>
      <c r="K1638" s="17"/>
      <c r="L1638" s="17"/>
      <c r="M1638" s="17"/>
      <c r="N1638" s="17"/>
      <c r="O1638" s="17"/>
      <c r="P1638" s="17"/>
      <c r="Q1638" s="15"/>
      <c r="R1638" s="16" t="s">
        <v>114</v>
      </c>
      <c r="S1638" s="17"/>
      <c r="T1638" s="17"/>
      <c r="U1638" s="17"/>
      <c r="V1638" s="17"/>
      <c r="W1638" s="17"/>
      <c r="X1638" s="17"/>
      <c r="Y1638" s="17"/>
      <c r="Z1638" s="17"/>
      <c r="AA1638" s="17"/>
      <c r="AB1638" s="17"/>
      <c r="AC1638" s="17"/>
      <c r="AD1638" s="17"/>
      <c r="AE1638" s="17"/>
      <c r="AF1638" s="17"/>
      <c r="AG1638" s="17"/>
      <c r="AH1638" s="17"/>
      <c r="AI1638" s="17"/>
      <c r="AJ1638" s="17"/>
      <c r="AK1638" s="17"/>
      <c r="AL1638" s="17"/>
      <c r="AM1638" s="17"/>
      <c r="AN1638" s="17"/>
      <c r="AO1638" s="17"/>
      <c r="AP1638" s="17"/>
      <c r="AQ1638" s="17"/>
      <c r="AR1638" s="17"/>
      <c r="AS1638" s="17"/>
      <c r="AT1638" s="17"/>
      <c r="AU1638" s="17"/>
      <c r="AV1638" s="17"/>
      <c r="AW1638" s="17"/>
      <c r="AX1638" s="17"/>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9"/>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row>
    <row r="1639" spans="2:126" ht="20.100000000000001" customHeight="1">
      <c r="B1639" s="9"/>
      <c r="C1639" s="9"/>
      <c r="D1639" s="15"/>
      <c r="E1639" s="16"/>
      <c r="F1639" s="16"/>
      <c r="G1639" s="16"/>
      <c r="H1639" s="16"/>
      <c r="I1639" s="16"/>
      <c r="J1639" s="17"/>
      <c r="K1639" s="17"/>
      <c r="L1639" s="17"/>
      <c r="M1639" s="17"/>
      <c r="N1639" s="17"/>
      <c r="O1639" s="17"/>
      <c r="P1639" s="17"/>
      <c r="Q1639" s="23"/>
      <c r="R1639" s="25"/>
      <c r="S1639" s="25"/>
      <c r="T1639" s="25"/>
      <c r="U1639" s="25"/>
      <c r="V1639" s="25"/>
      <c r="W1639" s="25"/>
      <c r="X1639" s="25"/>
      <c r="Y1639" s="24" t="s">
        <v>241</v>
      </c>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26"/>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row>
    <row r="1640" spans="2:126" ht="20.100000000000001" customHeight="1">
      <c r="B1640" s="9"/>
      <c r="C1640" s="9"/>
      <c r="D1640" s="10"/>
      <c r="E1640" s="11" t="s">
        <v>50</v>
      </c>
      <c r="F1640" s="11"/>
      <c r="G1640" s="11"/>
      <c r="H1640" s="11"/>
      <c r="I1640" s="11"/>
      <c r="J1640" s="12"/>
      <c r="K1640" s="12"/>
      <c r="L1640" s="12"/>
      <c r="M1640" s="12"/>
      <c r="N1640" s="12"/>
      <c r="O1640" s="12"/>
      <c r="P1640" s="12"/>
      <c r="Q1640" s="15"/>
      <c r="R1640" s="16" t="s">
        <v>69</v>
      </c>
      <c r="S1640" s="17"/>
      <c r="T1640" s="17"/>
      <c r="U1640" s="17"/>
      <c r="V1640" s="17"/>
      <c r="W1640" s="17"/>
      <c r="X1640" s="17"/>
      <c r="Y1640" s="17"/>
      <c r="Z1640" s="17"/>
      <c r="AA1640" s="17"/>
      <c r="AB1640" s="17"/>
      <c r="AC1640" s="16" t="s">
        <v>70</v>
      </c>
      <c r="AD1640" s="17"/>
      <c r="AE1640" s="17"/>
      <c r="AF1640" s="17"/>
      <c r="AG1640" s="17"/>
      <c r="AH1640" s="17"/>
      <c r="AI1640" s="17"/>
      <c r="AJ1640" s="17"/>
      <c r="AK1640" s="17"/>
      <c r="AL1640" s="17"/>
      <c r="AM1640" s="17"/>
      <c r="AN1640" s="17"/>
      <c r="AO1640" s="17"/>
      <c r="AP1640" s="17"/>
      <c r="AQ1640" s="17"/>
      <c r="AR1640" s="17"/>
      <c r="AS1640" s="17"/>
      <c r="AT1640" s="17"/>
      <c r="AU1640" s="17"/>
      <c r="AV1640" s="17"/>
      <c r="AW1640" s="17"/>
      <c r="AX1640" s="17"/>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9"/>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row>
    <row r="1641" spans="2:126" ht="20.100000000000001" customHeight="1">
      <c r="B1641" s="9"/>
      <c r="C1641" s="9"/>
      <c r="D1641" s="10"/>
      <c r="E1641" s="11" t="s">
        <v>51</v>
      </c>
      <c r="F1641" s="11"/>
      <c r="G1641" s="11"/>
      <c r="H1641" s="11"/>
      <c r="I1641" s="11"/>
      <c r="J1641" s="12"/>
      <c r="K1641" s="12"/>
      <c r="L1641" s="12"/>
      <c r="M1641" s="12"/>
      <c r="N1641" s="12"/>
      <c r="O1641" s="12"/>
      <c r="P1641" s="12"/>
      <c r="Q1641" s="10"/>
      <c r="R1641" s="11" t="s">
        <v>86</v>
      </c>
      <c r="S1641" s="12"/>
      <c r="T1641" s="12"/>
      <c r="U1641" s="12"/>
      <c r="V1641" s="12"/>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c r="AR1641" s="12"/>
      <c r="AS1641" s="12"/>
      <c r="AT1641" s="12"/>
      <c r="AU1641" s="12"/>
      <c r="AV1641" s="12"/>
      <c r="AW1641" s="12"/>
      <c r="AX1641" s="12"/>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c r="BW1641" s="13"/>
      <c r="BX1641" s="14"/>
    </row>
    <row r="1642" spans="2:126" ht="20.100000000000001" customHeight="1">
      <c r="B1642" s="9"/>
      <c r="C1642" s="9"/>
      <c r="D1642" s="20"/>
      <c r="E1642" s="21" t="s">
        <v>52</v>
      </c>
      <c r="F1642" s="21"/>
      <c r="G1642" s="21"/>
      <c r="H1642" s="21"/>
      <c r="I1642" s="21"/>
      <c r="J1642" s="22"/>
      <c r="K1642" s="22"/>
      <c r="L1642" s="22"/>
      <c r="M1642" s="22"/>
      <c r="N1642" s="22"/>
      <c r="O1642" s="22"/>
      <c r="P1642" s="22"/>
      <c r="Q1642" s="15"/>
      <c r="R1642" s="16" t="s">
        <v>71</v>
      </c>
      <c r="S1642" s="29"/>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30"/>
      <c r="AZ1642" s="30"/>
      <c r="BA1642" s="30"/>
      <c r="BB1642" s="30"/>
      <c r="BC1642" s="30"/>
      <c r="BD1642" s="30"/>
      <c r="BE1642" s="30"/>
      <c r="BF1642" s="30"/>
      <c r="BG1642" s="30"/>
      <c r="BH1642" s="30"/>
      <c r="BI1642" s="30"/>
      <c r="BJ1642" s="30"/>
      <c r="BK1642" s="30"/>
      <c r="BL1642" s="18"/>
      <c r="BM1642" s="18"/>
      <c r="BN1642" s="18"/>
      <c r="BO1642" s="18"/>
      <c r="BP1642" s="18"/>
      <c r="BQ1642" s="18"/>
      <c r="BR1642" s="18"/>
      <c r="BS1642" s="18"/>
      <c r="BT1642" s="18"/>
      <c r="BU1642" s="18"/>
      <c r="BV1642" s="18"/>
      <c r="BW1642" s="18"/>
      <c r="BX1642" s="19"/>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row>
    <row r="1643" spans="2:126" ht="20.100000000000001" customHeight="1">
      <c r="B1643" s="9"/>
      <c r="C1643" s="9"/>
      <c r="D1643" s="15"/>
      <c r="E1643" s="16"/>
      <c r="F1643" s="16"/>
      <c r="G1643" s="16"/>
      <c r="H1643" s="16"/>
      <c r="I1643" s="16"/>
      <c r="J1643" s="17"/>
      <c r="K1643" s="17"/>
      <c r="L1643" s="17"/>
      <c r="M1643" s="17"/>
      <c r="N1643" s="17"/>
      <c r="O1643" s="17"/>
      <c r="P1643" s="17"/>
      <c r="Q1643" s="15"/>
      <c r="R1643" s="28" t="s">
        <v>72</v>
      </c>
      <c r="S1643" s="29"/>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30"/>
      <c r="AZ1643" s="30"/>
      <c r="BA1643" s="30"/>
      <c r="BB1643" s="30"/>
      <c r="BC1643" s="30"/>
      <c r="BD1643" s="30"/>
      <c r="BE1643" s="30"/>
      <c r="BF1643" s="30"/>
      <c r="BG1643" s="30"/>
      <c r="BH1643" s="30"/>
      <c r="BI1643" s="30"/>
      <c r="BJ1643" s="30"/>
      <c r="BK1643" s="30"/>
      <c r="BL1643" s="18"/>
      <c r="BM1643" s="18"/>
      <c r="BN1643" s="18"/>
      <c r="BO1643" s="18"/>
      <c r="BP1643" s="18"/>
      <c r="BQ1643" s="18"/>
      <c r="BR1643" s="18"/>
      <c r="BS1643" s="18"/>
      <c r="BT1643" s="18"/>
      <c r="BU1643" s="18"/>
      <c r="BV1643" s="18"/>
      <c r="BW1643" s="18"/>
      <c r="BX1643" s="19"/>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row>
    <row r="1644" spans="2:126" ht="20.100000000000001" customHeight="1">
      <c r="B1644" s="9"/>
      <c r="C1644" s="9"/>
      <c r="D1644" s="15"/>
      <c r="E1644" s="16"/>
      <c r="F1644" s="16"/>
      <c r="G1644" s="16"/>
      <c r="H1644" s="16"/>
      <c r="I1644" s="16"/>
      <c r="J1644" s="17"/>
      <c r="K1644" s="17"/>
      <c r="L1644" s="17"/>
      <c r="M1644" s="17"/>
      <c r="N1644" s="17"/>
      <c r="O1644" s="17"/>
      <c r="P1644" s="17"/>
      <c r="Q1644" s="15"/>
      <c r="R1644" s="29"/>
      <c r="S1644" s="29"/>
      <c r="T1644" s="29" t="s">
        <v>73</v>
      </c>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30"/>
      <c r="AZ1644" s="30"/>
      <c r="BA1644" s="30"/>
      <c r="BB1644" s="30"/>
      <c r="BC1644" s="30"/>
      <c r="BD1644" s="30"/>
      <c r="BE1644" s="30"/>
      <c r="BF1644" s="30"/>
      <c r="BG1644" s="30"/>
      <c r="BH1644" s="30"/>
      <c r="BI1644" s="30"/>
      <c r="BJ1644" s="30"/>
      <c r="BK1644" s="30"/>
      <c r="BL1644" s="18"/>
      <c r="BM1644" s="18"/>
      <c r="BN1644" s="18"/>
      <c r="BO1644" s="18"/>
      <c r="BP1644" s="18"/>
      <c r="BQ1644" s="18"/>
      <c r="BR1644" s="18"/>
      <c r="BS1644" s="18"/>
      <c r="BT1644" s="18"/>
      <c r="BU1644" s="18"/>
      <c r="BV1644" s="18"/>
      <c r="BW1644" s="18"/>
      <c r="BX1644" s="19"/>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row>
    <row r="1645" spans="2:126" ht="20.100000000000001" customHeight="1">
      <c r="B1645" s="9"/>
      <c r="C1645" s="9"/>
      <c r="D1645" s="15"/>
      <c r="E1645" s="16"/>
      <c r="F1645" s="16"/>
      <c r="G1645" s="16"/>
      <c r="H1645" s="16"/>
      <c r="I1645" s="16"/>
      <c r="J1645" s="17"/>
      <c r="K1645" s="17"/>
      <c r="L1645" s="17"/>
      <c r="M1645" s="17"/>
      <c r="N1645" s="17"/>
      <c r="O1645" s="17"/>
      <c r="P1645" s="17"/>
      <c r="Q1645" s="15"/>
      <c r="R1645" s="29"/>
      <c r="S1645" s="29"/>
      <c r="T1645" s="29" t="s">
        <v>74</v>
      </c>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30"/>
      <c r="AZ1645" s="30"/>
      <c r="BA1645" s="30"/>
      <c r="BB1645" s="30"/>
      <c r="BC1645" s="30"/>
      <c r="BD1645" s="30"/>
      <c r="BE1645" s="30"/>
      <c r="BF1645" s="30"/>
      <c r="BG1645" s="30"/>
      <c r="BH1645" s="30"/>
      <c r="BI1645" s="30"/>
      <c r="BJ1645" s="30"/>
      <c r="BK1645" s="30"/>
      <c r="BL1645" s="18"/>
      <c r="BM1645" s="18"/>
      <c r="BN1645" s="18"/>
      <c r="BO1645" s="18"/>
      <c r="BP1645" s="18"/>
      <c r="BQ1645" s="18"/>
      <c r="BR1645" s="18"/>
      <c r="BS1645" s="18"/>
      <c r="BT1645" s="18"/>
      <c r="BU1645" s="18"/>
      <c r="BV1645" s="18"/>
      <c r="BW1645" s="18"/>
      <c r="BX1645" s="19"/>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row>
    <row r="1646" spans="2:126" ht="20.100000000000001" customHeight="1">
      <c r="B1646" s="9"/>
      <c r="C1646" s="9"/>
      <c r="D1646" s="15"/>
      <c r="E1646" s="16"/>
      <c r="F1646" s="16"/>
      <c r="G1646" s="16"/>
      <c r="H1646" s="16"/>
      <c r="I1646" s="16"/>
      <c r="J1646" s="17"/>
      <c r="K1646" s="17"/>
      <c r="L1646" s="17"/>
      <c r="M1646" s="17"/>
      <c r="N1646" s="17"/>
      <c r="O1646" s="17"/>
      <c r="P1646" s="17"/>
      <c r="Q1646" s="15"/>
      <c r="R1646" s="29"/>
      <c r="S1646" s="29"/>
      <c r="T1646" s="29" t="s">
        <v>75</v>
      </c>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30"/>
      <c r="AZ1646" s="30"/>
      <c r="BA1646" s="30"/>
      <c r="BB1646" s="30"/>
      <c r="BC1646" s="30"/>
      <c r="BD1646" s="30"/>
      <c r="BE1646" s="30"/>
      <c r="BF1646" s="30"/>
      <c r="BG1646" s="30"/>
      <c r="BH1646" s="30"/>
      <c r="BI1646" s="30"/>
      <c r="BJ1646" s="30"/>
      <c r="BK1646" s="30"/>
      <c r="BL1646" s="18"/>
      <c r="BM1646" s="18"/>
      <c r="BN1646" s="18"/>
      <c r="BO1646" s="18"/>
      <c r="BP1646" s="18"/>
      <c r="BQ1646" s="18"/>
      <c r="BR1646" s="18"/>
      <c r="BS1646" s="18"/>
      <c r="BT1646" s="18"/>
      <c r="BU1646" s="18"/>
      <c r="BV1646" s="18"/>
      <c r="BW1646" s="18"/>
      <c r="BX1646" s="19"/>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row>
    <row r="1647" spans="2:126" ht="20.100000000000001" customHeight="1">
      <c r="B1647" s="9"/>
      <c r="C1647" s="9"/>
      <c r="D1647" s="15"/>
      <c r="E1647" s="16"/>
      <c r="F1647" s="16"/>
      <c r="G1647" s="16"/>
      <c r="H1647" s="16"/>
      <c r="I1647" s="16"/>
      <c r="J1647" s="17"/>
      <c r="K1647" s="17"/>
      <c r="L1647" s="17"/>
      <c r="M1647" s="17"/>
      <c r="N1647" s="17"/>
      <c r="O1647" s="17"/>
      <c r="P1647" s="17"/>
      <c r="Q1647" s="15"/>
      <c r="R1647" s="29"/>
      <c r="S1647" s="29"/>
      <c r="T1647" s="29" t="s">
        <v>84</v>
      </c>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30"/>
      <c r="AZ1647" s="30"/>
      <c r="BA1647" s="30"/>
      <c r="BB1647" s="30"/>
      <c r="BC1647" s="30"/>
      <c r="BD1647" s="30"/>
      <c r="BE1647" s="30"/>
      <c r="BF1647" s="30"/>
      <c r="BG1647" s="30"/>
      <c r="BH1647" s="30"/>
      <c r="BI1647" s="30"/>
      <c r="BJ1647" s="30"/>
      <c r="BK1647" s="30"/>
      <c r="BL1647" s="18"/>
      <c r="BM1647" s="18"/>
      <c r="BN1647" s="18"/>
      <c r="BO1647" s="18"/>
      <c r="BP1647" s="18"/>
      <c r="BQ1647" s="18"/>
      <c r="BR1647" s="18"/>
      <c r="BS1647" s="18"/>
      <c r="BT1647" s="18"/>
      <c r="BU1647" s="18"/>
      <c r="BV1647" s="18"/>
      <c r="BW1647" s="18"/>
      <c r="BX1647" s="19"/>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row>
    <row r="1648" spans="2:126" ht="20.100000000000001" customHeight="1">
      <c r="B1648" s="9"/>
      <c r="C1648" s="9"/>
      <c r="D1648" s="23"/>
      <c r="E1648" s="24"/>
      <c r="F1648" s="24"/>
      <c r="G1648" s="24"/>
      <c r="H1648" s="24"/>
      <c r="I1648" s="24"/>
      <c r="J1648" s="25"/>
      <c r="K1648" s="25"/>
      <c r="L1648" s="25"/>
      <c r="M1648" s="25"/>
      <c r="N1648" s="25"/>
      <c r="O1648" s="25"/>
      <c r="P1648" s="25"/>
      <c r="Q1648" s="15"/>
      <c r="R1648" s="29"/>
      <c r="S1648" s="29"/>
      <c r="T1648" s="29" t="s">
        <v>76</v>
      </c>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30"/>
      <c r="AZ1648" s="30"/>
      <c r="BA1648" s="30"/>
      <c r="BB1648" s="30"/>
      <c r="BC1648" s="30"/>
      <c r="BD1648" s="30"/>
      <c r="BE1648" s="30"/>
      <c r="BF1648" s="30"/>
      <c r="BG1648" s="30"/>
      <c r="BH1648" s="30"/>
      <c r="BI1648" s="30"/>
      <c r="BJ1648" s="30"/>
      <c r="BK1648" s="30"/>
      <c r="BL1648" s="18"/>
      <c r="BM1648" s="18"/>
      <c r="BN1648" s="18"/>
      <c r="BO1648" s="18"/>
      <c r="BP1648" s="18"/>
      <c r="BQ1648" s="18"/>
      <c r="BR1648" s="18"/>
      <c r="BS1648" s="18"/>
      <c r="BT1648" s="18"/>
      <c r="BU1648" s="18"/>
      <c r="BV1648" s="18"/>
      <c r="BW1648" s="18"/>
      <c r="BX1648" s="19"/>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row>
    <row r="1649" spans="2:126" ht="20.100000000000001" customHeight="1">
      <c r="B1649" s="9"/>
      <c r="C1649" s="9"/>
      <c r="D1649" s="15"/>
      <c r="E1649" s="16" t="s">
        <v>53</v>
      </c>
      <c r="F1649" s="16"/>
      <c r="G1649" s="16"/>
      <c r="H1649" s="16"/>
      <c r="I1649" s="16"/>
      <c r="J1649" s="17"/>
      <c r="K1649" s="17"/>
      <c r="L1649" s="17"/>
      <c r="M1649" s="17"/>
      <c r="N1649" s="17"/>
      <c r="O1649" s="17"/>
      <c r="P1649" s="17"/>
      <c r="Q1649" s="10"/>
      <c r="R1649" s="11" t="s">
        <v>325</v>
      </c>
      <c r="S1649" s="37"/>
      <c r="T1649" s="37"/>
      <c r="U1649" s="37"/>
      <c r="V1649" s="37"/>
      <c r="W1649" s="37"/>
      <c r="X1649" s="37"/>
      <c r="Y1649" s="37"/>
      <c r="Z1649" s="37"/>
      <c r="AA1649" s="37"/>
      <c r="AB1649" s="37"/>
      <c r="AC1649" s="37"/>
      <c r="AD1649" s="37"/>
      <c r="AE1649" s="37"/>
      <c r="AF1649" s="37"/>
      <c r="AG1649" s="37"/>
      <c r="AH1649" s="37"/>
      <c r="AI1649" s="37"/>
      <c r="AJ1649" s="37"/>
      <c r="AK1649" s="37"/>
      <c r="AL1649" s="37"/>
      <c r="AM1649" s="37"/>
      <c r="AN1649" s="37"/>
      <c r="AO1649" s="37"/>
      <c r="AP1649" s="37"/>
      <c r="AQ1649" s="37"/>
      <c r="AR1649" s="37"/>
      <c r="AS1649" s="37"/>
      <c r="AT1649" s="37"/>
      <c r="AU1649" s="37"/>
      <c r="AV1649" s="37"/>
      <c r="AW1649" s="37"/>
      <c r="AX1649" s="37"/>
      <c r="AY1649" s="38"/>
      <c r="AZ1649" s="38"/>
      <c r="BA1649" s="38"/>
      <c r="BB1649" s="38"/>
      <c r="BC1649" s="38"/>
      <c r="BD1649" s="38"/>
      <c r="BE1649" s="38"/>
      <c r="BF1649" s="38"/>
      <c r="BG1649" s="38"/>
      <c r="BH1649" s="38"/>
      <c r="BI1649" s="38"/>
      <c r="BJ1649" s="38"/>
      <c r="BK1649" s="38"/>
      <c r="BL1649" s="13"/>
      <c r="BM1649" s="13"/>
      <c r="BN1649" s="13"/>
      <c r="BO1649" s="13"/>
      <c r="BP1649" s="13"/>
      <c r="BQ1649" s="13"/>
      <c r="BR1649" s="13"/>
      <c r="BS1649" s="13"/>
      <c r="BT1649" s="13"/>
      <c r="BU1649" s="13"/>
      <c r="BV1649" s="13"/>
      <c r="BW1649" s="13"/>
      <c r="BX1649" s="14"/>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row>
    <row r="1650" spans="2:126" ht="20.100000000000001" customHeight="1">
      <c r="B1650" s="9"/>
      <c r="C1650" s="9"/>
      <c r="D1650" s="20"/>
      <c r="E1650" s="21" t="s">
        <v>54</v>
      </c>
      <c r="F1650" s="21"/>
      <c r="G1650" s="21"/>
      <c r="H1650" s="21"/>
      <c r="I1650" s="21"/>
      <c r="J1650" s="22"/>
      <c r="K1650" s="22"/>
      <c r="L1650" s="22"/>
      <c r="M1650" s="22"/>
      <c r="N1650" s="22"/>
      <c r="O1650" s="22"/>
      <c r="P1650" s="22"/>
      <c r="Q1650" s="15"/>
      <c r="R1650" s="28" t="s">
        <v>77</v>
      </c>
      <c r="S1650" s="29"/>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30"/>
      <c r="AZ1650" s="30"/>
      <c r="BA1650" s="30"/>
      <c r="BB1650" s="30"/>
      <c r="BC1650" s="30"/>
      <c r="BD1650" s="30"/>
      <c r="BE1650" s="30"/>
      <c r="BF1650" s="30"/>
      <c r="BG1650" s="30"/>
      <c r="BH1650" s="30"/>
      <c r="BI1650" s="30"/>
      <c r="BJ1650" s="30"/>
      <c r="BK1650" s="30"/>
      <c r="BL1650" s="18"/>
      <c r="BM1650" s="18"/>
      <c r="BN1650" s="18"/>
      <c r="BO1650" s="18"/>
      <c r="BP1650" s="18"/>
      <c r="BQ1650" s="18"/>
      <c r="BR1650" s="18"/>
      <c r="BS1650" s="18"/>
      <c r="BT1650" s="18"/>
      <c r="BU1650" s="18"/>
      <c r="BV1650" s="18"/>
      <c r="BW1650" s="18"/>
      <c r="BX1650" s="19"/>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row>
    <row r="1651" spans="2:126" ht="20.100000000000001" customHeight="1">
      <c r="B1651" s="9"/>
      <c r="C1651" s="9"/>
      <c r="D1651" s="15"/>
      <c r="E1651" s="16"/>
      <c r="F1651" s="16"/>
      <c r="G1651" s="16"/>
      <c r="H1651" s="16"/>
      <c r="I1651" s="16"/>
      <c r="J1651" s="17"/>
      <c r="K1651" s="17"/>
      <c r="L1651" s="17"/>
      <c r="M1651" s="17"/>
      <c r="N1651" s="17"/>
      <c r="O1651" s="17"/>
      <c r="P1651" s="17"/>
      <c r="Q1651" s="15"/>
      <c r="R1651" s="29"/>
      <c r="S1651" s="29"/>
      <c r="T1651" s="29" t="s">
        <v>78</v>
      </c>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30"/>
      <c r="AZ1651" s="30"/>
      <c r="BA1651" s="30"/>
      <c r="BB1651" s="30"/>
      <c r="BC1651" s="30"/>
      <c r="BD1651" s="30"/>
      <c r="BE1651" s="30"/>
      <c r="BF1651" s="30"/>
      <c r="BG1651" s="30"/>
      <c r="BH1651" s="30"/>
      <c r="BI1651" s="30"/>
      <c r="BJ1651" s="30"/>
      <c r="BK1651" s="30"/>
      <c r="BL1651" s="18"/>
      <c r="BM1651" s="18"/>
      <c r="BN1651" s="18"/>
      <c r="BO1651" s="18"/>
      <c r="BP1651" s="18"/>
      <c r="BQ1651" s="18"/>
      <c r="BR1651" s="18"/>
      <c r="BS1651" s="18"/>
      <c r="BT1651" s="18"/>
      <c r="BU1651" s="18"/>
      <c r="BV1651" s="18"/>
      <c r="BW1651" s="18"/>
      <c r="BX1651" s="19"/>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row>
    <row r="1652" spans="2:126" ht="20.100000000000001" customHeight="1">
      <c r="B1652" s="9"/>
      <c r="C1652" s="9"/>
      <c r="D1652" s="15"/>
      <c r="E1652" s="16"/>
      <c r="F1652" s="16"/>
      <c r="G1652" s="16"/>
      <c r="H1652" s="16"/>
      <c r="I1652" s="16"/>
      <c r="J1652" s="17"/>
      <c r="K1652" s="17"/>
      <c r="L1652" s="17"/>
      <c r="M1652" s="17"/>
      <c r="N1652" s="17"/>
      <c r="O1652" s="17"/>
      <c r="P1652" s="17"/>
      <c r="Q1652" s="15"/>
      <c r="R1652" s="29"/>
      <c r="S1652" s="29"/>
      <c r="T1652" s="29" t="s">
        <v>79</v>
      </c>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30"/>
      <c r="AZ1652" s="30"/>
      <c r="BA1652" s="30"/>
      <c r="BB1652" s="30"/>
      <c r="BC1652" s="30"/>
      <c r="BD1652" s="30"/>
      <c r="BE1652" s="30"/>
      <c r="BF1652" s="30"/>
      <c r="BG1652" s="30"/>
      <c r="BH1652" s="30"/>
      <c r="BI1652" s="30"/>
      <c r="BJ1652" s="30"/>
      <c r="BK1652" s="30"/>
      <c r="BL1652" s="18"/>
      <c r="BM1652" s="18"/>
      <c r="BN1652" s="18"/>
      <c r="BO1652" s="18"/>
      <c r="BP1652" s="18"/>
      <c r="BQ1652" s="18"/>
      <c r="BR1652" s="18"/>
      <c r="BS1652" s="18"/>
      <c r="BT1652" s="18"/>
      <c r="BU1652" s="18"/>
      <c r="BV1652" s="18"/>
      <c r="BW1652" s="18"/>
      <c r="BX1652" s="19"/>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row>
    <row r="1653" spans="2:126" ht="20.100000000000001" customHeight="1">
      <c r="B1653" s="9"/>
      <c r="C1653" s="9"/>
      <c r="D1653" s="23"/>
      <c r="E1653" s="24"/>
      <c r="F1653" s="24"/>
      <c r="G1653" s="24"/>
      <c r="H1653" s="24"/>
      <c r="I1653" s="24"/>
      <c r="J1653" s="25"/>
      <c r="K1653" s="25"/>
      <c r="L1653" s="25"/>
      <c r="M1653" s="25"/>
      <c r="N1653" s="25"/>
      <c r="O1653" s="25"/>
      <c r="P1653" s="25"/>
      <c r="Q1653" s="23"/>
      <c r="R1653" s="31"/>
      <c r="S1653" s="31"/>
      <c r="T1653" s="31" t="s">
        <v>80</v>
      </c>
      <c r="U1653" s="31"/>
      <c r="V1653" s="31"/>
      <c r="W1653" s="31"/>
      <c r="X1653" s="31"/>
      <c r="Y1653" s="31"/>
      <c r="Z1653" s="31"/>
      <c r="AA1653" s="31"/>
      <c r="AB1653" s="31"/>
      <c r="AC1653" s="31"/>
      <c r="AD1653" s="31"/>
      <c r="AE1653" s="31"/>
      <c r="AF1653" s="31"/>
      <c r="AG1653" s="31"/>
      <c r="AH1653" s="31"/>
      <c r="AI1653" s="31"/>
      <c r="AJ1653" s="31"/>
      <c r="AK1653" s="31"/>
      <c r="AL1653" s="31"/>
      <c r="AM1653" s="31"/>
      <c r="AN1653" s="31"/>
      <c r="AO1653" s="31"/>
      <c r="AP1653" s="31"/>
      <c r="AQ1653" s="31"/>
      <c r="AR1653" s="31"/>
      <c r="AS1653" s="31"/>
      <c r="AT1653" s="31"/>
      <c r="AU1653" s="31"/>
      <c r="AV1653" s="31"/>
      <c r="AW1653" s="31"/>
      <c r="AX1653" s="31"/>
      <c r="AY1653" s="32"/>
      <c r="AZ1653" s="32"/>
      <c r="BA1653" s="32"/>
      <c r="BB1653" s="32"/>
      <c r="BC1653" s="32"/>
      <c r="BD1653" s="32"/>
      <c r="BE1653" s="32"/>
      <c r="BF1653" s="32"/>
      <c r="BG1653" s="32"/>
      <c r="BH1653" s="32"/>
      <c r="BI1653" s="32"/>
      <c r="BJ1653" s="32"/>
      <c r="BK1653" s="32"/>
      <c r="BL1653" s="33"/>
      <c r="BM1653" s="33"/>
      <c r="BN1653" s="33"/>
      <c r="BO1653" s="33"/>
      <c r="BP1653" s="33"/>
      <c r="BQ1653" s="33"/>
      <c r="BR1653" s="33"/>
      <c r="BS1653" s="33"/>
      <c r="BT1653" s="33"/>
      <c r="BU1653" s="33"/>
      <c r="BV1653" s="33"/>
      <c r="BW1653" s="33"/>
      <c r="BX1653" s="26"/>
    </row>
    <row r="1654" spans="2:126" ht="20.100000000000001" customHeight="1">
      <c r="B1654" s="9"/>
      <c r="C1654" s="9"/>
      <c r="D1654" s="15"/>
      <c r="E1654" s="16" t="s">
        <v>55</v>
      </c>
      <c r="F1654" s="16"/>
      <c r="G1654" s="16"/>
      <c r="H1654" s="16"/>
      <c r="I1654" s="16"/>
      <c r="J1654" s="17"/>
      <c r="K1654" s="17"/>
      <c r="L1654" s="17"/>
      <c r="M1654" s="17"/>
      <c r="N1654" s="17"/>
      <c r="O1654" s="17"/>
      <c r="P1654" s="17"/>
      <c r="Q1654" s="15"/>
      <c r="R1654" s="250" t="s">
        <v>231</v>
      </c>
      <c r="S1654" s="250"/>
      <c r="T1654" s="250"/>
      <c r="U1654" s="250"/>
      <c r="V1654" s="250"/>
      <c r="W1654" s="250"/>
      <c r="X1654" s="250"/>
      <c r="Y1654" s="250"/>
      <c r="Z1654" s="250"/>
      <c r="AA1654" s="250"/>
      <c r="AB1654" s="250"/>
      <c r="AC1654" s="250"/>
      <c r="AD1654" s="250"/>
      <c r="AE1654" s="250"/>
      <c r="AF1654" s="250"/>
      <c r="AG1654" s="250"/>
      <c r="AH1654" s="250"/>
      <c r="AI1654" s="250"/>
      <c r="AJ1654" s="250"/>
      <c r="AK1654" s="250"/>
      <c r="AL1654" s="250"/>
      <c r="AM1654" s="250"/>
      <c r="AN1654" s="250"/>
      <c r="AO1654" s="34"/>
      <c r="AP1654" s="34"/>
      <c r="AQ1654" s="34"/>
      <c r="AR1654" s="34"/>
      <c r="AS1654" s="34"/>
      <c r="AT1654" s="34"/>
      <c r="AU1654" s="34"/>
      <c r="AV1654" s="34"/>
      <c r="AW1654" s="34"/>
      <c r="AX1654" s="34"/>
      <c r="AY1654" s="35"/>
      <c r="AZ1654" s="35"/>
      <c r="BA1654" s="35"/>
      <c r="BB1654" s="35"/>
      <c r="BC1654" s="35"/>
      <c r="BD1654" s="35"/>
      <c r="BE1654" s="35"/>
      <c r="BF1654" s="35"/>
      <c r="BG1654" s="35"/>
      <c r="BH1654" s="35"/>
      <c r="BI1654" s="35"/>
      <c r="BJ1654" s="35"/>
      <c r="BK1654" s="35"/>
      <c r="BL1654" s="2"/>
      <c r="BM1654" s="2"/>
      <c r="BN1654" s="2"/>
      <c r="BO1654" s="2"/>
      <c r="BP1654" s="2"/>
      <c r="BQ1654" s="2"/>
      <c r="BR1654" s="2"/>
      <c r="BS1654" s="2"/>
      <c r="BT1654" s="2"/>
      <c r="BU1654" s="2"/>
      <c r="BV1654" s="2"/>
      <c r="BW1654" s="2"/>
      <c r="BX1654" s="3"/>
    </row>
    <row r="1655" spans="2:126" ht="20.100000000000001" customHeight="1">
      <c r="B1655" s="9"/>
      <c r="C1655" s="9"/>
      <c r="D1655" s="15"/>
      <c r="E1655" s="16"/>
      <c r="F1655" s="16"/>
      <c r="G1655" s="16"/>
      <c r="H1655" s="16"/>
      <c r="I1655" s="16"/>
      <c r="J1655" s="17"/>
      <c r="K1655" s="17"/>
      <c r="L1655" s="17"/>
      <c r="M1655" s="17"/>
      <c r="N1655" s="17"/>
      <c r="O1655" s="17"/>
      <c r="P1655" s="17"/>
      <c r="Q1655" s="15"/>
      <c r="R1655" s="251" t="s">
        <v>232</v>
      </c>
      <c r="S1655" s="251"/>
      <c r="T1655" s="251"/>
      <c r="U1655" s="251"/>
      <c r="V1655" s="251"/>
      <c r="W1655" s="251"/>
      <c r="X1655" s="251"/>
      <c r="Y1655" s="251"/>
      <c r="Z1655" s="251"/>
      <c r="AA1655" s="251"/>
      <c r="AB1655" s="251"/>
      <c r="AC1655" s="251"/>
      <c r="AD1655" s="251"/>
      <c r="AE1655" s="251"/>
      <c r="AF1655" s="251"/>
      <c r="AG1655" s="251"/>
      <c r="AH1655" s="251"/>
      <c r="AI1655" s="251"/>
      <c r="AJ1655" s="251"/>
      <c r="AK1655" s="251"/>
      <c r="AL1655" s="251"/>
      <c r="AM1655" s="251"/>
      <c r="AN1655" s="251"/>
      <c r="AO1655" s="251"/>
      <c r="AP1655" s="251"/>
      <c r="AQ1655" s="251"/>
      <c r="AR1655" s="251"/>
      <c r="AS1655" s="251"/>
      <c r="AT1655" s="251"/>
      <c r="AU1655" s="251"/>
      <c r="AV1655" s="251"/>
      <c r="AW1655" s="251"/>
      <c r="AX1655" s="251"/>
      <c r="AY1655" s="252"/>
      <c r="AZ1655" s="252"/>
      <c r="BA1655" s="252"/>
      <c r="BB1655" s="252"/>
      <c r="BC1655" s="252"/>
      <c r="BD1655" s="252"/>
      <c r="BE1655" s="252"/>
      <c r="BF1655" s="252"/>
      <c r="BG1655" s="252"/>
      <c r="BH1655" s="252"/>
      <c r="BI1655" s="252"/>
      <c r="BJ1655" s="252"/>
      <c r="BK1655" s="252"/>
      <c r="BL1655" s="18"/>
      <c r="BM1655" s="18"/>
      <c r="BN1655" s="18"/>
      <c r="BO1655" s="18"/>
      <c r="BP1655" s="18"/>
      <c r="BQ1655" s="18"/>
      <c r="BR1655" s="18"/>
      <c r="BS1655" s="18"/>
      <c r="BT1655" s="18"/>
      <c r="BU1655" s="18"/>
      <c r="BV1655" s="18"/>
      <c r="BW1655" s="18"/>
      <c r="BX1655" s="19"/>
    </row>
    <row r="1656" spans="2:126" ht="20.100000000000001" customHeight="1">
      <c r="B1656" s="9"/>
      <c r="C1656" s="9"/>
      <c r="D1656" s="15"/>
      <c r="E1656" s="16"/>
      <c r="F1656" s="16"/>
      <c r="G1656" s="16"/>
      <c r="H1656" s="16"/>
      <c r="I1656" s="16"/>
      <c r="J1656" s="17"/>
      <c r="K1656" s="17"/>
      <c r="L1656" s="17"/>
      <c r="M1656" s="17"/>
      <c r="N1656" s="17"/>
      <c r="O1656" s="17"/>
      <c r="P1656" s="17"/>
      <c r="Q1656" s="228"/>
      <c r="R1656" s="29" t="s">
        <v>233</v>
      </c>
      <c r="S1656" s="29"/>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51"/>
      <c r="AV1656" s="251"/>
      <c r="AW1656" s="251"/>
      <c r="AX1656" s="251"/>
      <c r="AY1656" s="252"/>
      <c r="AZ1656" s="252"/>
      <c r="BA1656" s="252"/>
      <c r="BB1656" s="252"/>
      <c r="BC1656" s="252"/>
      <c r="BD1656" s="252"/>
      <c r="BE1656" s="252"/>
      <c r="BF1656" s="252"/>
      <c r="BG1656" s="252"/>
      <c r="BH1656" s="252"/>
      <c r="BI1656" s="252"/>
      <c r="BJ1656" s="252"/>
      <c r="BK1656" s="252"/>
      <c r="BL1656" s="247"/>
      <c r="BM1656" s="18"/>
      <c r="BN1656" s="18"/>
      <c r="BO1656" s="18"/>
      <c r="BP1656" s="18"/>
      <c r="BQ1656" s="18"/>
      <c r="BR1656" s="18"/>
      <c r="BS1656" s="18"/>
      <c r="BT1656" s="18"/>
      <c r="BU1656" s="18"/>
      <c r="BV1656" s="18"/>
      <c r="BW1656" s="18"/>
      <c r="BX1656" s="19"/>
    </row>
    <row r="1657" spans="2:126" ht="20.100000000000001" customHeight="1">
      <c r="B1657" s="9"/>
      <c r="C1657" s="9"/>
      <c r="D1657" s="23"/>
      <c r="E1657" s="24"/>
      <c r="F1657" s="24"/>
      <c r="G1657" s="24"/>
      <c r="H1657" s="24"/>
      <c r="I1657" s="24"/>
      <c r="J1657" s="25"/>
      <c r="K1657" s="25"/>
      <c r="L1657" s="25"/>
      <c r="M1657" s="25"/>
      <c r="N1657" s="25"/>
      <c r="O1657" s="25"/>
      <c r="P1657" s="25"/>
      <c r="Q1657" s="253"/>
      <c r="R1657" s="32" t="s">
        <v>234</v>
      </c>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3"/>
      <c r="BM1657" s="33"/>
      <c r="BN1657" s="33"/>
      <c r="BO1657" s="33"/>
      <c r="BP1657" s="33"/>
      <c r="BQ1657" s="33"/>
      <c r="BR1657" s="33"/>
      <c r="BS1657" s="33"/>
      <c r="BT1657" s="33"/>
      <c r="BU1657" s="33"/>
      <c r="BV1657" s="33"/>
      <c r="BW1657" s="33"/>
      <c r="BX1657" s="26"/>
    </row>
    <row r="1658" spans="2:126" ht="12.75" customHeight="1">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c r="AS1658" s="9"/>
      <c r="AT1658" s="9"/>
      <c r="AU1658" s="9"/>
      <c r="AV1658" s="9"/>
      <c r="AW1658" s="9"/>
      <c r="AX1658" s="9"/>
      <c r="AY1658" s="9"/>
      <c r="AZ1658" s="9"/>
    </row>
    <row r="1659" spans="2:126" s="8" customFormat="1" ht="15.75" customHeight="1">
      <c r="D1659" s="488">
        <f>入力フォーム!$C$13</f>
        <v>45931</v>
      </c>
      <c r="E1659" s="488"/>
      <c r="F1659" s="488"/>
      <c r="G1659" s="488"/>
      <c r="H1659" s="488"/>
      <c r="I1659" s="488"/>
      <c r="J1659" s="488"/>
      <c r="K1659" s="488"/>
      <c r="L1659" s="488"/>
      <c r="M1659" s="488"/>
      <c r="N1659" s="488"/>
      <c r="O1659" s="488"/>
      <c r="P1659" s="488"/>
      <c r="Q1659" s="488"/>
      <c r="R1659" s="47"/>
      <c r="S1659" s="47"/>
      <c r="T1659" s="47"/>
      <c r="U1659" s="47"/>
      <c r="BZ1659" s="43"/>
      <c r="CA1659" s="43"/>
      <c r="CB1659" s="43"/>
      <c r="CC1659" s="43"/>
      <c r="CD1659" s="43"/>
      <c r="CE1659" s="43"/>
      <c r="CF1659" s="43"/>
      <c r="CG1659" s="43"/>
      <c r="CH1659" s="43"/>
      <c r="CI1659" s="43"/>
      <c r="CJ1659" s="43"/>
      <c r="CK1659" s="43"/>
      <c r="CL1659" s="43"/>
      <c r="CM1659" s="43"/>
      <c r="CN1659" s="43"/>
      <c r="CO1659" s="43"/>
      <c r="CP1659" s="43"/>
      <c r="CQ1659" s="43"/>
      <c r="CR1659" s="43"/>
      <c r="CS1659" s="43"/>
      <c r="CT1659" s="43"/>
      <c r="CU1659" s="43"/>
      <c r="CV1659" s="43"/>
      <c r="CW1659" s="43"/>
      <c r="CX1659" s="43"/>
      <c r="CY1659" s="43"/>
      <c r="CZ1659" s="43"/>
      <c r="DA1659" s="43"/>
      <c r="DB1659" s="43"/>
      <c r="DC1659" s="43"/>
      <c r="DD1659" s="43"/>
      <c r="DE1659" s="43"/>
      <c r="DF1659" s="43"/>
      <c r="DG1659" s="43"/>
      <c r="DH1659" s="43"/>
      <c r="DI1659" s="43"/>
      <c r="DJ1659" s="43"/>
      <c r="DK1659" s="43"/>
      <c r="DL1659" s="43"/>
      <c r="DM1659" s="43"/>
      <c r="DN1659" s="43"/>
      <c r="DO1659" s="43"/>
      <c r="DP1659" s="43"/>
      <c r="DQ1659" s="43"/>
      <c r="DR1659" s="43"/>
      <c r="DS1659" s="43"/>
      <c r="DT1659" s="43"/>
      <c r="DU1659" s="43"/>
      <c r="DV1659" s="43"/>
    </row>
    <row r="1660" spans="2:126" s="8" customFormat="1" ht="10.5" customHeight="1">
      <c r="D1660" s="45"/>
      <c r="E1660" s="45"/>
      <c r="F1660" s="45"/>
      <c r="G1660" s="45"/>
      <c r="H1660" s="45"/>
      <c r="I1660" s="45"/>
      <c r="J1660" s="45"/>
      <c r="K1660" s="45"/>
      <c r="L1660" s="45"/>
      <c r="M1660" s="45"/>
      <c r="N1660" s="45"/>
      <c r="O1660" s="45"/>
      <c r="P1660" s="45"/>
      <c r="Q1660" s="45"/>
      <c r="BZ1660" s="43"/>
      <c r="CA1660" s="43"/>
      <c r="CB1660" s="43"/>
      <c r="CC1660" s="43"/>
      <c r="CD1660" s="43"/>
      <c r="CE1660" s="43"/>
      <c r="CF1660" s="43"/>
      <c r="CG1660" s="43"/>
      <c r="CH1660" s="43"/>
      <c r="CI1660" s="43"/>
      <c r="CJ1660" s="43"/>
      <c r="CK1660" s="43"/>
      <c r="CL1660" s="43"/>
      <c r="CM1660" s="43"/>
      <c r="CN1660" s="43"/>
      <c r="CO1660" s="43"/>
      <c r="CP1660" s="43"/>
      <c r="CQ1660" s="43"/>
      <c r="CR1660" s="43"/>
      <c r="CS1660" s="43"/>
      <c r="CT1660" s="43"/>
      <c r="CU1660" s="43"/>
      <c r="CV1660" s="43"/>
      <c r="CW1660" s="43"/>
      <c r="CX1660" s="43"/>
      <c r="CY1660" s="43"/>
      <c r="CZ1660" s="43"/>
      <c r="DA1660" s="43"/>
      <c r="DB1660" s="43"/>
      <c r="DC1660" s="43"/>
      <c r="DD1660" s="43"/>
      <c r="DE1660" s="43"/>
      <c r="DF1660" s="43"/>
      <c r="DG1660" s="43"/>
      <c r="DH1660" s="43"/>
      <c r="DI1660" s="43"/>
      <c r="DJ1660" s="43"/>
      <c r="DK1660" s="43"/>
      <c r="DL1660" s="43"/>
      <c r="DM1660" s="43"/>
      <c r="DN1660" s="43"/>
      <c r="DO1660" s="43"/>
      <c r="DP1660" s="43"/>
      <c r="DQ1660" s="43"/>
      <c r="DR1660" s="43"/>
      <c r="DS1660" s="43"/>
      <c r="DT1660" s="43"/>
      <c r="DU1660" s="43"/>
      <c r="DV1660" s="43"/>
    </row>
    <row r="1661" spans="2:126" s="8" customFormat="1" ht="18" customHeight="1">
      <c r="AM1661" s="8" t="s">
        <v>56</v>
      </c>
      <c r="AQ1661" s="489" t="s">
        <v>306</v>
      </c>
      <c r="AR1661" s="489"/>
      <c r="AS1661" s="489"/>
      <c r="AT1661" s="489"/>
      <c r="AU1661" s="489"/>
      <c r="AV1661" s="489"/>
      <c r="AW1661" s="489"/>
      <c r="AX1661" s="489"/>
      <c r="AY1661" s="489"/>
      <c r="AZ1661" s="489"/>
      <c r="BA1661" s="489"/>
      <c r="BB1661" s="489"/>
      <c r="BC1661" s="489"/>
      <c r="BD1661" s="489"/>
      <c r="BE1661" s="489"/>
      <c r="BF1661" s="489"/>
      <c r="BG1661" s="489"/>
      <c r="BH1661" s="489"/>
      <c r="BI1661" s="489"/>
      <c r="BJ1661" s="489"/>
      <c r="BK1661" s="489"/>
      <c r="BL1661" s="489"/>
      <c r="BZ1661" s="43"/>
      <c r="CA1661" s="43"/>
      <c r="CB1661" s="43"/>
      <c r="CC1661" s="43"/>
      <c r="CD1661" s="43"/>
      <c r="CE1661" s="43"/>
      <c r="CF1661" s="43"/>
      <c r="CG1661" s="43"/>
      <c r="CH1661" s="43"/>
      <c r="CI1661" s="43"/>
      <c r="CJ1661" s="43"/>
      <c r="CK1661" s="43"/>
      <c r="CL1661" s="43"/>
      <c r="CM1661" s="43"/>
      <c r="CN1661" s="43"/>
      <c r="CO1661" s="43"/>
      <c r="CP1661" s="43"/>
      <c r="CQ1661" s="43"/>
      <c r="CR1661" s="43"/>
      <c r="CS1661" s="43"/>
      <c r="CT1661" s="43"/>
      <c r="CU1661" s="43"/>
      <c r="CV1661" s="43"/>
      <c r="CW1661" s="43"/>
      <c r="CX1661" s="43"/>
      <c r="CY1661" s="43"/>
      <c r="CZ1661" s="43"/>
      <c r="DA1661" s="43"/>
      <c r="DB1661" s="43"/>
      <c r="DC1661" s="43"/>
      <c r="DD1661" s="43"/>
      <c r="DE1661" s="43"/>
      <c r="DF1661" s="43"/>
      <c r="DG1661" s="43"/>
      <c r="DH1661" s="43"/>
      <c r="DI1661" s="43"/>
      <c r="DJ1661" s="43"/>
      <c r="DK1661" s="43"/>
      <c r="DL1661" s="43"/>
      <c r="DM1661" s="43"/>
      <c r="DN1661" s="43"/>
      <c r="DO1661" s="43"/>
      <c r="DP1661" s="43"/>
      <c r="DQ1661" s="43"/>
      <c r="DR1661" s="43"/>
      <c r="DS1661" s="43"/>
      <c r="DT1661" s="43"/>
      <c r="DU1661" s="43"/>
      <c r="DV1661" s="43"/>
    </row>
    <row r="1662" spans="2:126" s="8" customFormat="1" ht="18" customHeight="1">
      <c r="AQ1662" s="489" t="s">
        <v>66</v>
      </c>
      <c r="AR1662" s="489"/>
      <c r="AS1662" s="489"/>
      <c r="AT1662" s="489"/>
      <c r="AU1662" s="489"/>
      <c r="AV1662" s="489"/>
      <c r="AW1662" s="489"/>
      <c r="AX1662" s="489"/>
      <c r="AY1662" s="489"/>
      <c r="AZ1662" s="489"/>
      <c r="BA1662" s="489"/>
      <c r="BB1662" s="489"/>
      <c r="BC1662" s="489"/>
      <c r="BD1662" s="489"/>
      <c r="BE1662" s="489"/>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row>
    <row r="1663" spans="2:126" s="8" customFormat="1" ht="18" customHeight="1">
      <c r="AQ1663" s="479" t="s">
        <v>326</v>
      </c>
      <c r="AR1663" s="479"/>
      <c r="AS1663" s="479"/>
      <c r="AT1663" s="479"/>
      <c r="AU1663" s="479"/>
      <c r="AV1663" s="479"/>
      <c r="AW1663" s="479"/>
      <c r="AX1663" s="479"/>
      <c r="AY1663" s="479"/>
      <c r="AZ1663" s="479"/>
      <c r="BA1663" s="479"/>
      <c r="BB1663" s="479"/>
      <c r="BC1663" s="479"/>
      <c r="BD1663" s="479"/>
      <c r="BE1663" s="479"/>
      <c r="BF1663" s="479"/>
      <c r="BG1663" s="43"/>
      <c r="BH1663" s="480" t="s">
        <v>299</v>
      </c>
      <c r="BI1663" s="480"/>
      <c r="BJ1663" s="480"/>
      <c r="BK1663" s="480"/>
      <c r="BL1663" s="480"/>
      <c r="BM1663" s="480"/>
      <c r="BN1663" s="480"/>
      <c r="BO1663" s="480"/>
      <c r="BS1663" s="8" t="s">
        <v>57</v>
      </c>
      <c r="BZ1663" s="43"/>
      <c r="CA1663" s="43"/>
      <c r="CB1663" s="43"/>
      <c r="CC1663" s="43"/>
      <c r="CD1663" s="43"/>
      <c r="CE1663" s="43"/>
      <c r="CF1663" s="43"/>
      <c r="CG1663" s="43"/>
      <c r="CH1663" s="43"/>
      <c r="CI1663" s="43"/>
      <c r="CJ1663" s="43"/>
      <c r="CK1663" s="43"/>
      <c r="CL1663" s="43"/>
      <c r="CM1663" s="43"/>
      <c r="CN1663" s="43"/>
      <c r="CO1663" s="43"/>
      <c r="CP1663" s="43"/>
      <c r="CQ1663" s="43"/>
      <c r="CR1663" s="43"/>
      <c r="CS1663" s="43"/>
      <c r="CT1663" s="43"/>
      <c r="CU1663" s="43"/>
      <c r="CV1663" s="43"/>
      <c r="CW1663" s="43"/>
      <c r="CX1663" s="43"/>
      <c r="CY1663" s="43"/>
      <c r="CZ1663" s="43"/>
      <c r="DA1663" s="43"/>
      <c r="DB1663" s="43"/>
      <c r="DC1663" s="43"/>
      <c r="DD1663" s="43"/>
      <c r="DE1663" s="43"/>
      <c r="DF1663" s="43"/>
      <c r="DG1663" s="43"/>
      <c r="DH1663" s="43"/>
      <c r="DI1663" s="43"/>
      <c r="DJ1663" s="43"/>
      <c r="DK1663" s="43"/>
      <c r="DL1663" s="43"/>
      <c r="DM1663" s="43"/>
      <c r="DN1663" s="43"/>
      <c r="DO1663" s="43"/>
      <c r="DP1663" s="43"/>
      <c r="DQ1663" s="43"/>
      <c r="DR1663" s="43"/>
      <c r="DS1663" s="43"/>
      <c r="DT1663" s="43"/>
      <c r="DU1663" s="43"/>
      <c r="DV1663" s="43"/>
    </row>
    <row r="1664" spans="2:126" s="8" customFormat="1" ht="10.5" customHeight="1">
      <c r="BZ1664" s="43"/>
      <c r="CA1664" s="43"/>
      <c r="CB1664" s="43"/>
      <c r="CC1664" s="43"/>
      <c r="CD1664" s="43"/>
      <c r="CE1664" s="43"/>
      <c r="CF1664" s="43"/>
      <c r="CG1664" s="43"/>
      <c r="CH1664" s="43"/>
      <c r="CI1664" s="43"/>
      <c r="CJ1664" s="43"/>
      <c r="CK1664" s="43"/>
      <c r="CL1664" s="43"/>
      <c r="CM1664" s="43"/>
      <c r="CN1664" s="43"/>
      <c r="CO1664" s="43"/>
      <c r="CP1664" s="43"/>
      <c r="CQ1664" s="43"/>
      <c r="CR1664" s="43"/>
      <c r="CS1664" s="43"/>
      <c r="CT1664" s="43"/>
      <c r="CU1664" s="43"/>
      <c r="CV1664" s="43"/>
      <c r="CW1664" s="43"/>
      <c r="CX1664" s="43"/>
      <c r="CY1664" s="43"/>
      <c r="CZ1664" s="43"/>
      <c r="DA1664" s="43"/>
      <c r="DB1664" s="43"/>
      <c r="DC1664" s="43"/>
      <c r="DD1664" s="43"/>
      <c r="DE1664" s="43"/>
      <c r="DF1664" s="43"/>
      <c r="DG1664" s="43"/>
      <c r="DH1664" s="43"/>
      <c r="DI1664" s="43"/>
      <c r="DJ1664" s="43"/>
      <c r="DK1664" s="43"/>
      <c r="DL1664" s="43"/>
      <c r="DM1664" s="43"/>
      <c r="DN1664" s="43"/>
      <c r="DO1664" s="43"/>
      <c r="DP1664" s="43"/>
      <c r="DQ1664" s="43"/>
      <c r="DR1664" s="43"/>
      <c r="DS1664" s="43"/>
      <c r="DT1664" s="43"/>
      <c r="DU1664" s="43"/>
      <c r="DV1664" s="43"/>
    </row>
    <row r="1665" spans="1:126" s="8" customFormat="1" ht="18" customHeight="1">
      <c r="AM1665" s="8" t="s">
        <v>58</v>
      </c>
      <c r="AQ1665" s="8" t="s">
        <v>59</v>
      </c>
      <c r="AU1665" s="481" t="str">
        <f>"〒"&amp;VLOOKUP(A1613,入力フォーム!$A$26:$AA$75,4,FALSE)</f>
        <v>〒</v>
      </c>
      <c r="AV1665" s="481"/>
      <c r="AW1665" s="481"/>
      <c r="AX1665" s="481"/>
      <c r="AY1665" s="481"/>
      <c r="AZ1665" s="481"/>
      <c r="BA1665" s="481"/>
      <c r="BB1665" s="481"/>
      <c r="BZ1665" s="43"/>
      <c r="CA1665" s="43"/>
      <c r="CB1665" s="43"/>
      <c r="CC1665" s="43"/>
      <c r="CD1665" s="43"/>
      <c r="CE1665" s="43"/>
      <c r="CF1665" s="43"/>
      <c r="CG1665" s="43"/>
      <c r="CH1665" s="43"/>
      <c r="CI1665" s="43"/>
      <c r="CJ1665" s="43"/>
      <c r="CK1665" s="43"/>
      <c r="CL1665" s="43"/>
      <c r="CM1665" s="43"/>
      <c r="CN1665" s="43"/>
      <c r="CO1665" s="43"/>
      <c r="CP1665" s="43"/>
      <c r="CQ1665" s="43"/>
      <c r="CR1665" s="43"/>
      <c r="CS1665" s="43"/>
      <c r="CT1665" s="43"/>
      <c r="CU1665" s="43"/>
      <c r="CV1665" s="43"/>
      <c r="CW1665" s="43"/>
      <c r="CX1665" s="43"/>
      <c r="CY1665" s="43"/>
      <c r="CZ1665" s="43"/>
      <c r="DA1665" s="43"/>
      <c r="DB1665" s="43"/>
      <c r="DC1665" s="43"/>
      <c r="DD1665" s="43"/>
      <c r="DE1665" s="43"/>
      <c r="DF1665" s="43"/>
      <c r="DG1665" s="43"/>
      <c r="DH1665" s="43"/>
      <c r="DI1665" s="43"/>
      <c r="DJ1665" s="43"/>
      <c r="DK1665" s="43"/>
      <c r="DL1665" s="43"/>
      <c r="DM1665" s="43"/>
      <c r="DN1665" s="43"/>
      <c r="DO1665" s="43"/>
      <c r="DP1665" s="43"/>
      <c r="DQ1665" s="43"/>
      <c r="DR1665" s="43"/>
      <c r="DS1665" s="43"/>
      <c r="DT1665" s="43"/>
      <c r="DU1665" s="43"/>
      <c r="DV1665" s="43"/>
    </row>
    <row r="1666" spans="1:126" s="8" customFormat="1" ht="20.100000000000001" customHeight="1">
      <c r="AU1666" s="144"/>
      <c r="AV1666" s="482">
        <f>VLOOKUP(A1613,入力フォーム!$A$26:$AA$75,5,FALSE)</f>
        <v>0</v>
      </c>
      <c r="AW1666" s="482"/>
      <c r="AX1666" s="482"/>
      <c r="AY1666" s="482"/>
      <c r="AZ1666" s="482"/>
      <c r="BA1666" s="482"/>
      <c r="BB1666" s="482"/>
      <c r="BC1666" s="482"/>
      <c r="BD1666" s="482"/>
      <c r="BE1666" s="482"/>
      <c r="BF1666" s="482"/>
      <c r="BG1666" s="482"/>
      <c r="BH1666" s="482"/>
      <c r="BI1666" s="482"/>
      <c r="BJ1666" s="482"/>
      <c r="BK1666" s="482"/>
      <c r="BL1666" s="482"/>
      <c r="BM1666" s="482"/>
      <c r="BN1666" s="482"/>
      <c r="BO1666" s="482"/>
      <c r="BP1666" s="482"/>
      <c r="BQ1666" s="482"/>
      <c r="BR1666" s="482"/>
      <c r="BS1666" s="482"/>
      <c r="BZ1666" s="43"/>
      <c r="CA1666" s="43"/>
      <c r="CB1666" s="43"/>
      <c r="CC1666" s="43"/>
      <c r="CD1666" s="43"/>
      <c r="CE1666" s="43"/>
      <c r="CF1666" s="43"/>
      <c r="CG1666" s="43"/>
      <c r="CH1666" s="43"/>
      <c r="CI1666" s="43"/>
      <c r="CJ1666" s="43"/>
      <c r="CK1666" s="43"/>
      <c r="CL1666" s="43"/>
      <c r="CM1666" s="43"/>
      <c r="CN1666" s="43"/>
      <c r="CO1666" s="43"/>
      <c r="CP1666" s="43"/>
      <c r="CQ1666" s="43"/>
      <c r="CR1666" s="43"/>
      <c r="CS1666" s="43"/>
      <c r="CT1666" s="43"/>
      <c r="CU1666" s="43"/>
      <c r="CV1666" s="43"/>
      <c r="CW1666" s="43"/>
      <c r="CX1666" s="43"/>
      <c r="CY1666" s="43"/>
      <c r="CZ1666" s="43"/>
      <c r="DA1666" s="43"/>
      <c r="DB1666" s="43"/>
      <c r="DC1666" s="43"/>
      <c r="DD1666" s="43"/>
      <c r="DE1666" s="43"/>
      <c r="DF1666" s="43"/>
      <c r="DG1666" s="43"/>
      <c r="DH1666" s="43"/>
      <c r="DI1666" s="43"/>
      <c r="DJ1666" s="43"/>
      <c r="DK1666" s="43"/>
      <c r="DL1666" s="43"/>
      <c r="DM1666" s="43"/>
      <c r="DN1666" s="43"/>
      <c r="DO1666" s="43"/>
      <c r="DP1666" s="43"/>
      <c r="DQ1666" s="43"/>
      <c r="DR1666" s="43"/>
      <c r="DS1666" s="43"/>
      <c r="DT1666" s="43"/>
      <c r="DU1666" s="43"/>
      <c r="DV1666" s="43"/>
    </row>
    <row r="1667" spans="1:126" s="8" customFormat="1" ht="20.100000000000001" customHeight="1">
      <c r="AU1667" s="44"/>
      <c r="AV1667" s="483">
        <f>VLOOKUP(A1613,入力フォーム!$A$26:$AA$75,6,FALSE)</f>
        <v>0</v>
      </c>
      <c r="AW1667" s="483"/>
      <c r="AX1667" s="483"/>
      <c r="AY1667" s="483"/>
      <c r="AZ1667" s="483"/>
      <c r="BA1667" s="483"/>
      <c r="BB1667" s="483"/>
      <c r="BC1667" s="483"/>
      <c r="BD1667" s="483"/>
      <c r="BE1667" s="483"/>
      <c r="BF1667" s="483"/>
      <c r="BG1667" s="483"/>
      <c r="BH1667" s="483"/>
      <c r="BI1667" s="483"/>
      <c r="BJ1667" s="483"/>
      <c r="BK1667" s="483"/>
      <c r="BL1667" s="483"/>
      <c r="BM1667" s="483"/>
      <c r="BN1667" s="483"/>
      <c r="BO1667" s="483"/>
      <c r="BP1667" s="483"/>
      <c r="BQ1667" s="483"/>
      <c r="BR1667" s="483"/>
      <c r="BS1667" s="483"/>
      <c r="BZ1667" s="43"/>
      <c r="CA1667" s="43"/>
      <c r="CB1667" s="43"/>
      <c r="CC1667" s="43"/>
      <c r="CD1667" s="43"/>
      <c r="CE1667" s="43"/>
      <c r="CF1667" s="43"/>
      <c r="CG1667" s="43"/>
      <c r="CH1667" s="43"/>
      <c r="CI1667" s="43"/>
      <c r="CJ1667" s="43"/>
      <c r="CK1667" s="43"/>
      <c r="CL1667" s="43"/>
      <c r="CM1667" s="43"/>
      <c r="CN1667" s="43"/>
      <c r="CO1667" s="43"/>
      <c r="CP1667" s="43"/>
      <c r="CQ1667" s="43"/>
      <c r="CR1667" s="43"/>
      <c r="CS1667" s="43"/>
      <c r="CT1667" s="43"/>
      <c r="CU1667" s="43"/>
      <c r="CV1667" s="43"/>
      <c r="CW1667" s="43"/>
      <c r="CX1667" s="43"/>
      <c r="CY1667" s="43"/>
      <c r="CZ1667" s="43"/>
      <c r="DA1667" s="43"/>
      <c r="DB1667" s="43"/>
      <c r="DC1667" s="43"/>
      <c r="DD1667" s="43"/>
      <c r="DE1667" s="43"/>
      <c r="DF1667" s="43"/>
      <c r="DG1667" s="43"/>
      <c r="DH1667" s="43"/>
      <c r="DI1667" s="43"/>
      <c r="DJ1667" s="43"/>
      <c r="DK1667" s="43"/>
      <c r="DL1667" s="43"/>
      <c r="DM1667" s="43"/>
      <c r="DN1667" s="43"/>
      <c r="DO1667" s="43"/>
      <c r="DP1667" s="43"/>
      <c r="DQ1667" s="43"/>
      <c r="DR1667" s="43"/>
      <c r="DS1667" s="43"/>
      <c r="DT1667" s="43"/>
      <c r="DU1667" s="43"/>
      <c r="DV1667" s="43"/>
    </row>
    <row r="1668" spans="1:126" s="8" customFormat="1" ht="12" customHeight="1">
      <c r="AQ1668" s="46" t="s">
        <v>191</v>
      </c>
      <c r="AR1668" s="46"/>
      <c r="AS1668" s="46"/>
      <c r="AT1668" s="46"/>
      <c r="AU1668" s="46"/>
      <c r="AV1668" s="484">
        <f>VLOOKUP(A1613,入力フォーム!$A$26:$AA$75,3,FALSE)</f>
        <v>0</v>
      </c>
      <c r="AW1668" s="484" ph="1"/>
      <c r="AX1668" s="484" ph="1"/>
      <c r="AY1668" s="484" ph="1"/>
      <c r="AZ1668" s="484" ph="1"/>
      <c r="BA1668" s="484" ph="1"/>
      <c r="BB1668" s="484" ph="1"/>
      <c r="BC1668" s="484" ph="1"/>
      <c r="BD1668" s="484" ph="1"/>
      <c r="BE1668" s="484" ph="1"/>
      <c r="BF1668" s="484" ph="1"/>
      <c r="BG1668" s="484" ph="1"/>
      <c r="BH1668" s="484" ph="1"/>
      <c r="BI1668" s="484" ph="1"/>
      <c r="BJ1668" s="484" ph="1"/>
      <c r="BK1668" s="484" ph="1"/>
      <c r="BL1668" s="484" ph="1"/>
      <c r="BM1668" s="484" ph="1"/>
      <c r="BN1668" s="484" ph="1"/>
      <c r="BO1668" s="48"/>
      <c r="BP1668" s="48"/>
      <c r="BQ1668" s="48"/>
      <c r="BR1668" s="48"/>
      <c r="BS1668" s="48"/>
      <c r="BZ1668" s="43"/>
      <c r="CA1668" s="43"/>
      <c r="CB1668" s="43"/>
      <c r="CC1668" s="43"/>
      <c r="CD1668" s="43"/>
      <c r="CE1668" s="43"/>
      <c r="CF1668" s="43"/>
      <c r="CG1668" s="43"/>
      <c r="CH1668" s="43"/>
      <c r="CI1668" s="43"/>
      <c r="CJ1668" s="43"/>
      <c r="CK1668" s="43"/>
      <c r="CL1668" s="43"/>
      <c r="CM1668" s="43"/>
      <c r="CN1668" s="43"/>
      <c r="CO1668" s="43"/>
      <c r="CP1668" s="43"/>
      <c r="CQ1668" s="43"/>
      <c r="CR1668" s="43"/>
      <c r="CS1668" s="43"/>
      <c r="CT1668" s="43"/>
      <c r="CU1668" s="43"/>
      <c r="CV1668" s="43"/>
      <c r="CW1668" s="43"/>
      <c r="CX1668" s="43"/>
      <c r="CY1668" s="43"/>
      <c r="CZ1668" s="43"/>
      <c r="DA1668" s="43"/>
      <c r="DB1668" s="43"/>
      <c r="DC1668" s="43"/>
      <c r="DD1668" s="43"/>
      <c r="DE1668" s="43"/>
      <c r="DF1668" s="43"/>
      <c r="DG1668" s="43"/>
      <c r="DH1668" s="43"/>
      <c r="DI1668" s="43"/>
      <c r="DJ1668" s="43"/>
      <c r="DK1668" s="43"/>
      <c r="DL1668" s="43"/>
      <c r="DM1668" s="43"/>
      <c r="DN1668" s="43"/>
      <c r="DO1668" s="43"/>
      <c r="DP1668" s="43"/>
      <c r="DQ1668" s="43"/>
      <c r="DR1668" s="43"/>
      <c r="DS1668" s="43"/>
      <c r="DT1668" s="43"/>
      <c r="DU1668" s="43"/>
      <c r="DV1668" s="43"/>
    </row>
    <row r="1669" spans="1:126" s="8" customFormat="1" ht="20.100000000000001" customHeight="1">
      <c r="AQ1669" s="8" t="s">
        <v>60</v>
      </c>
      <c r="AV1669" s="493">
        <f>VLOOKUP(A1613,入力フォーム!$A$26:$AA$75,2,FALSE)</f>
        <v>0</v>
      </c>
      <c r="AW1669" s="493"/>
      <c r="AX1669" s="493"/>
      <c r="AY1669" s="493"/>
      <c r="AZ1669" s="493"/>
      <c r="BA1669" s="493"/>
      <c r="BB1669" s="493"/>
      <c r="BC1669" s="493"/>
      <c r="BD1669" s="493"/>
      <c r="BE1669" s="493"/>
      <c r="BF1669" s="493"/>
      <c r="BG1669" s="493"/>
      <c r="BH1669" s="493"/>
      <c r="BI1669" s="493"/>
      <c r="BJ1669" s="493"/>
      <c r="BK1669" s="493"/>
      <c r="BL1669" s="493"/>
      <c r="BM1669" s="493"/>
      <c r="BN1669" s="493"/>
      <c r="BO1669" s="48"/>
      <c r="BP1669" s="48"/>
      <c r="BQ1669" s="48"/>
      <c r="BR1669" s="48"/>
      <c r="BS1669" s="286" t="s">
        <v>57</v>
      </c>
      <c r="BZ1669" s="43"/>
      <c r="CA1669" s="43"/>
      <c r="CB1669" s="43"/>
      <c r="CC1669" s="43"/>
      <c r="CD1669" s="43"/>
      <c r="CE1669" s="43"/>
      <c r="CF1669" s="43"/>
      <c r="CG1669" s="43"/>
      <c r="CH1669" s="43"/>
      <c r="CI1669" s="43"/>
      <c r="CJ1669" s="43"/>
      <c r="CK1669" s="43"/>
      <c r="CL1669" s="43"/>
      <c r="CM1669" s="43"/>
      <c r="CN1669" s="43"/>
      <c r="CO1669" s="43"/>
      <c r="CP1669" s="43"/>
      <c r="CQ1669" s="43"/>
      <c r="CR1669" s="43"/>
      <c r="CS1669" s="43"/>
      <c r="CT1669" s="43"/>
      <c r="CU1669" s="43"/>
      <c r="CV1669" s="43"/>
      <c r="CW1669" s="43"/>
      <c r="CX1669" s="43"/>
      <c r="CY1669" s="43"/>
      <c r="CZ1669" s="43"/>
      <c r="DA1669" s="43"/>
      <c r="DB1669" s="43"/>
      <c r="DC1669" s="43"/>
      <c r="DD1669" s="43"/>
      <c r="DE1669" s="43"/>
      <c r="DF1669" s="43"/>
      <c r="DG1669" s="43"/>
      <c r="DH1669" s="43"/>
      <c r="DI1669" s="43"/>
      <c r="DJ1669" s="43"/>
      <c r="DK1669" s="43"/>
      <c r="DL1669" s="43"/>
      <c r="DM1669" s="43"/>
      <c r="DN1669" s="43"/>
      <c r="DO1669" s="43"/>
      <c r="DP1669" s="43"/>
      <c r="DQ1669" s="43"/>
      <c r="DR1669" s="43"/>
      <c r="DS1669" s="43"/>
      <c r="DT1669" s="43"/>
      <c r="DU1669" s="43"/>
      <c r="DV1669" s="43"/>
    </row>
    <row r="1670" spans="1:126" s="8" customFormat="1" ht="20.100000000000001" customHeight="1">
      <c r="AQ1670" s="8" t="s">
        <v>61</v>
      </c>
      <c r="AV1670" s="48"/>
      <c r="AW1670" s="494">
        <f>VLOOKUP(A1613,入力フォーム!$A$26:$AA$75,8,FALSE)</f>
        <v>0</v>
      </c>
      <c r="AX1670" s="494"/>
      <c r="AY1670" s="494"/>
      <c r="AZ1670" s="494"/>
      <c r="BA1670" s="494"/>
      <c r="BB1670" s="494"/>
      <c r="BC1670" s="494"/>
      <c r="BD1670" s="494"/>
      <c r="BE1670" s="494"/>
      <c r="BF1670" s="494"/>
      <c r="BG1670" s="494"/>
      <c r="BH1670" s="494"/>
      <c r="BI1670" s="494"/>
      <c r="BJ1670" s="494"/>
      <c r="BK1670" s="494"/>
      <c r="BL1670" s="494"/>
      <c r="BM1670" s="494"/>
      <c r="BN1670" s="494"/>
      <c r="BO1670" s="494"/>
      <c r="BP1670" s="494"/>
      <c r="BQ1670" s="494"/>
      <c r="BR1670" s="494"/>
      <c r="BS1670" s="48"/>
      <c r="BZ1670" s="43"/>
      <c r="CA1670" s="43"/>
      <c r="CB1670" s="43"/>
      <c r="CC1670" s="43"/>
      <c r="CD1670" s="43"/>
      <c r="CE1670" s="43"/>
      <c r="CF1670" s="43"/>
      <c r="CG1670" s="43"/>
      <c r="CH1670" s="43"/>
      <c r="CI1670" s="43"/>
      <c r="CJ1670" s="43"/>
      <c r="CK1670" s="43"/>
      <c r="CL1670" s="43"/>
      <c r="CM1670" s="43"/>
      <c r="CN1670" s="43"/>
      <c r="CO1670" s="43"/>
      <c r="CP1670" s="43"/>
      <c r="CQ1670" s="43"/>
      <c r="CR1670" s="43"/>
      <c r="CS1670" s="43"/>
      <c r="CT1670" s="43"/>
      <c r="CU1670" s="43"/>
      <c r="CV1670" s="43"/>
      <c r="CW1670" s="43"/>
      <c r="CX1670" s="43"/>
      <c r="CY1670" s="43"/>
      <c r="CZ1670" s="43"/>
      <c r="DA1670" s="43"/>
      <c r="DB1670" s="43"/>
      <c r="DC1670" s="43"/>
      <c r="DD1670" s="43"/>
      <c r="DE1670" s="43"/>
      <c r="DF1670" s="43"/>
      <c r="DG1670" s="43"/>
      <c r="DH1670" s="43"/>
      <c r="DI1670" s="43"/>
      <c r="DJ1670" s="43"/>
      <c r="DK1670" s="43"/>
      <c r="DL1670" s="43"/>
      <c r="DM1670" s="43"/>
      <c r="DN1670" s="43"/>
      <c r="DO1670" s="43"/>
      <c r="DP1670" s="43"/>
      <c r="DQ1670" s="43"/>
      <c r="DR1670" s="43"/>
      <c r="DS1670" s="43"/>
      <c r="DT1670" s="43"/>
      <c r="DU1670" s="43"/>
      <c r="DV1670" s="43"/>
    </row>
    <row r="1671" spans="1:126" s="8" customFormat="1" ht="20.100000000000001" customHeight="1">
      <c r="AQ1671" s="8" t="s">
        <v>83</v>
      </c>
      <c r="AV1671" s="48"/>
      <c r="AW1671" s="48"/>
      <c r="AX1671" s="48"/>
      <c r="AY1671" s="48"/>
      <c r="AZ1671" s="48"/>
      <c r="BA1671" s="48"/>
      <c r="BB1671" s="48"/>
      <c r="BC1671" s="48"/>
      <c r="BD1671" s="495">
        <f>VLOOKUP(A1613,入力フォーム!$A$26:$AA$75,9,FALSE)</f>
        <v>0</v>
      </c>
      <c r="BE1671" s="495"/>
      <c r="BF1671" s="495"/>
      <c r="BG1671" s="495"/>
      <c r="BH1671" s="495"/>
      <c r="BI1671" s="495"/>
      <c r="BJ1671" s="495"/>
      <c r="BK1671" s="495"/>
      <c r="BL1671" s="495"/>
      <c r="BM1671" s="495"/>
      <c r="BN1671" s="495"/>
      <c r="BO1671" s="495"/>
      <c r="BP1671" s="495"/>
      <c r="BQ1671" s="495"/>
      <c r="BR1671" s="495"/>
      <c r="BS1671" s="495"/>
      <c r="BZ1671" s="43"/>
      <c r="CA1671" s="43"/>
      <c r="CB1671" s="43"/>
      <c r="CC1671" s="43"/>
      <c r="CD1671" s="43"/>
      <c r="CE1671" s="43"/>
      <c r="CF1671" s="43"/>
      <c r="CG1671" s="43"/>
      <c r="CH1671" s="43"/>
      <c r="CI1671" s="43"/>
      <c r="CJ1671" s="43"/>
      <c r="CK1671" s="43"/>
      <c r="CL1671" s="43"/>
      <c r="CM1671" s="43"/>
      <c r="CN1671" s="43"/>
      <c r="CO1671" s="43"/>
      <c r="CP1671" s="43"/>
      <c r="CQ1671" s="43"/>
      <c r="CR1671" s="43"/>
      <c r="CS1671" s="43"/>
      <c r="CT1671" s="43"/>
      <c r="CU1671" s="43"/>
      <c r="CV1671" s="43"/>
      <c r="CW1671" s="43"/>
      <c r="CX1671" s="43"/>
      <c r="CY1671" s="43"/>
      <c r="CZ1671" s="43"/>
      <c r="DA1671" s="43"/>
      <c r="DB1671" s="43"/>
      <c r="DC1671" s="43"/>
      <c r="DD1671" s="43"/>
      <c r="DE1671" s="43"/>
      <c r="DF1671" s="43"/>
      <c r="DG1671" s="43"/>
      <c r="DH1671" s="43"/>
      <c r="DI1671" s="43"/>
      <c r="DJ1671" s="43"/>
      <c r="DK1671" s="43"/>
      <c r="DL1671" s="43"/>
      <c r="DM1671" s="43"/>
      <c r="DN1671" s="43"/>
      <c r="DO1671" s="43"/>
      <c r="DP1671" s="43"/>
      <c r="DQ1671" s="43"/>
      <c r="DR1671" s="43"/>
      <c r="DS1671" s="43"/>
      <c r="DT1671" s="43"/>
      <c r="DU1671" s="43"/>
      <c r="DV1671" s="43"/>
    </row>
    <row r="1672" spans="1:126" s="8" customFormat="1" ht="12" customHeight="1">
      <c r="BZ1672" s="43"/>
      <c r="CA1672" s="43"/>
      <c r="CB1672" s="43"/>
      <c r="CC1672" s="43"/>
      <c r="CD1672" s="43"/>
      <c r="CE1672" s="43"/>
      <c r="CF1672" s="43"/>
      <c r="CG1672" s="43"/>
      <c r="CH1672" s="43"/>
      <c r="CI1672" s="43"/>
      <c r="CJ1672" s="43"/>
      <c r="CK1672" s="43"/>
      <c r="CL1672" s="43"/>
      <c r="CM1672" s="43"/>
      <c r="CN1672" s="43"/>
      <c r="CO1672" s="43"/>
      <c r="CP1672" s="43"/>
      <c r="CQ1672" s="43"/>
      <c r="CR1672" s="43"/>
      <c r="CS1672" s="43"/>
      <c r="CT1672" s="43"/>
      <c r="CU1672" s="43"/>
      <c r="CV1672" s="43"/>
      <c r="CW1672" s="43"/>
      <c r="CX1672" s="43"/>
      <c r="CY1672" s="43"/>
      <c r="CZ1672" s="43"/>
      <c r="DA1672" s="43"/>
      <c r="DB1672" s="43"/>
      <c r="DC1672" s="43"/>
      <c r="DD1672" s="43"/>
      <c r="DE1672" s="43"/>
      <c r="DF1672" s="43"/>
      <c r="DG1672" s="43"/>
      <c r="DH1672" s="43"/>
      <c r="DI1672" s="43"/>
      <c r="DJ1672" s="43"/>
      <c r="DK1672" s="43"/>
      <c r="DL1672" s="43"/>
      <c r="DM1672" s="43"/>
      <c r="DN1672" s="43"/>
      <c r="DO1672" s="43"/>
      <c r="DP1672" s="43"/>
      <c r="DQ1672" s="43"/>
      <c r="DR1672" s="43"/>
      <c r="DS1672" s="43"/>
      <c r="DT1672" s="43"/>
      <c r="DU1672" s="43"/>
      <c r="DV1672" s="43"/>
    </row>
    <row r="1673" spans="1:126" s="8" customFormat="1" ht="22.5" customHeight="1">
      <c r="D1673" s="496" t="s">
        <v>85</v>
      </c>
      <c r="E1673" s="496"/>
      <c r="F1673" s="496"/>
      <c r="G1673" s="496"/>
      <c r="H1673" s="496"/>
      <c r="I1673" s="496"/>
      <c r="J1673" s="496"/>
      <c r="K1673" s="496"/>
      <c r="L1673" s="497" t="str">
        <f>入力フォーム!$C$22</f>
        <v>07-999</v>
      </c>
      <c r="M1673" s="497"/>
      <c r="N1673" s="497"/>
      <c r="O1673" s="497"/>
      <c r="P1673" s="497"/>
      <c r="Q1673" s="497"/>
      <c r="R1673" s="48"/>
      <c r="S1673" s="48"/>
      <c r="T1673" s="8" t="s">
        <v>242</v>
      </c>
      <c r="BZ1673" s="43"/>
      <c r="CA1673" s="43"/>
      <c r="CB1673" s="43"/>
      <c r="CC1673" s="43"/>
      <c r="CD1673" s="43"/>
      <c r="CE1673" s="43"/>
      <c r="CF1673" s="43"/>
      <c r="CG1673" s="43"/>
      <c r="CH1673" s="43"/>
      <c r="CI1673" s="43"/>
      <c r="CJ1673" s="43"/>
      <c r="CK1673" s="43"/>
      <c r="CL1673" s="43"/>
      <c r="CM1673" s="43"/>
      <c r="CN1673" s="43"/>
      <c r="CO1673" s="43"/>
      <c r="CP1673" s="43"/>
      <c r="CQ1673" s="43"/>
      <c r="CR1673" s="43"/>
      <c r="CS1673" s="43"/>
      <c r="CT1673" s="43"/>
      <c r="CU1673" s="43"/>
      <c r="CV1673" s="43"/>
      <c r="CW1673" s="43"/>
      <c r="CX1673" s="43"/>
      <c r="CY1673" s="43"/>
      <c r="CZ1673" s="43"/>
      <c r="DA1673" s="43"/>
      <c r="DB1673" s="43"/>
      <c r="DC1673" s="43"/>
      <c r="DD1673" s="43"/>
      <c r="DE1673" s="43"/>
      <c r="DF1673" s="43"/>
      <c r="DG1673" s="43"/>
      <c r="DH1673" s="43"/>
      <c r="DI1673" s="43"/>
      <c r="DJ1673" s="43"/>
      <c r="DK1673" s="43"/>
      <c r="DL1673" s="43"/>
      <c r="DM1673" s="43"/>
      <c r="DN1673" s="43"/>
      <c r="DO1673" s="43"/>
      <c r="DP1673" s="43"/>
      <c r="DQ1673" s="43"/>
      <c r="DR1673" s="43"/>
      <c r="DS1673" s="43"/>
      <c r="DT1673" s="43"/>
      <c r="DU1673" s="43"/>
      <c r="DV1673" s="43"/>
    </row>
    <row r="1674" spans="1:126" s="8" customFormat="1" ht="15.75" customHeight="1">
      <c r="D1674" s="45"/>
      <c r="F1674" s="45"/>
      <c r="G1674" s="45"/>
      <c r="H1674" s="45"/>
      <c r="I1674" s="45"/>
      <c r="J1674" s="45"/>
      <c r="K1674" s="45"/>
      <c r="L1674" s="45"/>
      <c r="M1674" s="45"/>
      <c r="N1674" s="45"/>
      <c r="O1674" s="45"/>
      <c r="P1674" s="45"/>
      <c r="Q1674" s="45"/>
      <c r="BX1674" s="51"/>
      <c r="CB1674" s="43"/>
      <c r="CC1674" s="43"/>
      <c r="CD1674" s="43"/>
      <c r="CE1674" s="43"/>
      <c r="CF1674" s="43"/>
      <c r="CG1674" s="43"/>
      <c r="CH1674" s="43"/>
      <c r="CI1674" s="43"/>
      <c r="CJ1674" s="43"/>
      <c r="CK1674" s="43"/>
      <c r="CL1674" s="43"/>
      <c r="CM1674" s="43"/>
      <c r="CN1674" s="43"/>
      <c r="CO1674" s="43"/>
      <c r="CP1674" s="43"/>
      <c r="CQ1674" s="43"/>
      <c r="CR1674" s="43"/>
      <c r="CS1674" s="43"/>
      <c r="CT1674" s="43"/>
      <c r="CU1674" s="43"/>
      <c r="CV1674" s="43"/>
      <c r="CW1674" s="43"/>
      <c r="CX1674" s="43"/>
      <c r="CY1674" s="43"/>
      <c r="CZ1674" s="43"/>
      <c r="DA1674" s="43"/>
      <c r="DB1674" s="43"/>
      <c r="DC1674" s="43"/>
      <c r="DD1674" s="43"/>
      <c r="DE1674" s="43"/>
      <c r="DF1674" s="43"/>
      <c r="DG1674" s="43"/>
      <c r="DH1674" s="43"/>
      <c r="DI1674" s="43"/>
      <c r="DJ1674" s="43"/>
      <c r="DK1674" s="43"/>
      <c r="DL1674" s="43"/>
      <c r="DM1674" s="43"/>
      <c r="DN1674" s="43"/>
      <c r="DO1674" s="43"/>
      <c r="DP1674" s="43"/>
      <c r="DQ1674" s="43"/>
      <c r="DR1674" s="43"/>
      <c r="DS1674" s="43"/>
      <c r="DT1674" s="43"/>
      <c r="DU1674" s="43"/>
      <c r="DV1674" s="43"/>
    </row>
    <row r="1675" spans="1:126" s="7" customFormat="1" ht="18.75">
      <c r="A1675" s="7">
        <f>IF(MOD(ROW()-1,62)=0,QUOTIENT(ROW()-1,62)+1,"")</f>
        <v>28</v>
      </c>
      <c r="B1675" s="473" t="s">
        <v>39</v>
      </c>
      <c r="C1675" s="473"/>
      <c r="D1675" s="473"/>
      <c r="E1675" s="473"/>
      <c r="F1675" s="473"/>
      <c r="G1675" s="473"/>
      <c r="H1675" s="473"/>
      <c r="I1675" s="473"/>
      <c r="J1675" s="473"/>
      <c r="K1675" s="473"/>
      <c r="L1675" s="473"/>
      <c r="M1675" s="473"/>
      <c r="N1675" s="473"/>
      <c r="O1675" s="473"/>
      <c r="P1675" s="473"/>
      <c r="Q1675" s="473"/>
      <c r="R1675" s="473"/>
      <c r="S1675" s="473"/>
      <c r="T1675" s="473"/>
      <c r="U1675" s="473"/>
      <c r="V1675" s="473"/>
      <c r="W1675" s="473"/>
      <c r="X1675" s="473"/>
      <c r="Y1675" s="473"/>
      <c r="Z1675" s="473"/>
      <c r="AA1675" s="473"/>
      <c r="AB1675" s="473"/>
      <c r="AC1675" s="473"/>
      <c r="AD1675" s="473"/>
      <c r="AE1675" s="473"/>
      <c r="AF1675" s="473"/>
      <c r="AG1675" s="473"/>
      <c r="AH1675" s="473"/>
      <c r="AI1675" s="473"/>
      <c r="AJ1675" s="473"/>
      <c r="AK1675" s="473"/>
      <c r="AL1675" s="473"/>
      <c r="AM1675" s="473"/>
      <c r="AN1675" s="473"/>
      <c r="AO1675" s="473"/>
      <c r="AP1675" s="473"/>
      <c r="AQ1675" s="473"/>
      <c r="AR1675" s="473"/>
      <c r="AS1675" s="473"/>
      <c r="AT1675" s="473"/>
      <c r="AU1675" s="473"/>
      <c r="AV1675" s="473"/>
      <c r="AW1675" s="473"/>
      <c r="AX1675" s="473"/>
      <c r="AY1675" s="473"/>
      <c r="AZ1675" s="473"/>
      <c r="BA1675" s="473"/>
      <c r="BB1675" s="473"/>
      <c r="BC1675" s="473"/>
      <c r="BD1675" s="473"/>
      <c r="BE1675" s="473"/>
      <c r="BF1675" s="473"/>
      <c r="BG1675" s="473"/>
      <c r="BH1675" s="473"/>
      <c r="BI1675" s="473"/>
      <c r="BJ1675" s="473"/>
      <c r="BK1675" s="473"/>
      <c r="BL1675" s="473"/>
      <c r="BM1675" s="473"/>
      <c r="BN1675" s="473"/>
      <c r="BO1675" s="473"/>
      <c r="BP1675" s="473"/>
      <c r="BQ1675" s="473"/>
      <c r="BR1675" s="473"/>
      <c r="BS1675" s="473"/>
      <c r="BT1675" s="473"/>
      <c r="BU1675" s="473"/>
      <c r="BV1675" s="473"/>
      <c r="BW1675" s="473"/>
      <c r="BX1675" s="473"/>
      <c r="BY1675" s="52"/>
      <c r="BZ1675" s="41"/>
      <c r="CA1675" s="41"/>
      <c r="CB1675" s="41"/>
      <c r="CC1675" s="41"/>
      <c r="CD1675" s="41"/>
      <c r="CE1675" s="41"/>
      <c r="CF1675" s="41"/>
      <c r="CG1675" s="41"/>
      <c r="CH1675" s="41"/>
      <c r="CI1675" s="41"/>
      <c r="CJ1675" s="41"/>
      <c r="CK1675" s="41"/>
      <c r="CL1675" s="41"/>
      <c r="CM1675" s="41"/>
      <c r="CN1675" s="41"/>
      <c r="CO1675" s="41"/>
      <c r="CP1675" s="41"/>
      <c r="CQ1675" s="41"/>
      <c r="CR1675" s="41"/>
      <c r="CS1675" s="41"/>
      <c r="CT1675" s="41"/>
      <c r="CU1675" s="41"/>
      <c r="CV1675" s="41"/>
      <c r="CW1675" s="41"/>
      <c r="CX1675" s="41"/>
      <c r="CY1675" s="41"/>
      <c r="CZ1675" s="41"/>
      <c r="DA1675" s="41"/>
      <c r="DB1675" s="41"/>
      <c r="DC1675" s="41"/>
      <c r="DD1675" s="41"/>
      <c r="DE1675" s="41"/>
      <c r="DF1675" s="41"/>
      <c r="DG1675" s="41"/>
      <c r="DH1675" s="41"/>
      <c r="DI1675" s="41"/>
      <c r="DJ1675" s="41"/>
      <c r="DK1675" s="41"/>
      <c r="DL1675" s="41"/>
      <c r="DM1675" s="41"/>
      <c r="DN1675" s="41"/>
      <c r="DO1675" s="41"/>
      <c r="DP1675" s="41"/>
      <c r="DQ1675" s="41"/>
      <c r="DR1675" s="41"/>
      <c r="DS1675" s="41"/>
      <c r="DT1675" s="41"/>
      <c r="DU1675" s="41"/>
      <c r="DV1675" s="41"/>
    </row>
    <row r="1676" spans="1:126" s="7" customFormat="1" ht="19.5" customHeight="1">
      <c r="B1676" s="8"/>
      <c r="C1676" s="8"/>
      <c r="D1676" s="8"/>
      <c r="E1676" s="8"/>
      <c r="F1676" s="8"/>
      <c r="G1676" s="8"/>
      <c r="H1676" s="8"/>
      <c r="I1676" s="8"/>
      <c r="J1676" s="8"/>
      <c r="K1676" s="8"/>
      <c r="L1676" s="8"/>
      <c r="M1676" s="8"/>
      <c r="N1676" s="8"/>
      <c r="O1676" s="8"/>
      <c r="P1676" s="8"/>
      <c r="Q1676" s="8"/>
      <c r="R1676" s="8"/>
      <c r="S1676" s="8"/>
      <c r="T1676" s="8"/>
      <c r="U1676" s="8"/>
      <c r="V1676" s="8"/>
      <c r="W1676" s="8"/>
      <c r="X1676" s="8"/>
      <c r="Y1676" s="8"/>
      <c r="Z1676" s="8"/>
      <c r="AA1676" s="8"/>
      <c r="AB1676" s="8"/>
      <c r="AC1676" s="8"/>
      <c r="AQ1676" s="8"/>
      <c r="AR1676" s="8"/>
      <c r="AS1676" s="8"/>
      <c r="AT1676" s="8"/>
      <c r="AU1676" s="8"/>
      <c r="AV1676" s="8"/>
      <c r="AW1676" s="8"/>
      <c r="AX1676" s="8"/>
      <c r="AY1676" s="8"/>
      <c r="AZ1676" s="8"/>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1"/>
      <c r="DD1676" s="41"/>
      <c r="DE1676" s="41"/>
      <c r="DF1676" s="41"/>
      <c r="DG1676" s="41"/>
      <c r="DH1676" s="41"/>
      <c r="DI1676" s="41"/>
      <c r="DJ1676" s="41"/>
      <c r="DK1676" s="41"/>
      <c r="DL1676" s="41"/>
      <c r="DM1676" s="41"/>
      <c r="DN1676" s="41"/>
      <c r="DO1676" s="41"/>
      <c r="DP1676" s="41"/>
      <c r="DQ1676" s="41"/>
      <c r="DR1676" s="41"/>
      <c r="DS1676" s="41"/>
      <c r="DT1676" s="41"/>
      <c r="DU1676" s="41"/>
      <c r="DV1676" s="41"/>
    </row>
    <row r="1677" spans="1:126" s="7" customFormat="1" ht="16.5" customHeight="1">
      <c r="B1677" s="8" t="s">
        <v>229</v>
      </c>
      <c r="C1677" s="8"/>
      <c r="D1677" s="8"/>
      <c r="E1677" s="8"/>
      <c r="F1677" s="8"/>
      <c r="G1677" s="8"/>
      <c r="H1677" s="8"/>
      <c r="I1677" s="8"/>
      <c r="J1677" s="8"/>
      <c r="K1677" s="8"/>
      <c r="L1677" s="8"/>
      <c r="M1677" s="8"/>
      <c r="N1677" s="8"/>
      <c r="O1677" s="8"/>
      <c r="P1677" s="8"/>
      <c r="Q1677" s="8"/>
      <c r="R1677" s="8"/>
      <c r="S1677" s="8"/>
      <c r="T1677" s="8"/>
      <c r="U1677" s="8"/>
      <c r="V1677" s="8"/>
      <c r="W1677" s="8"/>
      <c r="X1677" s="8"/>
      <c r="Y1677" s="8"/>
      <c r="Z1677" s="8"/>
      <c r="AA1677" s="8"/>
      <c r="AB1677" s="8"/>
      <c r="AD1677" s="474">
        <f>VLOOKUP(A1675,入力フォーム!$A$26:$AA$75,2,FALSE)</f>
        <v>0</v>
      </c>
      <c r="AE1677" s="474"/>
      <c r="AF1677" s="474"/>
      <c r="AG1677" s="474"/>
      <c r="AH1677" s="474"/>
      <c r="AI1677" s="474"/>
      <c r="AJ1677" s="474"/>
      <c r="AK1677" s="474"/>
      <c r="AL1677" s="474"/>
      <c r="AM1677" s="474"/>
      <c r="AN1677" s="474"/>
      <c r="AO1677" s="474"/>
      <c r="AP1677" s="474"/>
      <c r="AQ1677" s="8" t="s">
        <v>230</v>
      </c>
      <c r="AR1677" s="8"/>
      <c r="AS1677" s="8"/>
      <c r="AT1677" s="8"/>
      <c r="AU1677" s="8"/>
      <c r="AV1677" s="8"/>
      <c r="AW1677" s="8"/>
      <c r="AX1677" s="8"/>
      <c r="AY1677" s="8"/>
      <c r="AZ1677" s="8"/>
      <c r="BZ1677" s="41"/>
      <c r="CA1677" s="41"/>
      <c r="CB1677" s="41"/>
      <c r="CC1677" s="41"/>
      <c r="CD1677" s="41"/>
      <c r="CE1677" s="41"/>
      <c r="CF1677" s="41"/>
      <c r="CG1677" s="41"/>
      <c r="CH1677" s="41"/>
      <c r="CI1677" s="41"/>
      <c r="CJ1677" s="41"/>
      <c r="CK1677" s="41"/>
      <c r="CL1677" s="41"/>
      <c r="CM1677" s="41"/>
      <c r="CN1677" s="41"/>
      <c r="CO1677" s="41"/>
      <c r="CP1677" s="41"/>
      <c r="CQ1677" s="41"/>
      <c r="CR1677" s="41"/>
      <c r="CS1677" s="41"/>
      <c r="CT1677" s="41"/>
      <c r="CU1677" s="41"/>
      <c r="CV1677" s="41"/>
      <c r="CW1677" s="41"/>
      <c r="CX1677" s="41"/>
      <c r="CY1677" s="41"/>
      <c r="CZ1677" s="41"/>
      <c r="DA1677" s="41"/>
      <c r="DB1677" s="41"/>
      <c r="DC1677" s="41"/>
      <c r="DD1677" s="41"/>
      <c r="DE1677" s="41"/>
      <c r="DF1677" s="41"/>
      <c r="DG1677" s="41"/>
      <c r="DH1677" s="41"/>
      <c r="DI1677" s="41"/>
      <c r="DJ1677" s="41"/>
      <c r="DK1677" s="41"/>
      <c r="DL1677" s="41"/>
      <c r="DM1677" s="41"/>
      <c r="DN1677" s="41"/>
      <c r="DO1677" s="41"/>
      <c r="DP1677" s="41"/>
      <c r="DQ1677" s="41"/>
      <c r="DR1677" s="41"/>
      <c r="DS1677" s="41"/>
      <c r="DT1677" s="41"/>
      <c r="DU1677" s="41"/>
      <c r="DV1677" s="41"/>
    </row>
    <row r="1678" spans="1:126" ht="14.25" customHeight="1">
      <c r="B1678" s="9"/>
      <c r="C1678" s="9"/>
      <c r="D1678" s="9"/>
    </row>
    <row r="1679" spans="1:126" ht="15.75" customHeight="1">
      <c r="D1679" s="475" t="s">
        <v>23</v>
      </c>
      <c r="E1679" s="475"/>
      <c r="F1679" s="475"/>
      <c r="G1679" s="475"/>
      <c r="H1679" s="475"/>
      <c r="I1679" s="475"/>
      <c r="J1679" s="475"/>
      <c r="K1679" s="475"/>
      <c r="L1679" s="475"/>
      <c r="M1679" s="475"/>
      <c r="N1679" s="475"/>
      <c r="O1679" s="475"/>
      <c r="P1679" s="475"/>
      <c r="Q1679" s="475"/>
      <c r="R1679" s="475"/>
      <c r="S1679" s="475"/>
      <c r="T1679" s="475"/>
      <c r="U1679" s="475"/>
      <c r="V1679" s="475"/>
      <c r="W1679" s="475"/>
      <c r="X1679" s="475"/>
      <c r="Y1679" s="475"/>
      <c r="Z1679" s="475"/>
      <c r="AA1679" s="475"/>
      <c r="AB1679" s="475"/>
      <c r="AC1679" s="475"/>
      <c r="AD1679" s="475"/>
      <c r="AE1679" s="475"/>
      <c r="AF1679" s="475"/>
      <c r="AG1679" s="475"/>
      <c r="AH1679" s="475"/>
      <c r="AI1679" s="475"/>
      <c r="AJ1679" s="475"/>
      <c r="AK1679" s="475"/>
      <c r="AL1679" s="475"/>
      <c r="AM1679" s="475"/>
      <c r="AN1679" s="475"/>
      <c r="AO1679" s="475"/>
      <c r="AP1679" s="475"/>
      <c r="AQ1679" s="475"/>
      <c r="AR1679" s="475"/>
      <c r="AS1679" s="475"/>
      <c r="AT1679" s="475"/>
      <c r="AU1679" s="475"/>
      <c r="AV1679" s="475"/>
      <c r="AW1679" s="475"/>
      <c r="AX1679" s="475"/>
      <c r="AY1679" s="475"/>
      <c r="AZ1679" s="475"/>
      <c r="BA1679" s="475"/>
      <c r="BB1679" s="475"/>
      <c r="BC1679" s="475"/>
      <c r="BD1679" s="475"/>
      <c r="BE1679" s="475"/>
      <c r="BF1679" s="475"/>
      <c r="BG1679" s="475"/>
      <c r="BH1679" s="475"/>
      <c r="BI1679" s="475"/>
      <c r="BJ1679" s="475"/>
      <c r="BK1679" s="475"/>
      <c r="BL1679" s="475"/>
      <c r="BM1679" s="475"/>
      <c r="BN1679" s="475"/>
      <c r="BO1679" s="475"/>
      <c r="BP1679" s="475"/>
      <c r="BQ1679" s="475"/>
      <c r="BR1679" s="475"/>
      <c r="BS1679" s="475"/>
      <c r="BT1679" s="475"/>
      <c r="BU1679" s="475"/>
      <c r="BV1679" s="475"/>
      <c r="BW1679" s="475"/>
      <c r="BX1679" s="475"/>
      <c r="BZ1679"/>
    </row>
    <row r="1680" spans="1:126" ht="14.25" customHeight="1">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AY1680" s="9"/>
      <c r="AZ1680" s="9"/>
    </row>
    <row r="1681" spans="1:126" ht="19.5" customHeight="1">
      <c r="B1681" s="9"/>
      <c r="C1681" s="9"/>
      <c r="D1681" s="10"/>
      <c r="E1681" s="11" t="s">
        <v>40</v>
      </c>
      <c r="F1681" s="11"/>
      <c r="G1681" s="11"/>
      <c r="H1681" s="11"/>
      <c r="I1681" s="11"/>
      <c r="J1681" s="12"/>
      <c r="K1681" s="12"/>
      <c r="L1681" s="12"/>
      <c r="M1681" s="12"/>
      <c r="N1681" s="12"/>
      <c r="O1681" s="12"/>
      <c r="P1681" s="12"/>
      <c r="Q1681" s="10"/>
      <c r="R1681" s="476" t="str">
        <f>VLOOKUP(A1675,入力フォーム!$A$26:$AA$75,11,FALSE)</f>
        <v/>
      </c>
      <c r="S1681" s="476"/>
      <c r="T1681" s="476"/>
      <c r="U1681" s="476"/>
      <c r="V1681" s="476"/>
      <c r="W1681" s="476"/>
      <c r="X1681" s="476"/>
      <c r="Y1681" s="476"/>
      <c r="Z1681" s="476"/>
      <c r="AA1681" s="476"/>
      <c r="AB1681" s="476"/>
      <c r="AC1681" s="476"/>
      <c r="AD1681" s="476"/>
      <c r="AE1681" s="476"/>
      <c r="AF1681" s="476"/>
      <c r="AG1681" s="476"/>
      <c r="AH1681" s="477" t="s">
        <v>235</v>
      </c>
      <c r="AI1681" s="478"/>
      <c r="AJ1681" s="478"/>
      <c r="AK1681" s="478"/>
      <c r="AL1681" s="478"/>
      <c r="AM1681" s="476" t="str">
        <f>VLOOKUP(A1675,入力フォーム!$A$26:$AA$75,13,FALSE)</f>
        <v/>
      </c>
      <c r="AN1681" s="476"/>
      <c r="AO1681" s="476"/>
      <c r="AP1681" s="476"/>
      <c r="AQ1681" s="476"/>
      <c r="AR1681" s="476"/>
      <c r="AS1681" s="476"/>
      <c r="AT1681" s="476"/>
      <c r="AU1681" s="476"/>
      <c r="AV1681" s="476"/>
      <c r="AW1681" s="476"/>
      <c r="AX1681" s="476"/>
      <c r="AY1681" s="476"/>
      <c r="AZ1681" s="476"/>
      <c r="BA1681" s="476"/>
      <c r="BB1681" s="476"/>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3"/>
    </row>
    <row r="1682" spans="1:126" ht="20.100000000000001" customHeight="1">
      <c r="B1682" s="9"/>
      <c r="C1682" s="9"/>
      <c r="D1682" s="10"/>
      <c r="E1682" s="11" t="s">
        <v>41</v>
      </c>
      <c r="F1682" s="11"/>
      <c r="G1682" s="11"/>
      <c r="H1682" s="11"/>
      <c r="I1682" s="11"/>
      <c r="J1682" s="12"/>
      <c r="K1682" s="12"/>
      <c r="L1682" s="12"/>
      <c r="M1682" s="12"/>
      <c r="N1682" s="12"/>
      <c r="O1682" s="12"/>
      <c r="P1682" s="229"/>
      <c r="Q1682" s="230"/>
      <c r="R1682" s="463" t="str">
        <f>入力フォーム!$C$10</f>
        <v>品川キャンパス</v>
      </c>
      <c r="S1682" s="463"/>
      <c r="T1682" s="463"/>
      <c r="U1682" s="463"/>
      <c r="V1682" s="463"/>
      <c r="W1682" s="463"/>
      <c r="X1682" s="463"/>
      <c r="Y1682" s="463"/>
      <c r="Z1682" s="231"/>
      <c r="AA1682" s="464" t="str">
        <f>入力フォーム!$D$10</f>
        <v>文学部事務室</v>
      </c>
      <c r="AB1682" s="464"/>
      <c r="AC1682" s="464"/>
      <c r="AD1682" s="464"/>
      <c r="AE1682" s="464"/>
      <c r="AF1682" s="464"/>
      <c r="AG1682" s="464"/>
      <c r="AH1682" s="464"/>
      <c r="AI1682" s="464"/>
      <c r="AJ1682" s="464"/>
      <c r="AK1682" s="464"/>
      <c r="AL1682" s="464"/>
      <c r="AM1682" s="464"/>
      <c r="AN1682" s="464"/>
      <c r="AO1682" s="464"/>
      <c r="AP1682" s="464"/>
      <c r="AQ1682" s="464"/>
      <c r="AR1682" s="464"/>
      <c r="AS1682" s="464"/>
      <c r="AT1682" s="464"/>
      <c r="AU1682" s="464"/>
      <c r="AV1682" s="464"/>
      <c r="AW1682" s="464"/>
      <c r="AX1682" s="464"/>
      <c r="AY1682" s="464"/>
      <c r="AZ1682" s="464"/>
      <c r="BA1682" s="464"/>
      <c r="BB1682" s="464"/>
      <c r="BC1682" s="464"/>
      <c r="BD1682" s="464"/>
      <c r="BE1682" s="464"/>
      <c r="BF1682" s="464"/>
      <c r="BG1682" s="464"/>
      <c r="BH1682" s="464"/>
      <c r="BI1682" s="464"/>
      <c r="BJ1682" s="464"/>
      <c r="BK1682" s="464"/>
      <c r="BL1682" s="464"/>
      <c r="BM1682" s="464"/>
      <c r="BN1682" s="464"/>
      <c r="BO1682" s="464"/>
      <c r="BP1682" s="464"/>
      <c r="BQ1682" s="464"/>
      <c r="BR1682" s="231"/>
      <c r="BS1682" s="231"/>
      <c r="BT1682" s="231"/>
      <c r="BU1682" s="231"/>
      <c r="BV1682" s="231"/>
      <c r="BW1682" s="231"/>
      <c r="BX1682" s="232"/>
    </row>
    <row r="1683" spans="1:126" ht="18.600000000000001" customHeight="1">
      <c r="B1683" s="9"/>
      <c r="C1683" s="9"/>
      <c r="D1683" s="15"/>
      <c r="E1683" s="16" t="s">
        <v>236</v>
      </c>
      <c r="F1683" s="16"/>
      <c r="G1683" s="16"/>
      <c r="H1683" s="16"/>
      <c r="I1683" s="16"/>
      <c r="J1683" s="17"/>
      <c r="K1683" s="17"/>
      <c r="L1683" s="17"/>
      <c r="M1683" s="17"/>
      <c r="N1683" s="17"/>
      <c r="O1683" s="17"/>
      <c r="P1683" s="17"/>
      <c r="Q1683" s="15"/>
      <c r="R1683" s="465" t="str">
        <f>入力フォーム!$C$4</f>
        <v>文学部事務室</v>
      </c>
      <c r="S1683" s="465"/>
      <c r="T1683" s="465"/>
      <c r="U1683" s="465"/>
      <c r="V1683" s="465"/>
      <c r="W1683" s="465"/>
      <c r="X1683" s="465"/>
      <c r="Y1683" s="465"/>
      <c r="Z1683" s="465"/>
      <c r="AA1683" s="465"/>
      <c r="AB1683" s="465"/>
      <c r="AC1683" s="465"/>
      <c r="AD1683" s="465"/>
      <c r="AE1683" s="465"/>
      <c r="AF1683" s="465"/>
      <c r="AG1683" s="465"/>
      <c r="AH1683" s="465"/>
      <c r="AI1683" s="465"/>
      <c r="AJ1683" s="465"/>
      <c r="AK1683" s="465"/>
      <c r="AL1683" s="465"/>
      <c r="AM1683" s="465"/>
      <c r="AN1683" s="465"/>
      <c r="AO1683" s="465"/>
      <c r="AP1683" s="465"/>
      <c r="AQ1683" s="465"/>
      <c r="AR1683" s="465"/>
      <c r="AS1683" s="465"/>
      <c r="AT1683" s="465"/>
      <c r="AU1683" s="465"/>
      <c r="AV1683" s="465"/>
      <c r="AW1683" s="465"/>
      <c r="AX1683" s="465"/>
      <c r="AY1683" s="465"/>
      <c r="AZ1683" s="465"/>
      <c r="BA1683" s="465"/>
      <c r="BB1683" s="465"/>
      <c r="BC1683" s="465"/>
      <c r="BD1683" s="465"/>
      <c r="BE1683" s="465"/>
      <c r="BF1683" s="465"/>
      <c r="BG1683" s="465"/>
      <c r="BH1683" s="465"/>
      <c r="BI1683" s="465"/>
      <c r="BJ1683" s="465"/>
      <c r="BK1683" s="465"/>
      <c r="BL1683" s="465"/>
      <c r="BM1683" s="465"/>
      <c r="BN1683" s="465"/>
      <c r="BO1683" s="465"/>
      <c r="BP1683" s="465"/>
      <c r="BQ1683" s="465"/>
      <c r="BR1683" s="465"/>
      <c r="BS1683" s="233"/>
      <c r="BT1683" s="233"/>
      <c r="BU1683" s="233"/>
      <c r="BV1683" s="233"/>
      <c r="BW1683" s="233"/>
      <c r="BX1683" s="19"/>
    </row>
    <row r="1684" spans="1:126" ht="38.25" customHeight="1">
      <c r="B1684" s="9"/>
      <c r="C1684" s="9"/>
      <c r="D1684" s="10"/>
      <c r="E1684" s="466" t="s">
        <v>42</v>
      </c>
      <c r="F1684" s="466"/>
      <c r="G1684" s="466"/>
      <c r="H1684" s="466"/>
      <c r="I1684" s="466"/>
      <c r="J1684" s="466"/>
      <c r="K1684" s="466"/>
      <c r="L1684" s="466"/>
      <c r="M1684" s="466"/>
      <c r="N1684" s="466"/>
      <c r="O1684" s="466"/>
      <c r="P1684" s="467"/>
      <c r="Q1684" s="10"/>
      <c r="R1684" s="468" t="str">
        <f>入力フォーム!$C$8</f>
        <v>OC学生スタッフ</v>
      </c>
      <c r="S1684" s="468"/>
      <c r="T1684" s="468"/>
      <c r="U1684" s="468"/>
      <c r="V1684" s="468"/>
      <c r="W1684" s="468"/>
      <c r="X1684" s="468"/>
      <c r="Y1684" s="468"/>
      <c r="Z1684" s="468"/>
      <c r="AA1684" s="468"/>
      <c r="AB1684" s="468"/>
      <c r="AC1684" s="468"/>
      <c r="AD1684" s="468"/>
      <c r="AE1684" s="468"/>
      <c r="AF1684" s="468"/>
      <c r="AG1684" s="468"/>
      <c r="AH1684" s="468"/>
      <c r="AI1684" s="468"/>
      <c r="AJ1684" s="468"/>
      <c r="AK1684" s="468"/>
      <c r="AL1684" s="468"/>
      <c r="AM1684" s="468"/>
      <c r="AN1684" s="468"/>
      <c r="AO1684" s="468"/>
      <c r="AP1684" s="468"/>
      <c r="AQ1684" s="468"/>
      <c r="AR1684" s="468"/>
      <c r="AS1684" s="468"/>
      <c r="AT1684" s="468"/>
      <c r="AU1684" s="468"/>
      <c r="AV1684" s="468"/>
      <c r="AW1684" s="468"/>
      <c r="AX1684" s="468"/>
      <c r="AY1684" s="468"/>
      <c r="AZ1684" s="468"/>
      <c r="BA1684" s="468"/>
      <c r="BB1684" s="468"/>
      <c r="BC1684" s="468"/>
      <c r="BD1684" s="468"/>
      <c r="BE1684" s="468"/>
      <c r="BF1684" s="468"/>
      <c r="BG1684" s="468"/>
      <c r="BH1684" s="468"/>
      <c r="BI1684" s="468"/>
      <c r="BJ1684" s="468"/>
      <c r="BK1684" s="468"/>
      <c r="BL1684" s="468"/>
      <c r="BM1684" s="468"/>
      <c r="BN1684" s="468"/>
      <c r="BO1684" s="468"/>
      <c r="BP1684" s="468"/>
      <c r="BQ1684" s="468"/>
      <c r="BR1684" s="468"/>
      <c r="BS1684" s="234"/>
      <c r="BT1684" s="234"/>
      <c r="BU1684" s="234"/>
      <c r="BV1684" s="234"/>
      <c r="BW1684" s="234"/>
      <c r="BX1684" s="14"/>
    </row>
    <row r="1685" spans="1:126" ht="20.100000000000001" customHeight="1">
      <c r="B1685" s="9"/>
      <c r="C1685" s="9"/>
      <c r="D1685" s="15"/>
      <c r="E1685" s="16" t="s">
        <v>43</v>
      </c>
      <c r="F1685" s="16"/>
      <c r="G1685" s="16"/>
      <c r="H1685" s="16"/>
      <c r="I1685" s="16"/>
      <c r="J1685" s="17"/>
      <c r="K1685" s="17"/>
      <c r="L1685" s="17"/>
      <c r="M1685" s="17"/>
      <c r="N1685" s="17"/>
      <c r="O1685" s="17"/>
      <c r="P1685" s="17"/>
      <c r="Q1685" s="15"/>
      <c r="R1685" s="17" t="s">
        <v>44</v>
      </c>
      <c r="S1685" s="17"/>
      <c r="T1685" s="17"/>
      <c r="U1685" s="17"/>
      <c r="V1685" s="17"/>
      <c r="W1685" s="469" t="str">
        <f>VLOOKUP(A1675,入力フォーム!$A$26:$AA$75,22,FALSE)</f>
        <v/>
      </c>
      <c r="X1685" s="469"/>
      <c r="Y1685" s="469"/>
      <c r="Z1685" s="469"/>
      <c r="AA1685" s="469"/>
      <c r="AB1685" s="469"/>
      <c r="AC1685" s="469"/>
      <c r="AD1685" s="469"/>
      <c r="AE1685" s="469"/>
      <c r="AF1685" s="469"/>
      <c r="AG1685" s="469"/>
      <c r="AH1685" s="469"/>
      <c r="AI1685" s="469"/>
      <c r="AJ1685" s="469"/>
      <c r="AK1685" s="469"/>
      <c r="AL1685" s="469"/>
      <c r="AM1685" s="469"/>
      <c r="AN1685" s="469"/>
      <c r="AO1685" s="469"/>
      <c r="AP1685" s="17"/>
      <c r="AQ1685" s="17"/>
      <c r="AR1685" s="470" t="s">
        <v>237</v>
      </c>
      <c r="AS1685" s="470"/>
      <c r="AT1685" s="470"/>
      <c r="AU1685" s="470"/>
      <c r="AV1685" s="470"/>
      <c r="AW1685" s="470"/>
      <c r="AX1685" s="471">
        <f>入力フォーム!$E$16</f>
        <v>0</v>
      </c>
      <c r="AY1685" s="471"/>
      <c r="AZ1685" s="471"/>
      <c r="BA1685" s="472" t="s">
        <v>65</v>
      </c>
      <c r="BB1685" s="472"/>
      <c r="BC1685" s="472"/>
      <c r="BD1685" s="472"/>
      <c r="BE1685" s="472"/>
      <c r="BF1685" s="18"/>
      <c r="BG1685" s="18"/>
      <c r="BH1685" s="18"/>
      <c r="BI1685" s="18"/>
      <c r="BJ1685" s="18"/>
      <c r="BK1685" s="18"/>
      <c r="BL1685" s="18"/>
      <c r="BM1685" s="18"/>
      <c r="BN1685" s="18"/>
      <c r="BO1685" s="18"/>
      <c r="BP1685" s="18"/>
      <c r="BQ1685" s="18"/>
      <c r="BR1685" s="18"/>
      <c r="BS1685" s="18"/>
      <c r="BT1685" s="18"/>
      <c r="BU1685" s="18"/>
      <c r="BV1685" s="18"/>
      <c r="BW1685" s="18"/>
      <c r="BX1685" s="19"/>
    </row>
    <row r="1686" spans="1:126" ht="20.100000000000001" customHeight="1">
      <c r="A1686" s="245"/>
      <c r="B1686" s="235"/>
      <c r="C1686" s="235"/>
      <c r="D1686" s="236"/>
      <c r="E1686" s="237"/>
      <c r="F1686" s="237"/>
      <c r="G1686" s="237"/>
      <c r="H1686" s="237"/>
      <c r="I1686" s="237"/>
      <c r="J1686" s="238"/>
      <c r="K1686" s="238"/>
      <c r="L1686" s="238"/>
      <c r="M1686" s="238"/>
      <c r="N1686" s="238"/>
      <c r="O1686" s="238"/>
      <c r="P1686" s="238"/>
      <c r="Q1686" s="239"/>
      <c r="R1686" s="240"/>
      <c r="S1686" s="241"/>
      <c r="T1686" s="241"/>
      <c r="U1686" s="241"/>
      <c r="V1686" s="241"/>
      <c r="W1686" s="241"/>
      <c r="X1686" s="241"/>
      <c r="Y1686" s="241"/>
      <c r="Z1686" s="241"/>
      <c r="AA1686" s="241"/>
      <c r="AB1686" s="241"/>
      <c r="AC1686" s="241"/>
      <c r="AD1686" s="241"/>
      <c r="AE1686" s="241"/>
      <c r="AF1686" s="241"/>
      <c r="AG1686" s="241"/>
      <c r="AH1686" s="241"/>
      <c r="AI1686" s="241"/>
      <c r="AJ1686" s="241"/>
      <c r="AK1686" s="241"/>
      <c r="AL1686" s="241"/>
      <c r="AM1686" s="241"/>
      <c r="AN1686" s="241"/>
      <c r="AO1686" s="241"/>
      <c r="AP1686" s="241"/>
      <c r="AQ1686" s="241"/>
      <c r="AR1686" s="242"/>
      <c r="AS1686" s="242"/>
      <c r="AT1686" s="243"/>
      <c r="AU1686" s="241"/>
      <c r="AV1686" s="241"/>
      <c r="AW1686" s="241"/>
      <c r="AX1686" s="241"/>
      <c r="AY1686" s="242"/>
      <c r="AZ1686" s="242"/>
      <c r="BA1686" s="242"/>
      <c r="BB1686" s="242"/>
      <c r="BC1686" s="242"/>
      <c r="BD1686" s="242"/>
      <c r="BE1686" s="242"/>
      <c r="BF1686" s="242"/>
      <c r="BG1686" s="242"/>
      <c r="BH1686" s="242"/>
      <c r="BI1686" s="242"/>
      <c r="BJ1686" s="242"/>
      <c r="BK1686" s="242"/>
      <c r="BL1686" s="242"/>
      <c r="BM1686" s="242"/>
      <c r="BN1686" s="242"/>
      <c r="BO1686" s="242"/>
      <c r="BP1686" s="242"/>
      <c r="BQ1686" s="242"/>
      <c r="BR1686" s="242"/>
      <c r="BS1686" s="242"/>
      <c r="BT1686" s="242"/>
      <c r="BU1686" s="242"/>
      <c r="BV1686" s="242"/>
      <c r="BW1686" s="242"/>
      <c r="BX1686" s="244"/>
    </row>
    <row r="1687" spans="1:126" ht="20.100000000000001" customHeight="1">
      <c r="B1687" s="9"/>
      <c r="C1687" s="9"/>
      <c r="D1687" s="20"/>
      <c r="E1687" s="21" t="s">
        <v>45</v>
      </c>
      <c r="F1687" s="21"/>
      <c r="G1687" s="21"/>
      <c r="H1687" s="21"/>
      <c r="I1687" s="21"/>
      <c r="J1687" s="22"/>
      <c r="K1687" s="22"/>
      <c r="L1687" s="22"/>
      <c r="M1687" s="22"/>
      <c r="N1687" s="22"/>
      <c r="O1687" s="22"/>
      <c r="P1687" s="22"/>
      <c r="Q1687" s="15"/>
      <c r="R1687" s="490" t="str">
        <f>VLOOKUP(A1675,入力フォーム!$A$26:$AA$75,14,FALSE)</f>
        <v/>
      </c>
      <c r="S1687" s="490"/>
      <c r="T1687" s="490"/>
      <c r="U1687" s="490"/>
      <c r="V1687" s="490"/>
      <c r="W1687" s="490"/>
      <c r="X1687" s="490"/>
      <c r="Y1687" s="490"/>
      <c r="Z1687" s="490"/>
      <c r="AA1687" s="490"/>
      <c r="AB1687" s="491" t="s">
        <v>235</v>
      </c>
      <c r="AC1687" s="491"/>
      <c r="AD1687" s="491"/>
      <c r="AE1687" s="491"/>
      <c r="AF1687" s="491"/>
      <c r="AG1687" s="492" t="str">
        <f>VLOOKUP(A1675,入力フォーム!$A$26:$AA$75,16,FALSE)</f>
        <v/>
      </c>
      <c r="AH1687" s="492"/>
      <c r="AI1687" s="492"/>
      <c r="AJ1687" s="492"/>
      <c r="AK1687" s="492"/>
      <c r="AL1687" s="492"/>
      <c r="AM1687" s="492"/>
      <c r="AN1687" s="492"/>
      <c r="AO1687" s="492"/>
      <c r="AP1687" s="492"/>
      <c r="AQ1687" s="27"/>
      <c r="AR1687" s="36"/>
      <c r="AS1687" s="36"/>
      <c r="AT1687" s="36"/>
      <c r="AU1687" s="36"/>
      <c r="AV1687" s="36"/>
      <c r="AW1687" s="36"/>
      <c r="AX1687" s="36"/>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9"/>
    </row>
    <row r="1688" spans="1:126" s="8" customFormat="1" ht="10.5" customHeight="1">
      <c r="D1688" s="15"/>
      <c r="E1688" s="16"/>
      <c r="F1688" s="16"/>
      <c r="G1688" s="16"/>
      <c r="H1688" s="16"/>
      <c r="I1688" s="16"/>
      <c r="J1688" s="16"/>
      <c r="K1688" s="16"/>
      <c r="L1688" s="16"/>
      <c r="M1688" s="16"/>
      <c r="N1688" s="16"/>
      <c r="O1688" s="16"/>
      <c r="P1688" s="17"/>
      <c r="Q1688" s="15"/>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9"/>
      <c r="BY1688"/>
      <c r="BZ1688" s="43"/>
      <c r="CA1688" s="43"/>
      <c r="CB1688" s="43"/>
      <c r="CC1688" s="43"/>
      <c r="CD1688" s="43"/>
      <c r="CE1688" s="43"/>
      <c r="CF1688" s="43"/>
      <c r="CG1688" s="43"/>
      <c r="CH1688" s="43"/>
      <c r="CI1688" s="43"/>
      <c r="CJ1688" s="43"/>
      <c r="CK1688" s="43"/>
      <c r="CL1688" s="43"/>
      <c r="CM1688" s="43"/>
      <c r="CN1688" s="43"/>
      <c r="CO1688" s="43"/>
      <c r="CP1688" s="43"/>
      <c r="CQ1688" s="43"/>
      <c r="CR1688" s="43"/>
      <c r="CS1688" s="43"/>
      <c r="CT1688" s="43"/>
      <c r="CU1688" s="43"/>
      <c r="CV1688" s="43"/>
      <c r="CW1688" s="43"/>
      <c r="CX1688" s="43"/>
      <c r="CY1688" s="43"/>
      <c r="CZ1688" s="43"/>
      <c r="DA1688" s="43"/>
      <c r="DB1688" s="43"/>
      <c r="DC1688" s="43"/>
      <c r="DD1688" s="43"/>
      <c r="DE1688" s="43"/>
      <c r="DF1688" s="43"/>
      <c r="DG1688" s="43"/>
      <c r="DH1688" s="43"/>
      <c r="DI1688" s="43"/>
      <c r="DJ1688" s="43"/>
      <c r="DK1688" s="43"/>
      <c r="DL1688" s="43"/>
      <c r="DM1688" s="43"/>
      <c r="DN1688" s="43"/>
      <c r="DO1688" s="43"/>
      <c r="DP1688" s="43"/>
      <c r="DQ1688" s="43"/>
      <c r="DR1688" s="43"/>
      <c r="DS1688" s="43"/>
      <c r="DT1688" s="43"/>
      <c r="DU1688" s="43"/>
      <c r="DV1688" s="43"/>
    </row>
    <row r="1689" spans="1:126" ht="20.100000000000001" customHeight="1">
      <c r="B1689" s="9"/>
      <c r="C1689" s="9"/>
      <c r="D1689" s="15"/>
      <c r="E1689" s="16"/>
      <c r="F1689" s="16"/>
      <c r="G1689" s="16"/>
      <c r="H1689" s="16"/>
      <c r="I1689" s="16"/>
      <c r="J1689" s="17"/>
      <c r="K1689" s="17"/>
      <c r="L1689" s="17"/>
      <c r="M1689" s="17"/>
      <c r="N1689" s="17"/>
      <c r="O1689" s="17"/>
      <c r="P1689" s="17"/>
      <c r="Q1689" s="15"/>
      <c r="R1689" s="17"/>
      <c r="S1689" s="17" t="s">
        <v>46</v>
      </c>
      <c r="T1689" s="17"/>
      <c r="U1689" s="17"/>
      <c r="V1689" s="17"/>
      <c r="W1689" s="17"/>
      <c r="X1689" s="17"/>
      <c r="Y1689" s="17"/>
      <c r="Z1689" s="17"/>
      <c r="AA1689" s="17"/>
      <c r="AB1689" s="17"/>
      <c r="AC1689" s="17"/>
      <c r="AD1689" s="17"/>
      <c r="AE1689" s="17"/>
      <c r="AF1689" s="17"/>
      <c r="AG1689" s="17"/>
      <c r="AH1689" s="17"/>
      <c r="AI1689" s="17"/>
      <c r="AJ1689" s="17"/>
      <c r="BI1689" s="247"/>
      <c r="BJ1689" s="247"/>
      <c r="BK1689" s="247"/>
      <c r="BL1689" s="18"/>
      <c r="BM1689" s="18"/>
      <c r="BN1689" s="18"/>
      <c r="BO1689" s="18"/>
      <c r="BP1689" s="18"/>
      <c r="BQ1689" s="18"/>
      <c r="BR1689" s="18"/>
      <c r="BS1689" s="18"/>
      <c r="BT1689" s="18"/>
      <c r="BU1689" s="18"/>
      <c r="BV1689" s="18"/>
      <c r="BW1689" s="18"/>
      <c r="BX1689" s="19"/>
    </row>
    <row r="1690" spans="1:126" ht="20.100000000000001" customHeight="1">
      <c r="B1690" s="9"/>
      <c r="C1690" s="9"/>
      <c r="D1690" s="15"/>
      <c r="E1690" s="16"/>
      <c r="F1690" s="16"/>
      <c r="G1690" s="16"/>
      <c r="H1690" s="16"/>
      <c r="I1690" s="16"/>
      <c r="J1690" s="17"/>
      <c r="K1690" s="17"/>
      <c r="L1690" s="17"/>
      <c r="M1690" s="17"/>
      <c r="N1690" s="17"/>
      <c r="O1690" s="17"/>
      <c r="P1690" s="17"/>
      <c r="Q1690" s="15"/>
      <c r="R1690" s="492" t="str">
        <f>VLOOKUP(A1675,入力フォーム!$A$26:$AA$75,17,FALSE)</f>
        <v/>
      </c>
      <c r="S1690" s="492"/>
      <c r="T1690" s="492"/>
      <c r="U1690" s="492"/>
      <c r="V1690" s="492"/>
      <c r="W1690" s="492"/>
      <c r="X1690" s="492"/>
      <c r="Y1690" s="492"/>
      <c r="Z1690" s="492"/>
      <c r="AA1690" s="492"/>
      <c r="AB1690" s="491" t="s">
        <v>235</v>
      </c>
      <c r="AC1690" s="491"/>
      <c r="AD1690" s="491"/>
      <c r="AE1690" s="491"/>
      <c r="AF1690" s="491"/>
      <c r="AG1690" s="492" t="str">
        <f>VLOOKUP(A1675,入力フォーム!$A$26:$AA$75,19,FALSE)</f>
        <v/>
      </c>
      <c r="AH1690" s="492"/>
      <c r="AI1690" s="492"/>
      <c r="AJ1690" s="492"/>
      <c r="AK1690" s="492"/>
      <c r="AL1690" s="492"/>
      <c r="AM1690" s="492"/>
      <c r="AN1690" s="492"/>
      <c r="AO1690" s="492"/>
      <c r="AP1690" s="492"/>
      <c r="AQ1690" s="27"/>
      <c r="AR1690" s="28" t="s">
        <v>47</v>
      </c>
      <c r="AS1690" s="28"/>
      <c r="AT1690" s="28"/>
      <c r="AU1690" s="28"/>
      <c r="AV1690" s="485" t="str">
        <f>VLOOKUP(A1675,入力フォーム!$A$26:$AA$75,20,FALSE)</f>
        <v/>
      </c>
      <c r="AW1690" s="485"/>
      <c r="AX1690" s="28" t="s">
        <v>48</v>
      </c>
      <c r="AY1690" s="28"/>
      <c r="AZ1690" s="28"/>
      <c r="BA1690" s="28"/>
      <c r="BB1690" s="28"/>
      <c r="BC1690" s="28"/>
      <c r="BD1690" s="28"/>
      <c r="BE1690" s="28"/>
      <c r="BF1690" s="28"/>
      <c r="BG1690" s="18"/>
      <c r="BH1690" s="18"/>
      <c r="BI1690" s="18"/>
      <c r="BJ1690" s="18"/>
      <c r="BK1690" s="18"/>
      <c r="BL1690" s="18"/>
      <c r="BM1690" s="18"/>
      <c r="BN1690" s="18"/>
      <c r="BO1690" s="18"/>
      <c r="BP1690" s="18"/>
      <c r="BQ1690" s="18"/>
      <c r="BR1690" s="18"/>
      <c r="BS1690" s="18"/>
      <c r="BT1690" s="18"/>
      <c r="BU1690" s="18"/>
      <c r="BV1690" s="18"/>
      <c r="BW1690" s="18"/>
      <c r="BX1690" s="19"/>
    </row>
    <row r="1691" spans="1:126" ht="20.100000000000001" customHeight="1">
      <c r="B1691" s="9"/>
      <c r="C1691" s="9"/>
      <c r="D1691" s="15"/>
      <c r="E1691" s="16"/>
      <c r="F1691" s="16"/>
      <c r="G1691" s="16"/>
      <c r="H1691" s="16"/>
      <c r="I1691" s="16"/>
      <c r="J1691" s="17"/>
      <c r="K1691" s="17"/>
      <c r="L1691" s="17"/>
      <c r="M1691" s="17"/>
      <c r="N1691" s="17"/>
      <c r="O1691" s="17"/>
      <c r="P1691" s="17"/>
      <c r="Q1691" s="15"/>
      <c r="R1691" s="17"/>
      <c r="S1691" s="17"/>
      <c r="T1691" s="17"/>
      <c r="U1691" s="17"/>
      <c r="V1691" s="17"/>
      <c r="W1691" s="17"/>
      <c r="X1691" s="17"/>
      <c r="Y1691" s="17"/>
      <c r="Z1691" s="17"/>
      <c r="AA1691" s="17"/>
      <c r="AB1691" s="17"/>
      <c r="AC1691" s="17"/>
      <c r="AD1691" s="17"/>
      <c r="AE1691" s="17"/>
      <c r="AF1691" s="17"/>
      <c r="AG1691" s="17"/>
      <c r="AH1691" s="17"/>
      <c r="AI1691" s="17"/>
      <c r="AJ1691" s="17"/>
      <c r="AK1691" s="17"/>
      <c r="AL1691" s="17"/>
      <c r="AM1691" s="17"/>
      <c r="AN1691" s="17"/>
      <c r="AO1691" s="17"/>
      <c r="AP1691" s="17"/>
      <c r="AQ1691" s="17"/>
      <c r="AR1691" s="17"/>
      <c r="AS1691" s="17"/>
      <c r="AT1691" s="17"/>
      <c r="AU1691" s="17"/>
      <c r="AV1691" s="17"/>
      <c r="AW1691" s="17"/>
      <c r="AX1691" s="17"/>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9"/>
    </row>
    <row r="1692" spans="1:126" ht="20.100000000000001" customHeight="1">
      <c r="B1692" s="9"/>
      <c r="C1692" s="9"/>
      <c r="D1692" s="15"/>
      <c r="E1692" s="16"/>
      <c r="F1692" s="16"/>
      <c r="G1692" s="16"/>
      <c r="H1692" s="16"/>
      <c r="I1692" s="16"/>
      <c r="J1692" s="17"/>
      <c r="K1692" s="17"/>
      <c r="L1692" s="17"/>
      <c r="M1692" s="17"/>
      <c r="N1692" s="17"/>
      <c r="O1692" s="17"/>
      <c r="P1692" s="17"/>
      <c r="Q1692" s="15"/>
      <c r="R1692" s="248" t="s">
        <v>238</v>
      </c>
      <c r="S1692" s="29"/>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30"/>
      <c r="AZ1692" s="30"/>
      <c r="BA1692" s="30"/>
      <c r="BB1692" s="30"/>
      <c r="BC1692" s="30"/>
      <c r="BD1692" s="30"/>
      <c r="BE1692" s="30"/>
      <c r="BF1692" s="30"/>
      <c r="BG1692" s="30"/>
      <c r="BH1692" s="30"/>
      <c r="BI1692" s="30"/>
      <c r="BJ1692" s="30"/>
      <c r="BK1692" s="30"/>
      <c r="BL1692" s="18"/>
      <c r="BM1692" s="18"/>
      <c r="BN1692" s="18"/>
      <c r="BO1692" s="18"/>
      <c r="BP1692" s="18"/>
      <c r="BQ1692" s="18"/>
      <c r="BR1692" s="18"/>
      <c r="BS1692" s="18"/>
      <c r="BT1692" s="18"/>
      <c r="BU1692" s="18"/>
      <c r="BV1692" s="18"/>
      <c r="BW1692" s="18"/>
      <c r="BX1692" s="19"/>
    </row>
    <row r="1693" spans="1:126" ht="20.100000000000001" customHeight="1">
      <c r="B1693" s="9"/>
      <c r="C1693" s="9"/>
      <c r="D1693" s="23"/>
      <c r="E1693" s="24"/>
      <c r="F1693" s="24"/>
      <c r="G1693" s="24"/>
      <c r="H1693" s="24"/>
      <c r="I1693" s="24"/>
      <c r="J1693" s="25"/>
      <c r="K1693" s="25"/>
      <c r="L1693" s="25"/>
      <c r="M1693" s="25"/>
      <c r="N1693" s="25"/>
      <c r="O1693" s="25"/>
      <c r="P1693" s="25"/>
      <c r="Q1693" s="15"/>
      <c r="R1693" s="249" t="s">
        <v>239</v>
      </c>
      <c r="S1693" s="29"/>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30"/>
      <c r="AZ1693" s="30"/>
      <c r="BA1693" s="30"/>
      <c r="BB1693" s="30"/>
      <c r="BC1693" s="30"/>
      <c r="BD1693" s="30"/>
      <c r="BE1693" s="30"/>
      <c r="BF1693" s="30"/>
      <c r="BG1693" s="30"/>
      <c r="BH1693" s="30"/>
      <c r="BI1693" s="30"/>
      <c r="BJ1693" s="30"/>
      <c r="BK1693" s="30"/>
      <c r="BL1693" s="18"/>
      <c r="BM1693" s="18"/>
      <c r="BN1693" s="18"/>
      <c r="BO1693" s="18"/>
      <c r="BP1693" s="18"/>
      <c r="BQ1693" s="18"/>
      <c r="BR1693" s="18"/>
      <c r="BS1693" s="18"/>
      <c r="BT1693" s="18"/>
      <c r="BU1693" s="18"/>
      <c r="BV1693" s="18"/>
      <c r="BW1693" s="18"/>
      <c r="BX1693" s="19"/>
    </row>
    <row r="1694" spans="1:126" ht="20.100000000000001" customHeight="1">
      <c r="B1694" s="9"/>
      <c r="C1694" s="9"/>
      <c r="D1694" s="15"/>
      <c r="E1694" s="16" t="s">
        <v>49</v>
      </c>
      <c r="F1694" s="16"/>
      <c r="G1694" s="16"/>
      <c r="H1694" s="16"/>
      <c r="I1694" s="16"/>
      <c r="J1694" s="17"/>
      <c r="K1694" s="17"/>
      <c r="L1694" s="17"/>
      <c r="M1694" s="17"/>
      <c r="N1694" s="17"/>
      <c r="O1694" s="17"/>
      <c r="P1694" s="17"/>
      <c r="Q1694" s="20"/>
      <c r="R1694" s="21" t="s">
        <v>67</v>
      </c>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3"/>
    </row>
    <row r="1695" spans="1:126" ht="20.100000000000001" customHeight="1">
      <c r="B1695" s="9"/>
      <c r="C1695" s="9"/>
      <c r="D1695" s="15"/>
      <c r="E1695" s="16"/>
      <c r="F1695" s="16"/>
      <c r="G1695" s="16"/>
      <c r="H1695" s="16"/>
      <c r="I1695" s="16"/>
      <c r="J1695" s="17"/>
      <c r="K1695" s="17"/>
      <c r="L1695" s="17"/>
      <c r="M1695" s="17"/>
      <c r="N1695" s="17"/>
      <c r="O1695" s="17"/>
      <c r="P1695" s="17"/>
      <c r="Q1695" s="23"/>
      <c r="R1695" s="31" t="s">
        <v>126</v>
      </c>
      <c r="S1695" s="31"/>
      <c r="T1695" s="31"/>
      <c r="U1695" s="31"/>
      <c r="V1695" s="31"/>
      <c r="W1695" s="31"/>
      <c r="X1695" s="31"/>
      <c r="Y1695" s="31"/>
      <c r="Z1695" s="31"/>
      <c r="AA1695" s="31"/>
      <c r="AB1695" s="31"/>
      <c r="AC1695" s="31"/>
      <c r="AD1695" s="31"/>
      <c r="AE1695" s="31"/>
      <c r="AF1695" s="31"/>
      <c r="AG1695" s="31"/>
      <c r="AH1695" s="31"/>
      <c r="AI1695" s="31"/>
      <c r="AJ1695" s="31"/>
      <c r="AK1695" s="31"/>
      <c r="AL1695" s="31"/>
      <c r="AM1695" s="31"/>
      <c r="AN1695" s="31"/>
      <c r="AO1695" s="31"/>
      <c r="AP1695" s="31"/>
      <c r="AQ1695" s="31"/>
      <c r="AR1695" s="31"/>
      <c r="AS1695" s="31"/>
      <c r="AT1695" s="31"/>
      <c r="AU1695" s="31"/>
      <c r="AV1695" s="31"/>
      <c r="AW1695" s="31"/>
      <c r="AX1695" s="31"/>
      <c r="AY1695" s="32"/>
      <c r="AZ1695" s="32"/>
      <c r="BA1695" s="32"/>
      <c r="BB1695" s="32"/>
      <c r="BC1695" s="32"/>
      <c r="BD1695" s="32"/>
      <c r="BE1695" s="32"/>
      <c r="BF1695" s="32"/>
      <c r="BG1695" s="32"/>
      <c r="BH1695" s="32"/>
      <c r="BI1695" s="32"/>
      <c r="BJ1695" s="32"/>
      <c r="BK1695" s="33"/>
      <c r="BL1695" s="33"/>
      <c r="BM1695" s="33"/>
      <c r="BN1695" s="33"/>
      <c r="BO1695" s="33"/>
      <c r="BP1695" s="33"/>
      <c r="BQ1695" s="33"/>
      <c r="BR1695" s="33"/>
      <c r="BS1695" s="33"/>
      <c r="BT1695" s="33"/>
      <c r="BU1695" s="33"/>
      <c r="BV1695" s="33"/>
      <c r="BW1695" s="33"/>
      <c r="BX1695" s="26"/>
    </row>
    <row r="1696" spans="1:126" ht="20.100000000000001" customHeight="1">
      <c r="B1696" s="9"/>
      <c r="C1696" s="9"/>
      <c r="D1696" s="10"/>
      <c r="E1696" s="11" t="s">
        <v>81</v>
      </c>
      <c r="F1696" s="11"/>
      <c r="G1696" s="11"/>
      <c r="H1696" s="11"/>
      <c r="I1696" s="11"/>
      <c r="J1696" s="12"/>
      <c r="K1696" s="12"/>
      <c r="L1696" s="12"/>
      <c r="M1696" s="12"/>
      <c r="N1696" s="12"/>
      <c r="O1696" s="12"/>
      <c r="P1696" s="12"/>
      <c r="Q1696" s="15"/>
      <c r="R1696" s="16" t="s">
        <v>115</v>
      </c>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c r="AP1696" s="17"/>
      <c r="AQ1696" s="17"/>
      <c r="AR1696" s="17"/>
      <c r="AS1696" s="17"/>
      <c r="AT1696" s="17"/>
      <c r="AU1696" s="17"/>
      <c r="AV1696" s="17"/>
      <c r="AW1696" s="17"/>
      <c r="AX1696" s="17"/>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9"/>
    </row>
    <row r="1697" spans="2:126" ht="20.100000000000001" customHeight="1">
      <c r="B1697" s="9"/>
      <c r="C1697" s="9"/>
      <c r="D1697" s="15"/>
      <c r="E1697" s="16" t="s">
        <v>82</v>
      </c>
      <c r="F1697" s="16"/>
      <c r="G1697" s="16"/>
      <c r="H1697" s="16"/>
      <c r="I1697" s="16"/>
      <c r="J1697" s="17"/>
      <c r="K1697" s="17"/>
      <c r="L1697" s="17"/>
      <c r="M1697" s="17"/>
      <c r="N1697" s="17"/>
      <c r="O1697" s="17"/>
      <c r="P1697" s="17"/>
      <c r="Q1697" s="20"/>
      <c r="R1697" s="486" t="s">
        <v>113</v>
      </c>
      <c r="S1697" s="486"/>
      <c r="T1697" s="486"/>
      <c r="U1697" s="486"/>
      <c r="V1697" s="39" t="s">
        <v>240</v>
      </c>
      <c r="W1697" s="487" t="str">
        <f>VLOOKUP(A1675,入力フォーム!$A$26:$AA$75,10,FALSE)</f>
        <v/>
      </c>
      <c r="X1697" s="487"/>
      <c r="Y1697" s="487"/>
      <c r="Z1697" s="487"/>
      <c r="AA1697" s="487"/>
      <c r="AB1697" s="487"/>
      <c r="AC1697" s="487"/>
      <c r="AD1697" s="39" t="s">
        <v>21</v>
      </c>
      <c r="AE1697" s="40"/>
      <c r="AF1697" s="22"/>
      <c r="AG1697" s="22"/>
      <c r="AH1697" s="22"/>
      <c r="AI1697" s="22"/>
      <c r="AJ1697" s="22"/>
      <c r="AK1697" s="22"/>
      <c r="AL1697" s="22"/>
      <c r="AM1697" s="22"/>
      <c r="AN1697" s="22"/>
      <c r="AO1697" s="22"/>
      <c r="AP1697" s="22"/>
      <c r="AQ1697" s="22"/>
      <c r="AR1697" s="22"/>
      <c r="AS1697" s="22"/>
      <c r="AT1697" s="22"/>
      <c r="AU1697" s="22"/>
      <c r="AV1697" s="22"/>
      <c r="AW1697" s="22"/>
      <c r="AX1697" s="2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3"/>
    </row>
    <row r="1698" spans="2:126" ht="20.100000000000001" customHeight="1">
      <c r="B1698" s="9"/>
      <c r="C1698" s="9"/>
      <c r="D1698" s="15"/>
      <c r="E1698" s="16"/>
      <c r="F1698" s="16"/>
      <c r="G1698" s="16"/>
      <c r="H1698" s="16"/>
      <c r="I1698" s="16"/>
      <c r="J1698" s="17"/>
      <c r="K1698" s="17"/>
      <c r="L1698" s="17"/>
      <c r="M1698" s="17"/>
      <c r="N1698" s="17"/>
      <c r="O1698" s="17"/>
      <c r="P1698" s="17"/>
      <c r="Q1698" s="15"/>
      <c r="R1698" s="16" t="s">
        <v>104</v>
      </c>
      <c r="S1698" s="17"/>
      <c r="T1698" s="17"/>
      <c r="U1698" s="17"/>
      <c r="V1698" s="17"/>
      <c r="W1698" s="17"/>
      <c r="X1698" s="17"/>
      <c r="Y1698" s="17"/>
      <c r="Z1698" s="17"/>
      <c r="AA1698" s="17"/>
      <c r="AB1698" s="17"/>
      <c r="AC1698" s="17"/>
      <c r="AD1698" s="17"/>
      <c r="AE1698" s="17"/>
      <c r="AF1698" s="17"/>
      <c r="AG1698" s="17"/>
      <c r="AH1698" s="17"/>
      <c r="AI1698" s="17"/>
      <c r="AJ1698" s="17"/>
      <c r="AK1698" s="17"/>
      <c r="AL1698" s="17"/>
      <c r="AM1698" s="17"/>
      <c r="AN1698" s="17"/>
      <c r="AO1698" s="17"/>
      <c r="AP1698" s="17"/>
      <c r="AQ1698" s="17"/>
      <c r="AR1698" s="17"/>
      <c r="AS1698" s="17"/>
      <c r="AT1698" s="17"/>
      <c r="AU1698" s="17"/>
      <c r="AV1698" s="17"/>
      <c r="AW1698" s="17"/>
      <c r="AX1698" s="17"/>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9"/>
    </row>
    <row r="1699" spans="2:126" ht="20.100000000000001" customHeight="1">
      <c r="B1699" s="9"/>
      <c r="C1699" s="9"/>
      <c r="D1699" s="15"/>
      <c r="E1699" s="16"/>
      <c r="F1699" s="16"/>
      <c r="G1699" s="16"/>
      <c r="H1699" s="16"/>
      <c r="I1699" s="16"/>
      <c r="J1699" s="17"/>
      <c r="K1699" s="17"/>
      <c r="L1699" s="17"/>
      <c r="M1699" s="17"/>
      <c r="N1699" s="17"/>
      <c r="O1699" s="17"/>
      <c r="P1699" s="17"/>
      <c r="Q1699" s="15"/>
      <c r="R1699" s="16" t="s">
        <v>68</v>
      </c>
      <c r="S1699" s="17"/>
      <c r="T1699" s="17"/>
      <c r="U1699" s="17"/>
      <c r="V1699" s="17"/>
      <c r="W1699" s="17"/>
      <c r="X1699" s="17"/>
      <c r="Y1699" s="17"/>
      <c r="Z1699" s="17"/>
      <c r="AA1699" s="17"/>
      <c r="AB1699" s="17"/>
      <c r="AC1699" s="17"/>
      <c r="AD1699" s="17"/>
      <c r="AE1699" s="17"/>
      <c r="AF1699" s="17"/>
      <c r="AG1699" s="17"/>
      <c r="AH1699" s="17"/>
      <c r="AI1699" s="17"/>
      <c r="AJ1699" s="17"/>
      <c r="AK1699" s="17"/>
      <c r="AL1699" s="17"/>
      <c r="AM1699" s="17"/>
      <c r="AN1699" s="17"/>
      <c r="AO1699" s="17"/>
      <c r="AP1699" s="17"/>
      <c r="AQ1699" s="17"/>
      <c r="AR1699" s="17"/>
      <c r="AS1699" s="17"/>
      <c r="AT1699" s="17"/>
      <c r="AU1699" s="17"/>
      <c r="AV1699" s="17"/>
      <c r="AW1699" s="17"/>
      <c r="AX1699" s="17"/>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9"/>
    </row>
    <row r="1700" spans="2:126" ht="20.100000000000001" customHeight="1">
      <c r="B1700" s="9"/>
      <c r="C1700" s="9"/>
      <c r="D1700" s="15"/>
      <c r="E1700" s="16"/>
      <c r="F1700" s="16"/>
      <c r="G1700" s="16"/>
      <c r="H1700" s="16"/>
      <c r="I1700" s="16"/>
      <c r="J1700" s="17"/>
      <c r="K1700" s="17"/>
      <c r="L1700" s="17"/>
      <c r="M1700" s="17"/>
      <c r="N1700" s="17"/>
      <c r="O1700" s="17"/>
      <c r="P1700" s="17"/>
      <c r="Q1700" s="15"/>
      <c r="R1700" s="16" t="s">
        <v>114</v>
      </c>
      <c r="S1700" s="17"/>
      <c r="T1700" s="17"/>
      <c r="U1700" s="17"/>
      <c r="V1700" s="17"/>
      <c r="W1700" s="17"/>
      <c r="X1700" s="17"/>
      <c r="Y1700" s="17"/>
      <c r="Z1700" s="17"/>
      <c r="AA1700" s="17"/>
      <c r="AB1700" s="17"/>
      <c r="AC1700" s="17"/>
      <c r="AD1700" s="17"/>
      <c r="AE1700" s="17"/>
      <c r="AF1700" s="17"/>
      <c r="AG1700" s="17"/>
      <c r="AH1700" s="17"/>
      <c r="AI1700" s="17"/>
      <c r="AJ1700" s="17"/>
      <c r="AK1700" s="17"/>
      <c r="AL1700" s="17"/>
      <c r="AM1700" s="17"/>
      <c r="AN1700" s="17"/>
      <c r="AO1700" s="17"/>
      <c r="AP1700" s="17"/>
      <c r="AQ1700" s="17"/>
      <c r="AR1700" s="17"/>
      <c r="AS1700" s="17"/>
      <c r="AT1700" s="17"/>
      <c r="AU1700" s="17"/>
      <c r="AV1700" s="17"/>
      <c r="AW1700" s="17"/>
      <c r="AX1700" s="17"/>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9"/>
    </row>
    <row r="1701" spans="2:126" ht="20.100000000000001" customHeight="1">
      <c r="B1701" s="9"/>
      <c r="C1701" s="9"/>
      <c r="D1701" s="15"/>
      <c r="E1701" s="16"/>
      <c r="F1701" s="16"/>
      <c r="G1701" s="16"/>
      <c r="H1701" s="16"/>
      <c r="I1701" s="16"/>
      <c r="J1701" s="17"/>
      <c r="K1701" s="17"/>
      <c r="L1701" s="17"/>
      <c r="M1701" s="17"/>
      <c r="N1701" s="17"/>
      <c r="O1701" s="17"/>
      <c r="P1701" s="17"/>
      <c r="Q1701" s="23"/>
      <c r="R1701" s="25"/>
      <c r="S1701" s="25"/>
      <c r="T1701" s="25"/>
      <c r="U1701" s="25"/>
      <c r="V1701" s="25"/>
      <c r="W1701" s="25"/>
      <c r="X1701" s="25"/>
      <c r="Y1701" s="24" t="s">
        <v>241</v>
      </c>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26"/>
    </row>
    <row r="1702" spans="2:126" ht="20.100000000000001" customHeight="1">
      <c r="B1702" s="9"/>
      <c r="C1702" s="9"/>
      <c r="D1702" s="10"/>
      <c r="E1702" s="11" t="s">
        <v>50</v>
      </c>
      <c r="F1702" s="11"/>
      <c r="G1702" s="11"/>
      <c r="H1702" s="11"/>
      <c r="I1702" s="11"/>
      <c r="J1702" s="12"/>
      <c r="K1702" s="12"/>
      <c r="L1702" s="12"/>
      <c r="M1702" s="12"/>
      <c r="N1702" s="12"/>
      <c r="O1702" s="12"/>
      <c r="P1702" s="12"/>
      <c r="Q1702" s="15"/>
      <c r="R1702" s="16" t="s">
        <v>69</v>
      </c>
      <c r="S1702" s="17"/>
      <c r="T1702" s="17"/>
      <c r="U1702" s="17"/>
      <c r="V1702" s="17"/>
      <c r="W1702" s="17"/>
      <c r="X1702" s="17"/>
      <c r="Y1702" s="17"/>
      <c r="Z1702" s="17"/>
      <c r="AA1702" s="17"/>
      <c r="AB1702" s="17"/>
      <c r="AC1702" s="16" t="s">
        <v>70</v>
      </c>
      <c r="AD1702" s="17"/>
      <c r="AE1702" s="17"/>
      <c r="AF1702" s="17"/>
      <c r="AG1702" s="17"/>
      <c r="AH1702" s="17"/>
      <c r="AI1702" s="17"/>
      <c r="AJ1702" s="17"/>
      <c r="AK1702" s="17"/>
      <c r="AL1702" s="17"/>
      <c r="AM1702" s="17"/>
      <c r="AN1702" s="17"/>
      <c r="AO1702" s="17"/>
      <c r="AP1702" s="17"/>
      <c r="AQ1702" s="17"/>
      <c r="AR1702" s="17"/>
      <c r="AS1702" s="17"/>
      <c r="AT1702" s="17"/>
      <c r="AU1702" s="17"/>
      <c r="AV1702" s="17"/>
      <c r="AW1702" s="17"/>
      <c r="AX1702" s="17"/>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9"/>
    </row>
    <row r="1703" spans="2:126" ht="20.100000000000001" customHeight="1">
      <c r="B1703" s="9"/>
      <c r="C1703" s="9"/>
      <c r="D1703" s="10"/>
      <c r="E1703" s="11" t="s">
        <v>51</v>
      </c>
      <c r="F1703" s="11"/>
      <c r="G1703" s="11"/>
      <c r="H1703" s="11"/>
      <c r="I1703" s="11"/>
      <c r="J1703" s="12"/>
      <c r="K1703" s="12"/>
      <c r="L1703" s="12"/>
      <c r="M1703" s="12"/>
      <c r="N1703" s="12"/>
      <c r="O1703" s="12"/>
      <c r="P1703" s="12"/>
      <c r="Q1703" s="10"/>
      <c r="R1703" s="11" t="s">
        <v>86</v>
      </c>
      <c r="S1703" s="12"/>
      <c r="T1703" s="12"/>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c r="BW1703" s="13"/>
      <c r="BX1703" s="14"/>
    </row>
    <row r="1704" spans="2:126" ht="20.100000000000001" customHeight="1">
      <c r="B1704" s="9"/>
      <c r="C1704" s="9"/>
      <c r="D1704" s="20"/>
      <c r="E1704" s="21" t="s">
        <v>52</v>
      </c>
      <c r="F1704" s="21"/>
      <c r="G1704" s="21"/>
      <c r="H1704" s="21"/>
      <c r="I1704" s="21"/>
      <c r="J1704" s="22"/>
      <c r="K1704" s="22"/>
      <c r="L1704" s="22"/>
      <c r="M1704" s="22"/>
      <c r="N1704" s="22"/>
      <c r="O1704" s="22"/>
      <c r="P1704" s="22"/>
      <c r="Q1704" s="15"/>
      <c r="R1704" s="16" t="s">
        <v>71</v>
      </c>
      <c r="S1704" s="29"/>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30"/>
      <c r="AZ1704" s="30"/>
      <c r="BA1704" s="30"/>
      <c r="BB1704" s="30"/>
      <c r="BC1704" s="30"/>
      <c r="BD1704" s="30"/>
      <c r="BE1704" s="30"/>
      <c r="BF1704" s="30"/>
      <c r="BG1704" s="30"/>
      <c r="BH1704" s="30"/>
      <c r="BI1704" s="30"/>
      <c r="BJ1704" s="30"/>
      <c r="BK1704" s="30"/>
      <c r="BL1704" s="18"/>
      <c r="BM1704" s="18"/>
      <c r="BN1704" s="18"/>
      <c r="BO1704" s="18"/>
      <c r="BP1704" s="18"/>
      <c r="BQ1704" s="18"/>
      <c r="BR1704" s="18"/>
      <c r="BS1704" s="18"/>
      <c r="BT1704" s="18"/>
      <c r="BU1704" s="18"/>
      <c r="BV1704" s="18"/>
      <c r="BW1704" s="18"/>
      <c r="BX1704" s="19"/>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row>
    <row r="1705" spans="2:126" ht="20.100000000000001" customHeight="1">
      <c r="B1705" s="9"/>
      <c r="C1705" s="9"/>
      <c r="D1705" s="15"/>
      <c r="E1705" s="16"/>
      <c r="F1705" s="16"/>
      <c r="G1705" s="16"/>
      <c r="H1705" s="16"/>
      <c r="I1705" s="16"/>
      <c r="J1705" s="17"/>
      <c r="K1705" s="17"/>
      <c r="L1705" s="17"/>
      <c r="M1705" s="17"/>
      <c r="N1705" s="17"/>
      <c r="O1705" s="17"/>
      <c r="P1705" s="17"/>
      <c r="Q1705" s="15"/>
      <c r="R1705" s="28" t="s">
        <v>72</v>
      </c>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30"/>
      <c r="AZ1705" s="30"/>
      <c r="BA1705" s="30"/>
      <c r="BB1705" s="30"/>
      <c r="BC1705" s="30"/>
      <c r="BD1705" s="30"/>
      <c r="BE1705" s="30"/>
      <c r="BF1705" s="30"/>
      <c r="BG1705" s="30"/>
      <c r="BH1705" s="30"/>
      <c r="BI1705" s="30"/>
      <c r="BJ1705" s="30"/>
      <c r="BK1705" s="30"/>
      <c r="BL1705" s="18"/>
      <c r="BM1705" s="18"/>
      <c r="BN1705" s="18"/>
      <c r="BO1705" s="18"/>
      <c r="BP1705" s="18"/>
      <c r="BQ1705" s="18"/>
      <c r="BR1705" s="18"/>
      <c r="BS1705" s="18"/>
      <c r="BT1705" s="18"/>
      <c r="BU1705" s="18"/>
      <c r="BV1705" s="18"/>
      <c r="BW1705" s="18"/>
      <c r="BX1705" s="19"/>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row>
    <row r="1706" spans="2:126" ht="20.100000000000001" customHeight="1">
      <c r="B1706" s="9"/>
      <c r="C1706" s="9"/>
      <c r="D1706" s="15"/>
      <c r="E1706" s="16"/>
      <c r="F1706" s="16"/>
      <c r="G1706" s="16"/>
      <c r="H1706" s="16"/>
      <c r="I1706" s="16"/>
      <c r="J1706" s="17"/>
      <c r="K1706" s="17"/>
      <c r="L1706" s="17"/>
      <c r="M1706" s="17"/>
      <c r="N1706" s="17"/>
      <c r="O1706" s="17"/>
      <c r="P1706" s="17"/>
      <c r="Q1706" s="15"/>
      <c r="R1706" s="29"/>
      <c r="S1706" s="29"/>
      <c r="T1706" s="29" t="s">
        <v>73</v>
      </c>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30"/>
      <c r="AZ1706" s="30"/>
      <c r="BA1706" s="30"/>
      <c r="BB1706" s="30"/>
      <c r="BC1706" s="30"/>
      <c r="BD1706" s="30"/>
      <c r="BE1706" s="30"/>
      <c r="BF1706" s="30"/>
      <c r="BG1706" s="30"/>
      <c r="BH1706" s="30"/>
      <c r="BI1706" s="30"/>
      <c r="BJ1706" s="30"/>
      <c r="BK1706" s="30"/>
      <c r="BL1706" s="18"/>
      <c r="BM1706" s="18"/>
      <c r="BN1706" s="18"/>
      <c r="BO1706" s="18"/>
      <c r="BP1706" s="18"/>
      <c r="BQ1706" s="18"/>
      <c r="BR1706" s="18"/>
      <c r="BS1706" s="18"/>
      <c r="BT1706" s="18"/>
      <c r="BU1706" s="18"/>
      <c r="BV1706" s="18"/>
      <c r="BW1706" s="18"/>
      <c r="BX1706" s="19"/>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row>
    <row r="1707" spans="2:126" ht="20.100000000000001" customHeight="1">
      <c r="B1707" s="9"/>
      <c r="C1707" s="9"/>
      <c r="D1707" s="15"/>
      <c r="E1707" s="16"/>
      <c r="F1707" s="16"/>
      <c r="G1707" s="16"/>
      <c r="H1707" s="16"/>
      <c r="I1707" s="16"/>
      <c r="J1707" s="17"/>
      <c r="K1707" s="17"/>
      <c r="L1707" s="17"/>
      <c r="M1707" s="17"/>
      <c r="N1707" s="17"/>
      <c r="O1707" s="17"/>
      <c r="P1707" s="17"/>
      <c r="Q1707" s="15"/>
      <c r="R1707" s="29"/>
      <c r="S1707" s="29"/>
      <c r="T1707" s="29" t="s">
        <v>74</v>
      </c>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30"/>
      <c r="AZ1707" s="30"/>
      <c r="BA1707" s="30"/>
      <c r="BB1707" s="30"/>
      <c r="BC1707" s="30"/>
      <c r="BD1707" s="30"/>
      <c r="BE1707" s="30"/>
      <c r="BF1707" s="30"/>
      <c r="BG1707" s="30"/>
      <c r="BH1707" s="30"/>
      <c r="BI1707" s="30"/>
      <c r="BJ1707" s="30"/>
      <c r="BK1707" s="30"/>
      <c r="BL1707" s="18"/>
      <c r="BM1707" s="18"/>
      <c r="BN1707" s="18"/>
      <c r="BO1707" s="18"/>
      <c r="BP1707" s="18"/>
      <c r="BQ1707" s="18"/>
      <c r="BR1707" s="18"/>
      <c r="BS1707" s="18"/>
      <c r="BT1707" s="18"/>
      <c r="BU1707" s="18"/>
      <c r="BV1707" s="18"/>
      <c r="BW1707" s="18"/>
      <c r="BX1707" s="19"/>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row>
    <row r="1708" spans="2:126" ht="20.100000000000001" customHeight="1">
      <c r="B1708" s="9"/>
      <c r="C1708" s="9"/>
      <c r="D1708" s="15"/>
      <c r="E1708" s="16"/>
      <c r="F1708" s="16"/>
      <c r="G1708" s="16"/>
      <c r="H1708" s="16"/>
      <c r="I1708" s="16"/>
      <c r="J1708" s="17"/>
      <c r="K1708" s="17"/>
      <c r="L1708" s="17"/>
      <c r="M1708" s="17"/>
      <c r="N1708" s="17"/>
      <c r="O1708" s="17"/>
      <c r="P1708" s="17"/>
      <c r="Q1708" s="15"/>
      <c r="R1708" s="29"/>
      <c r="S1708" s="29"/>
      <c r="T1708" s="29" t="s">
        <v>75</v>
      </c>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30"/>
      <c r="AZ1708" s="30"/>
      <c r="BA1708" s="30"/>
      <c r="BB1708" s="30"/>
      <c r="BC1708" s="30"/>
      <c r="BD1708" s="30"/>
      <c r="BE1708" s="30"/>
      <c r="BF1708" s="30"/>
      <c r="BG1708" s="30"/>
      <c r="BH1708" s="30"/>
      <c r="BI1708" s="30"/>
      <c r="BJ1708" s="30"/>
      <c r="BK1708" s="30"/>
      <c r="BL1708" s="18"/>
      <c r="BM1708" s="18"/>
      <c r="BN1708" s="18"/>
      <c r="BO1708" s="18"/>
      <c r="BP1708" s="18"/>
      <c r="BQ1708" s="18"/>
      <c r="BR1708" s="18"/>
      <c r="BS1708" s="18"/>
      <c r="BT1708" s="18"/>
      <c r="BU1708" s="18"/>
      <c r="BV1708" s="18"/>
      <c r="BW1708" s="18"/>
      <c r="BX1708" s="19"/>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row>
    <row r="1709" spans="2:126" ht="20.100000000000001" customHeight="1">
      <c r="B1709" s="9"/>
      <c r="C1709" s="9"/>
      <c r="D1709" s="15"/>
      <c r="E1709" s="16"/>
      <c r="F1709" s="16"/>
      <c r="G1709" s="16"/>
      <c r="H1709" s="16"/>
      <c r="I1709" s="16"/>
      <c r="J1709" s="17"/>
      <c r="K1709" s="17"/>
      <c r="L1709" s="17"/>
      <c r="M1709" s="17"/>
      <c r="N1709" s="17"/>
      <c r="O1709" s="17"/>
      <c r="P1709" s="17"/>
      <c r="Q1709" s="15"/>
      <c r="R1709" s="29"/>
      <c r="S1709" s="29"/>
      <c r="T1709" s="29" t="s">
        <v>84</v>
      </c>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30"/>
      <c r="AZ1709" s="30"/>
      <c r="BA1709" s="30"/>
      <c r="BB1709" s="30"/>
      <c r="BC1709" s="30"/>
      <c r="BD1709" s="30"/>
      <c r="BE1709" s="30"/>
      <c r="BF1709" s="30"/>
      <c r="BG1709" s="30"/>
      <c r="BH1709" s="30"/>
      <c r="BI1709" s="30"/>
      <c r="BJ1709" s="30"/>
      <c r="BK1709" s="30"/>
      <c r="BL1709" s="18"/>
      <c r="BM1709" s="18"/>
      <c r="BN1709" s="18"/>
      <c r="BO1709" s="18"/>
      <c r="BP1709" s="18"/>
      <c r="BQ1709" s="18"/>
      <c r="BR1709" s="18"/>
      <c r="BS1709" s="18"/>
      <c r="BT1709" s="18"/>
      <c r="BU1709" s="18"/>
      <c r="BV1709" s="18"/>
      <c r="BW1709" s="18"/>
      <c r="BX1709" s="1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row>
    <row r="1710" spans="2:126" ht="20.100000000000001" customHeight="1">
      <c r="B1710" s="9"/>
      <c r="C1710" s="9"/>
      <c r="D1710" s="23"/>
      <c r="E1710" s="24"/>
      <c r="F1710" s="24"/>
      <c r="G1710" s="24"/>
      <c r="H1710" s="24"/>
      <c r="I1710" s="24"/>
      <c r="J1710" s="25"/>
      <c r="K1710" s="25"/>
      <c r="L1710" s="25"/>
      <c r="M1710" s="25"/>
      <c r="N1710" s="25"/>
      <c r="O1710" s="25"/>
      <c r="P1710" s="25"/>
      <c r="Q1710" s="15"/>
      <c r="R1710" s="29"/>
      <c r="S1710" s="29"/>
      <c r="T1710" s="29" t="s">
        <v>76</v>
      </c>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30"/>
      <c r="AZ1710" s="30"/>
      <c r="BA1710" s="30"/>
      <c r="BB1710" s="30"/>
      <c r="BC1710" s="30"/>
      <c r="BD1710" s="30"/>
      <c r="BE1710" s="30"/>
      <c r="BF1710" s="30"/>
      <c r="BG1710" s="30"/>
      <c r="BH1710" s="30"/>
      <c r="BI1710" s="30"/>
      <c r="BJ1710" s="30"/>
      <c r="BK1710" s="30"/>
      <c r="BL1710" s="18"/>
      <c r="BM1710" s="18"/>
      <c r="BN1710" s="18"/>
      <c r="BO1710" s="18"/>
      <c r="BP1710" s="18"/>
      <c r="BQ1710" s="18"/>
      <c r="BR1710" s="18"/>
      <c r="BS1710" s="18"/>
      <c r="BT1710" s="18"/>
      <c r="BU1710" s="18"/>
      <c r="BV1710" s="18"/>
      <c r="BW1710" s="18"/>
      <c r="BX1710" s="19"/>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row>
    <row r="1711" spans="2:126" ht="20.100000000000001" customHeight="1">
      <c r="B1711" s="9"/>
      <c r="C1711" s="9"/>
      <c r="D1711" s="15"/>
      <c r="E1711" s="16" t="s">
        <v>53</v>
      </c>
      <c r="F1711" s="16"/>
      <c r="G1711" s="16"/>
      <c r="H1711" s="16"/>
      <c r="I1711" s="16"/>
      <c r="J1711" s="17"/>
      <c r="K1711" s="17"/>
      <c r="L1711" s="17"/>
      <c r="M1711" s="17"/>
      <c r="N1711" s="17"/>
      <c r="O1711" s="17"/>
      <c r="P1711" s="17"/>
      <c r="Q1711" s="10"/>
      <c r="R1711" s="11" t="s">
        <v>325</v>
      </c>
      <c r="S1711" s="37"/>
      <c r="T1711" s="37"/>
      <c r="U1711" s="37"/>
      <c r="V1711" s="37"/>
      <c r="W1711" s="37"/>
      <c r="X1711" s="37"/>
      <c r="Y1711" s="37"/>
      <c r="Z1711" s="37"/>
      <c r="AA1711" s="37"/>
      <c r="AB1711" s="37"/>
      <c r="AC1711" s="37"/>
      <c r="AD1711" s="37"/>
      <c r="AE1711" s="37"/>
      <c r="AF1711" s="37"/>
      <c r="AG1711" s="37"/>
      <c r="AH1711" s="37"/>
      <c r="AI1711" s="37"/>
      <c r="AJ1711" s="37"/>
      <c r="AK1711" s="37"/>
      <c r="AL1711" s="37"/>
      <c r="AM1711" s="37"/>
      <c r="AN1711" s="37"/>
      <c r="AO1711" s="37"/>
      <c r="AP1711" s="37"/>
      <c r="AQ1711" s="37"/>
      <c r="AR1711" s="37"/>
      <c r="AS1711" s="37"/>
      <c r="AT1711" s="37"/>
      <c r="AU1711" s="37"/>
      <c r="AV1711" s="37"/>
      <c r="AW1711" s="37"/>
      <c r="AX1711" s="37"/>
      <c r="AY1711" s="38"/>
      <c r="AZ1711" s="38"/>
      <c r="BA1711" s="38"/>
      <c r="BB1711" s="38"/>
      <c r="BC1711" s="38"/>
      <c r="BD1711" s="38"/>
      <c r="BE1711" s="38"/>
      <c r="BF1711" s="38"/>
      <c r="BG1711" s="38"/>
      <c r="BH1711" s="38"/>
      <c r="BI1711" s="38"/>
      <c r="BJ1711" s="38"/>
      <c r="BK1711" s="38"/>
      <c r="BL1711" s="13"/>
      <c r="BM1711" s="13"/>
      <c r="BN1711" s="13"/>
      <c r="BO1711" s="13"/>
      <c r="BP1711" s="13"/>
      <c r="BQ1711" s="13"/>
      <c r="BR1711" s="13"/>
      <c r="BS1711" s="13"/>
      <c r="BT1711" s="13"/>
      <c r="BU1711" s="13"/>
      <c r="BV1711" s="13"/>
      <c r="BW1711" s="13"/>
      <c r="BX1711" s="14"/>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row>
    <row r="1712" spans="2:126" ht="20.100000000000001" customHeight="1">
      <c r="B1712" s="9"/>
      <c r="C1712" s="9"/>
      <c r="D1712" s="20"/>
      <c r="E1712" s="21" t="s">
        <v>54</v>
      </c>
      <c r="F1712" s="21"/>
      <c r="G1712" s="21"/>
      <c r="H1712" s="21"/>
      <c r="I1712" s="21"/>
      <c r="J1712" s="22"/>
      <c r="K1712" s="22"/>
      <c r="L1712" s="22"/>
      <c r="M1712" s="22"/>
      <c r="N1712" s="22"/>
      <c r="O1712" s="22"/>
      <c r="P1712" s="22"/>
      <c r="Q1712" s="15"/>
      <c r="R1712" s="28" t="s">
        <v>77</v>
      </c>
      <c r="S1712" s="29"/>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30"/>
      <c r="AZ1712" s="30"/>
      <c r="BA1712" s="30"/>
      <c r="BB1712" s="30"/>
      <c r="BC1712" s="30"/>
      <c r="BD1712" s="30"/>
      <c r="BE1712" s="30"/>
      <c r="BF1712" s="30"/>
      <c r="BG1712" s="30"/>
      <c r="BH1712" s="30"/>
      <c r="BI1712" s="30"/>
      <c r="BJ1712" s="30"/>
      <c r="BK1712" s="30"/>
      <c r="BL1712" s="18"/>
      <c r="BM1712" s="18"/>
      <c r="BN1712" s="18"/>
      <c r="BO1712" s="18"/>
      <c r="BP1712" s="18"/>
      <c r="BQ1712" s="18"/>
      <c r="BR1712" s="18"/>
      <c r="BS1712" s="18"/>
      <c r="BT1712" s="18"/>
      <c r="BU1712" s="18"/>
      <c r="BV1712" s="18"/>
      <c r="BW1712" s="18"/>
      <c r="BX1712" s="19"/>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row>
    <row r="1713" spans="2:126" ht="20.100000000000001" customHeight="1">
      <c r="B1713" s="9"/>
      <c r="C1713" s="9"/>
      <c r="D1713" s="15"/>
      <c r="E1713" s="16"/>
      <c r="F1713" s="16"/>
      <c r="G1713" s="16"/>
      <c r="H1713" s="16"/>
      <c r="I1713" s="16"/>
      <c r="J1713" s="17"/>
      <c r="K1713" s="17"/>
      <c r="L1713" s="17"/>
      <c r="M1713" s="17"/>
      <c r="N1713" s="17"/>
      <c r="O1713" s="17"/>
      <c r="P1713" s="17"/>
      <c r="Q1713" s="15"/>
      <c r="R1713" s="29"/>
      <c r="S1713" s="29"/>
      <c r="T1713" s="29" t="s">
        <v>78</v>
      </c>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30"/>
      <c r="AZ1713" s="30"/>
      <c r="BA1713" s="30"/>
      <c r="BB1713" s="30"/>
      <c r="BC1713" s="30"/>
      <c r="BD1713" s="30"/>
      <c r="BE1713" s="30"/>
      <c r="BF1713" s="30"/>
      <c r="BG1713" s="30"/>
      <c r="BH1713" s="30"/>
      <c r="BI1713" s="30"/>
      <c r="BJ1713" s="30"/>
      <c r="BK1713" s="30"/>
      <c r="BL1713" s="18"/>
      <c r="BM1713" s="18"/>
      <c r="BN1713" s="18"/>
      <c r="BO1713" s="18"/>
      <c r="BP1713" s="18"/>
      <c r="BQ1713" s="18"/>
      <c r="BR1713" s="18"/>
      <c r="BS1713" s="18"/>
      <c r="BT1713" s="18"/>
      <c r="BU1713" s="18"/>
      <c r="BV1713" s="18"/>
      <c r="BW1713" s="18"/>
      <c r="BX1713" s="19"/>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row>
    <row r="1714" spans="2:126" ht="20.100000000000001" customHeight="1">
      <c r="B1714" s="9"/>
      <c r="C1714" s="9"/>
      <c r="D1714" s="15"/>
      <c r="E1714" s="16"/>
      <c r="F1714" s="16"/>
      <c r="G1714" s="16"/>
      <c r="H1714" s="16"/>
      <c r="I1714" s="16"/>
      <c r="J1714" s="17"/>
      <c r="K1714" s="17"/>
      <c r="L1714" s="17"/>
      <c r="M1714" s="17"/>
      <c r="N1714" s="17"/>
      <c r="O1714" s="17"/>
      <c r="P1714" s="17"/>
      <c r="Q1714" s="15"/>
      <c r="R1714" s="29"/>
      <c r="S1714" s="29"/>
      <c r="T1714" s="29" t="s">
        <v>79</v>
      </c>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30"/>
      <c r="AZ1714" s="30"/>
      <c r="BA1714" s="30"/>
      <c r="BB1714" s="30"/>
      <c r="BC1714" s="30"/>
      <c r="BD1714" s="30"/>
      <c r="BE1714" s="30"/>
      <c r="BF1714" s="30"/>
      <c r="BG1714" s="30"/>
      <c r="BH1714" s="30"/>
      <c r="BI1714" s="30"/>
      <c r="BJ1714" s="30"/>
      <c r="BK1714" s="30"/>
      <c r="BL1714" s="18"/>
      <c r="BM1714" s="18"/>
      <c r="BN1714" s="18"/>
      <c r="BO1714" s="18"/>
      <c r="BP1714" s="18"/>
      <c r="BQ1714" s="18"/>
      <c r="BR1714" s="18"/>
      <c r="BS1714" s="18"/>
      <c r="BT1714" s="18"/>
      <c r="BU1714" s="18"/>
      <c r="BV1714" s="18"/>
      <c r="BW1714" s="18"/>
      <c r="BX1714" s="19"/>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row>
    <row r="1715" spans="2:126" ht="20.100000000000001" customHeight="1">
      <c r="B1715" s="9"/>
      <c r="C1715" s="9"/>
      <c r="D1715" s="23"/>
      <c r="E1715" s="24"/>
      <c r="F1715" s="24"/>
      <c r="G1715" s="24"/>
      <c r="H1715" s="24"/>
      <c r="I1715" s="24"/>
      <c r="J1715" s="25"/>
      <c r="K1715" s="25"/>
      <c r="L1715" s="25"/>
      <c r="M1715" s="25"/>
      <c r="N1715" s="25"/>
      <c r="O1715" s="25"/>
      <c r="P1715" s="25"/>
      <c r="Q1715" s="23"/>
      <c r="R1715" s="31"/>
      <c r="S1715" s="31"/>
      <c r="T1715" s="31" t="s">
        <v>80</v>
      </c>
      <c r="U1715" s="31"/>
      <c r="V1715" s="31"/>
      <c r="W1715" s="31"/>
      <c r="X1715" s="31"/>
      <c r="Y1715" s="31"/>
      <c r="Z1715" s="31"/>
      <c r="AA1715" s="31"/>
      <c r="AB1715" s="31"/>
      <c r="AC1715" s="31"/>
      <c r="AD1715" s="31"/>
      <c r="AE1715" s="31"/>
      <c r="AF1715" s="31"/>
      <c r="AG1715" s="31"/>
      <c r="AH1715" s="31"/>
      <c r="AI1715" s="31"/>
      <c r="AJ1715" s="31"/>
      <c r="AK1715" s="31"/>
      <c r="AL1715" s="31"/>
      <c r="AM1715" s="31"/>
      <c r="AN1715" s="31"/>
      <c r="AO1715" s="31"/>
      <c r="AP1715" s="31"/>
      <c r="AQ1715" s="31"/>
      <c r="AR1715" s="31"/>
      <c r="AS1715" s="31"/>
      <c r="AT1715" s="31"/>
      <c r="AU1715" s="31"/>
      <c r="AV1715" s="31"/>
      <c r="AW1715" s="31"/>
      <c r="AX1715" s="31"/>
      <c r="AY1715" s="32"/>
      <c r="AZ1715" s="32"/>
      <c r="BA1715" s="32"/>
      <c r="BB1715" s="32"/>
      <c r="BC1715" s="32"/>
      <c r="BD1715" s="32"/>
      <c r="BE1715" s="32"/>
      <c r="BF1715" s="32"/>
      <c r="BG1715" s="32"/>
      <c r="BH1715" s="32"/>
      <c r="BI1715" s="32"/>
      <c r="BJ1715" s="32"/>
      <c r="BK1715" s="32"/>
      <c r="BL1715" s="33"/>
      <c r="BM1715" s="33"/>
      <c r="BN1715" s="33"/>
      <c r="BO1715" s="33"/>
      <c r="BP1715" s="33"/>
      <c r="BQ1715" s="33"/>
      <c r="BR1715" s="33"/>
      <c r="BS1715" s="33"/>
      <c r="BT1715" s="33"/>
      <c r="BU1715" s="33"/>
      <c r="BV1715" s="33"/>
      <c r="BW1715" s="33"/>
      <c r="BX1715" s="26"/>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row>
    <row r="1716" spans="2:126" ht="20.100000000000001" customHeight="1">
      <c r="B1716" s="9"/>
      <c r="C1716" s="9"/>
      <c r="D1716" s="15"/>
      <c r="E1716" s="16" t="s">
        <v>55</v>
      </c>
      <c r="F1716" s="16"/>
      <c r="G1716" s="16"/>
      <c r="H1716" s="16"/>
      <c r="I1716" s="16"/>
      <c r="J1716" s="17"/>
      <c r="K1716" s="17"/>
      <c r="L1716" s="17"/>
      <c r="M1716" s="17"/>
      <c r="N1716" s="17"/>
      <c r="O1716" s="17"/>
      <c r="P1716" s="17"/>
      <c r="Q1716" s="15"/>
      <c r="R1716" s="250" t="s">
        <v>231</v>
      </c>
      <c r="S1716" s="250"/>
      <c r="T1716" s="250"/>
      <c r="U1716" s="250"/>
      <c r="V1716" s="250"/>
      <c r="W1716" s="250"/>
      <c r="X1716" s="250"/>
      <c r="Y1716" s="250"/>
      <c r="Z1716" s="250"/>
      <c r="AA1716" s="250"/>
      <c r="AB1716" s="250"/>
      <c r="AC1716" s="250"/>
      <c r="AD1716" s="250"/>
      <c r="AE1716" s="250"/>
      <c r="AF1716" s="250"/>
      <c r="AG1716" s="250"/>
      <c r="AH1716" s="250"/>
      <c r="AI1716" s="250"/>
      <c r="AJ1716" s="250"/>
      <c r="AK1716" s="250"/>
      <c r="AL1716" s="250"/>
      <c r="AM1716" s="250"/>
      <c r="AN1716" s="250"/>
      <c r="AO1716" s="34"/>
      <c r="AP1716" s="34"/>
      <c r="AQ1716" s="34"/>
      <c r="AR1716" s="34"/>
      <c r="AS1716" s="34"/>
      <c r="AT1716" s="34"/>
      <c r="AU1716" s="34"/>
      <c r="AV1716" s="34"/>
      <c r="AW1716" s="34"/>
      <c r="AX1716" s="34"/>
      <c r="AY1716" s="35"/>
      <c r="AZ1716" s="35"/>
      <c r="BA1716" s="35"/>
      <c r="BB1716" s="35"/>
      <c r="BC1716" s="35"/>
      <c r="BD1716" s="35"/>
      <c r="BE1716" s="35"/>
      <c r="BF1716" s="35"/>
      <c r="BG1716" s="35"/>
      <c r="BH1716" s="35"/>
      <c r="BI1716" s="35"/>
      <c r="BJ1716" s="35"/>
      <c r="BK1716" s="35"/>
      <c r="BL1716" s="2"/>
      <c r="BM1716" s="2"/>
      <c r="BN1716" s="2"/>
      <c r="BO1716" s="2"/>
      <c r="BP1716" s="2"/>
      <c r="BQ1716" s="2"/>
      <c r="BR1716" s="2"/>
      <c r="BS1716" s="2"/>
      <c r="BT1716" s="2"/>
      <c r="BU1716" s="2"/>
      <c r="BV1716" s="2"/>
      <c r="BW1716" s="2"/>
      <c r="BX1716" s="3"/>
    </row>
    <row r="1717" spans="2:126" ht="20.100000000000001" customHeight="1">
      <c r="B1717" s="9"/>
      <c r="C1717" s="9"/>
      <c r="D1717" s="15"/>
      <c r="E1717" s="16"/>
      <c r="F1717" s="16"/>
      <c r="G1717" s="16"/>
      <c r="H1717" s="16"/>
      <c r="I1717" s="16"/>
      <c r="J1717" s="17"/>
      <c r="K1717" s="17"/>
      <c r="L1717" s="17"/>
      <c r="M1717" s="17"/>
      <c r="N1717" s="17"/>
      <c r="O1717" s="17"/>
      <c r="P1717" s="17"/>
      <c r="Q1717" s="15"/>
      <c r="R1717" s="251" t="s">
        <v>232</v>
      </c>
      <c r="S1717" s="251"/>
      <c r="T1717" s="251"/>
      <c r="U1717" s="251"/>
      <c r="V1717" s="251"/>
      <c r="W1717" s="251"/>
      <c r="X1717" s="251"/>
      <c r="Y1717" s="251"/>
      <c r="Z1717" s="251"/>
      <c r="AA1717" s="251"/>
      <c r="AB1717" s="251"/>
      <c r="AC1717" s="251"/>
      <c r="AD1717" s="251"/>
      <c r="AE1717" s="251"/>
      <c r="AF1717" s="251"/>
      <c r="AG1717" s="251"/>
      <c r="AH1717" s="251"/>
      <c r="AI1717" s="251"/>
      <c r="AJ1717" s="251"/>
      <c r="AK1717" s="251"/>
      <c r="AL1717" s="251"/>
      <c r="AM1717" s="251"/>
      <c r="AN1717" s="251"/>
      <c r="AO1717" s="251"/>
      <c r="AP1717" s="251"/>
      <c r="AQ1717" s="251"/>
      <c r="AR1717" s="251"/>
      <c r="AS1717" s="251"/>
      <c r="AT1717" s="251"/>
      <c r="AU1717" s="251"/>
      <c r="AV1717" s="251"/>
      <c r="AW1717" s="251"/>
      <c r="AX1717" s="251"/>
      <c r="AY1717" s="252"/>
      <c r="AZ1717" s="252"/>
      <c r="BA1717" s="252"/>
      <c r="BB1717" s="252"/>
      <c r="BC1717" s="252"/>
      <c r="BD1717" s="252"/>
      <c r="BE1717" s="252"/>
      <c r="BF1717" s="252"/>
      <c r="BG1717" s="252"/>
      <c r="BH1717" s="252"/>
      <c r="BI1717" s="252"/>
      <c r="BJ1717" s="252"/>
      <c r="BK1717" s="252"/>
      <c r="BL1717" s="18"/>
      <c r="BM1717" s="18"/>
      <c r="BN1717" s="18"/>
      <c r="BO1717" s="18"/>
      <c r="BP1717" s="18"/>
      <c r="BQ1717" s="18"/>
      <c r="BR1717" s="18"/>
      <c r="BS1717" s="18"/>
      <c r="BT1717" s="18"/>
      <c r="BU1717" s="18"/>
      <c r="BV1717" s="18"/>
      <c r="BW1717" s="18"/>
      <c r="BX1717" s="19"/>
    </row>
    <row r="1718" spans="2:126" ht="20.100000000000001" customHeight="1">
      <c r="B1718" s="9"/>
      <c r="C1718" s="9"/>
      <c r="D1718" s="15"/>
      <c r="E1718" s="16"/>
      <c r="F1718" s="16"/>
      <c r="G1718" s="16"/>
      <c r="H1718" s="16"/>
      <c r="I1718" s="16"/>
      <c r="J1718" s="17"/>
      <c r="K1718" s="17"/>
      <c r="L1718" s="17"/>
      <c r="M1718" s="17"/>
      <c r="N1718" s="17"/>
      <c r="O1718" s="17"/>
      <c r="P1718" s="17"/>
      <c r="Q1718" s="228"/>
      <c r="R1718" s="29" t="s">
        <v>233</v>
      </c>
      <c r="S1718" s="29"/>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51"/>
      <c r="AV1718" s="251"/>
      <c r="AW1718" s="251"/>
      <c r="AX1718" s="251"/>
      <c r="AY1718" s="252"/>
      <c r="AZ1718" s="252"/>
      <c r="BA1718" s="252"/>
      <c r="BB1718" s="252"/>
      <c r="BC1718" s="252"/>
      <c r="BD1718" s="252"/>
      <c r="BE1718" s="252"/>
      <c r="BF1718" s="252"/>
      <c r="BG1718" s="252"/>
      <c r="BH1718" s="252"/>
      <c r="BI1718" s="252"/>
      <c r="BJ1718" s="252"/>
      <c r="BK1718" s="252"/>
      <c r="BL1718" s="247"/>
      <c r="BM1718" s="18"/>
      <c r="BN1718" s="18"/>
      <c r="BO1718" s="18"/>
      <c r="BP1718" s="18"/>
      <c r="BQ1718" s="18"/>
      <c r="BR1718" s="18"/>
      <c r="BS1718" s="18"/>
      <c r="BT1718" s="18"/>
      <c r="BU1718" s="18"/>
      <c r="BV1718" s="18"/>
      <c r="BW1718" s="18"/>
      <c r="BX1718" s="19"/>
    </row>
    <row r="1719" spans="2:126" ht="20.100000000000001" customHeight="1">
      <c r="B1719" s="9"/>
      <c r="C1719" s="9"/>
      <c r="D1719" s="23"/>
      <c r="E1719" s="24"/>
      <c r="F1719" s="24"/>
      <c r="G1719" s="24"/>
      <c r="H1719" s="24"/>
      <c r="I1719" s="24"/>
      <c r="J1719" s="25"/>
      <c r="K1719" s="25"/>
      <c r="L1719" s="25"/>
      <c r="M1719" s="25"/>
      <c r="N1719" s="25"/>
      <c r="O1719" s="25"/>
      <c r="P1719" s="25"/>
      <c r="Q1719" s="253"/>
      <c r="R1719" s="32" t="s">
        <v>234</v>
      </c>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3"/>
      <c r="BM1719" s="33"/>
      <c r="BN1719" s="33"/>
      <c r="BO1719" s="33"/>
      <c r="BP1719" s="33"/>
      <c r="BQ1719" s="33"/>
      <c r="BR1719" s="33"/>
      <c r="BS1719" s="33"/>
      <c r="BT1719" s="33"/>
      <c r="BU1719" s="33"/>
      <c r="BV1719" s="33"/>
      <c r="BW1719" s="33"/>
      <c r="BX1719" s="26"/>
    </row>
    <row r="1720" spans="2:126" ht="12.75" customHeight="1">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c r="AQ1720" s="9"/>
      <c r="AR1720" s="9"/>
      <c r="AS1720" s="9"/>
      <c r="AT1720" s="9"/>
      <c r="AU1720" s="9"/>
      <c r="AV1720" s="9"/>
      <c r="AW1720" s="9"/>
      <c r="AX1720" s="9"/>
      <c r="AY1720" s="9"/>
      <c r="AZ1720" s="9"/>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row>
    <row r="1721" spans="2:126" s="8" customFormat="1" ht="15.75" customHeight="1">
      <c r="D1721" s="488">
        <f>入力フォーム!$C$13</f>
        <v>45931</v>
      </c>
      <c r="E1721" s="488"/>
      <c r="F1721" s="488"/>
      <c r="G1721" s="488"/>
      <c r="H1721" s="488"/>
      <c r="I1721" s="488"/>
      <c r="J1721" s="488"/>
      <c r="K1721" s="488"/>
      <c r="L1721" s="488"/>
      <c r="M1721" s="488"/>
      <c r="N1721" s="488"/>
      <c r="O1721" s="488"/>
      <c r="P1721" s="488"/>
      <c r="Q1721" s="488"/>
      <c r="R1721" s="47"/>
      <c r="S1721" s="47"/>
      <c r="T1721" s="47"/>
      <c r="U1721" s="47"/>
      <c r="BZ1721" s="43"/>
      <c r="CA1721" s="43"/>
      <c r="CB1721" s="43"/>
      <c r="CC1721" s="43"/>
      <c r="CD1721" s="43"/>
      <c r="CE1721" s="43"/>
      <c r="CF1721" s="43"/>
      <c r="CG1721" s="43"/>
      <c r="CH1721" s="43"/>
      <c r="CI1721" s="43"/>
      <c r="CJ1721" s="43"/>
      <c r="CK1721" s="43"/>
      <c r="CL1721" s="43"/>
      <c r="CM1721" s="43"/>
      <c r="CN1721" s="43"/>
      <c r="CO1721" s="43"/>
      <c r="CP1721" s="43"/>
      <c r="CQ1721" s="43"/>
      <c r="CR1721" s="43"/>
      <c r="CS1721" s="43"/>
      <c r="CT1721" s="43"/>
      <c r="CU1721" s="43"/>
      <c r="CV1721" s="43"/>
      <c r="CW1721" s="43"/>
      <c r="CX1721" s="43"/>
      <c r="CY1721" s="43"/>
      <c r="CZ1721" s="43"/>
      <c r="DA1721" s="43"/>
      <c r="DB1721" s="43"/>
      <c r="DC1721" s="43"/>
      <c r="DD1721" s="43"/>
      <c r="DE1721" s="43"/>
      <c r="DF1721" s="43"/>
      <c r="DG1721" s="43"/>
      <c r="DH1721" s="43"/>
      <c r="DI1721" s="43"/>
      <c r="DJ1721" s="43"/>
      <c r="DK1721" s="43"/>
      <c r="DL1721" s="43"/>
      <c r="DM1721" s="43"/>
      <c r="DN1721" s="43"/>
      <c r="DO1721" s="43"/>
      <c r="DP1721" s="43"/>
      <c r="DQ1721" s="43"/>
      <c r="DR1721" s="43"/>
      <c r="DS1721" s="43"/>
      <c r="DT1721" s="43"/>
      <c r="DU1721" s="43"/>
      <c r="DV1721" s="43"/>
    </row>
    <row r="1722" spans="2:126" s="8" customFormat="1" ht="10.5" customHeight="1">
      <c r="D1722" s="45"/>
      <c r="E1722" s="45"/>
      <c r="F1722" s="45"/>
      <c r="G1722" s="45"/>
      <c r="H1722" s="45"/>
      <c r="I1722" s="45"/>
      <c r="J1722" s="45"/>
      <c r="K1722" s="45"/>
      <c r="L1722" s="45"/>
      <c r="M1722" s="45"/>
      <c r="N1722" s="45"/>
      <c r="O1722" s="45"/>
      <c r="P1722" s="45"/>
      <c r="Q1722" s="45"/>
      <c r="BZ1722" s="43"/>
      <c r="CA1722" s="43"/>
      <c r="CB1722" s="43"/>
      <c r="CC1722" s="43"/>
      <c r="CD1722" s="43"/>
      <c r="CE1722" s="43"/>
      <c r="CF1722" s="43"/>
      <c r="CG1722" s="43"/>
      <c r="CH1722" s="43"/>
      <c r="CI1722" s="43"/>
      <c r="CJ1722" s="43"/>
      <c r="CK1722" s="43"/>
      <c r="CL1722" s="43"/>
      <c r="CM1722" s="43"/>
      <c r="CN1722" s="43"/>
      <c r="CO1722" s="43"/>
      <c r="CP1722" s="43"/>
      <c r="CQ1722" s="43"/>
      <c r="CR1722" s="43"/>
      <c r="CS1722" s="43"/>
      <c r="CT1722" s="43"/>
      <c r="CU1722" s="43"/>
      <c r="CV1722" s="43"/>
      <c r="CW1722" s="43"/>
      <c r="CX1722" s="43"/>
      <c r="CY1722" s="43"/>
      <c r="CZ1722" s="43"/>
      <c r="DA1722" s="43"/>
      <c r="DB1722" s="43"/>
      <c r="DC1722" s="43"/>
      <c r="DD1722" s="43"/>
      <c r="DE1722" s="43"/>
      <c r="DF1722" s="43"/>
      <c r="DG1722" s="43"/>
      <c r="DH1722" s="43"/>
      <c r="DI1722" s="43"/>
      <c r="DJ1722" s="43"/>
      <c r="DK1722" s="43"/>
      <c r="DL1722" s="43"/>
      <c r="DM1722" s="43"/>
      <c r="DN1722" s="43"/>
      <c r="DO1722" s="43"/>
      <c r="DP1722" s="43"/>
      <c r="DQ1722" s="43"/>
      <c r="DR1722" s="43"/>
      <c r="DS1722" s="43"/>
      <c r="DT1722" s="43"/>
      <c r="DU1722" s="43"/>
      <c r="DV1722" s="43"/>
    </row>
    <row r="1723" spans="2:126" s="8" customFormat="1" ht="18" customHeight="1">
      <c r="AM1723" s="8" t="s">
        <v>56</v>
      </c>
      <c r="AQ1723" s="489" t="s">
        <v>306</v>
      </c>
      <c r="AR1723" s="489"/>
      <c r="AS1723" s="489"/>
      <c r="AT1723" s="489"/>
      <c r="AU1723" s="489"/>
      <c r="AV1723" s="489"/>
      <c r="AW1723" s="489"/>
      <c r="AX1723" s="489"/>
      <c r="AY1723" s="489"/>
      <c r="AZ1723" s="489"/>
      <c r="BA1723" s="489"/>
      <c r="BB1723" s="489"/>
      <c r="BC1723" s="489"/>
      <c r="BD1723" s="489"/>
      <c r="BE1723" s="489"/>
      <c r="BF1723" s="489"/>
      <c r="BG1723" s="489"/>
      <c r="BH1723" s="489"/>
      <c r="BI1723" s="489"/>
      <c r="BJ1723" s="489"/>
      <c r="BK1723" s="489"/>
      <c r="BL1723" s="489"/>
      <c r="BZ1723" s="43"/>
      <c r="CA1723" s="43"/>
      <c r="CB1723" s="43"/>
      <c r="CC1723" s="43"/>
      <c r="CD1723" s="43"/>
      <c r="CE1723" s="43"/>
      <c r="CF1723" s="43"/>
      <c r="CG1723" s="43"/>
      <c r="CH1723" s="43"/>
      <c r="CI1723" s="43"/>
      <c r="CJ1723" s="43"/>
      <c r="CK1723" s="43"/>
      <c r="CL1723" s="43"/>
      <c r="CM1723" s="43"/>
      <c r="CN1723" s="43"/>
      <c r="CO1723" s="43"/>
      <c r="CP1723" s="43"/>
      <c r="CQ1723" s="43"/>
      <c r="CR1723" s="43"/>
      <c r="CS1723" s="43"/>
      <c r="CT1723" s="43"/>
      <c r="CU1723" s="43"/>
      <c r="CV1723" s="43"/>
      <c r="CW1723" s="43"/>
      <c r="CX1723" s="43"/>
      <c r="CY1723" s="43"/>
      <c r="CZ1723" s="43"/>
      <c r="DA1723" s="43"/>
      <c r="DB1723" s="43"/>
      <c r="DC1723" s="43"/>
      <c r="DD1723" s="43"/>
      <c r="DE1723" s="43"/>
      <c r="DF1723" s="43"/>
      <c r="DG1723" s="43"/>
      <c r="DH1723" s="43"/>
      <c r="DI1723" s="43"/>
      <c r="DJ1723" s="43"/>
      <c r="DK1723" s="43"/>
      <c r="DL1723" s="43"/>
      <c r="DM1723" s="43"/>
      <c r="DN1723" s="43"/>
      <c r="DO1723" s="43"/>
      <c r="DP1723" s="43"/>
      <c r="DQ1723" s="43"/>
      <c r="DR1723" s="43"/>
      <c r="DS1723" s="43"/>
      <c r="DT1723" s="43"/>
      <c r="DU1723" s="43"/>
      <c r="DV1723" s="43"/>
    </row>
    <row r="1724" spans="2:126" s="8" customFormat="1" ht="18" customHeight="1">
      <c r="AQ1724" s="489" t="s">
        <v>66</v>
      </c>
      <c r="AR1724" s="489"/>
      <c r="AS1724" s="489"/>
      <c r="AT1724" s="489"/>
      <c r="AU1724" s="489"/>
      <c r="AV1724" s="489"/>
      <c r="AW1724" s="489"/>
      <c r="AX1724" s="489"/>
      <c r="AY1724" s="489"/>
      <c r="AZ1724" s="489"/>
      <c r="BA1724" s="489"/>
      <c r="BB1724" s="489"/>
      <c r="BC1724" s="489"/>
      <c r="BD1724" s="489"/>
      <c r="BE1724" s="489"/>
      <c r="BZ1724" s="43"/>
      <c r="CA1724" s="43"/>
      <c r="CB1724" s="43"/>
      <c r="CC1724" s="43"/>
      <c r="CD1724" s="43"/>
      <c r="CE1724" s="43"/>
      <c r="CF1724" s="43"/>
      <c r="CG1724" s="43"/>
      <c r="CH1724" s="43"/>
      <c r="CI1724" s="43"/>
      <c r="CJ1724" s="43"/>
      <c r="CK1724" s="43"/>
      <c r="CL1724" s="43"/>
      <c r="CM1724" s="43"/>
      <c r="CN1724" s="43"/>
      <c r="CO1724" s="43"/>
      <c r="CP1724" s="43"/>
      <c r="CQ1724" s="43"/>
      <c r="CR1724" s="43"/>
      <c r="CS1724" s="43"/>
      <c r="CT1724" s="43"/>
      <c r="CU1724" s="43"/>
      <c r="CV1724" s="43"/>
      <c r="CW1724" s="43"/>
      <c r="CX1724" s="43"/>
      <c r="CY1724" s="43"/>
      <c r="CZ1724" s="43"/>
      <c r="DA1724" s="43"/>
      <c r="DB1724" s="43"/>
      <c r="DC1724" s="43"/>
      <c r="DD1724" s="43"/>
      <c r="DE1724" s="43"/>
      <c r="DF1724" s="43"/>
      <c r="DG1724" s="43"/>
      <c r="DH1724" s="43"/>
      <c r="DI1724" s="43"/>
      <c r="DJ1724" s="43"/>
      <c r="DK1724" s="43"/>
      <c r="DL1724" s="43"/>
      <c r="DM1724" s="43"/>
      <c r="DN1724" s="43"/>
      <c r="DO1724" s="43"/>
      <c r="DP1724" s="43"/>
      <c r="DQ1724" s="43"/>
      <c r="DR1724" s="43"/>
      <c r="DS1724" s="43"/>
      <c r="DT1724" s="43"/>
      <c r="DU1724" s="43"/>
      <c r="DV1724" s="43"/>
    </row>
    <row r="1725" spans="2:126" s="8" customFormat="1" ht="18" customHeight="1">
      <c r="AQ1725" s="479" t="s">
        <v>326</v>
      </c>
      <c r="AR1725" s="479"/>
      <c r="AS1725" s="479"/>
      <c r="AT1725" s="479"/>
      <c r="AU1725" s="479"/>
      <c r="AV1725" s="479"/>
      <c r="AW1725" s="479"/>
      <c r="AX1725" s="479"/>
      <c r="AY1725" s="479"/>
      <c r="AZ1725" s="479"/>
      <c r="BA1725" s="479"/>
      <c r="BB1725" s="479"/>
      <c r="BC1725" s="479"/>
      <c r="BD1725" s="479"/>
      <c r="BE1725" s="479"/>
      <c r="BF1725" s="479"/>
      <c r="BG1725" s="43"/>
      <c r="BH1725" s="480" t="s">
        <v>299</v>
      </c>
      <c r="BI1725" s="480"/>
      <c r="BJ1725" s="480"/>
      <c r="BK1725" s="480"/>
      <c r="BL1725" s="480"/>
      <c r="BM1725" s="480"/>
      <c r="BN1725" s="480"/>
      <c r="BO1725" s="480"/>
      <c r="BS1725" s="8" t="s">
        <v>57</v>
      </c>
      <c r="BZ1725" s="43"/>
      <c r="CA1725" s="43"/>
      <c r="CB1725" s="43"/>
      <c r="CC1725" s="43"/>
      <c r="CD1725" s="43"/>
      <c r="CE1725" s="43"/>
      <c r="CF1725" s="43"/>
      <c r="CG1725" s="43"/>
      <c r="CH1725" s="43"/>
      <c r="CI1725" s="43"/>
      <c r="CJ1725" s="43"/>
      <c r="CK1725" s="43"/>
      <c r="CL1725" s="43"/>
      <c r="CM1725" s="43"/>
      <c r="CN1725" s="43"/>
      <c r="CO1725" s="43"/>
      <c r="CP1725" s="43"/>
      <c r="CQ1725" s="43"/>
      <c r="CR1725" s="43"/>
      <c r="CS1725" s="43"/>
      <c r="CT1725" s="43"/>
      <c r="CU1725" s="43"/>
      <c r="CV1725" s="43"/>
      <c r="CW1725" s="43"/>
      <c r="CX1725" s="43"/>
      <c r="CY1725" s="43"/>
      <c r="CZ1725" s="43"/>
      <c r="DA1725" s="43"/>
      <c r="DB1725" s="43"/>
      <c r="DC1725" s="43"/>
      <c r="DD1725" s="43"/>
      <c r="DE1725" s="43"/>
      <c r="DF1725" s="43"/>
      <c r="DG1725" s="43"/>
      <c r="DH1725" s="43"/>
      <c r="DI1725" s="43"/>
      <c r="DJ1725" s="43"/>
      <c r="DK1725" s="43"/>
      <c r="DL1725" s="43"/>
      <c r="DM1725" s="43"/>
      <c r="DN1725" s="43"/>
      <c r="DO1725" s="43"/>
      <c r="DP1725" s="43"/>
      <c r="DQ1725" s="43"/>
      <c r="DR1725" s="43"/>
      <c r="DS1725" s="43"/>
      <c r="DT1725" s="43"/>
      <c r="DU1725" s="43"/>
      <c r="DV1725" s="43"/>
    </row>
    <row r="1726" spans="2:126" s="8" customFormat="1" ht="10.5" customHeight="1">
      <c r="BZ1726" s="43"/>
      <c r="CA1726" s="43"/>
      <c r="CB1726" s="43"/>
      <c r="CC1726" s="43"/>
      <c r="CD1726" s="43"/>
      <c r="CE1726" s="43"/>
      <c r="CF1726" s="43"/>
      <c r="CG1726" s="43"/>
      <c r="CH1726" s="43"/>
      <c r="CI1726" s="43"/>
      <c r="CJ1726" s="43"/>
      <c r="CK1726" s="43"/>
      <c r="CL1726" s="43"/>
      <c r="CM1726" s="43"/>
      <c r="CN1726" s="43"/>
      <c r="CO1726" s="43"/>
      <c r="CP1726" s="43"/>
      <c r="CQ1726" s="43"/>
      <c r="CR1726" s="43"/>
      <c r="CS1726" s="43"/>
      <c r="CT1726" s="43"/>
      <c r="CU1726" s="43"/>
      <c r="CV1726" s="43"/>
      <c r="CW1726" s="43"/>
      <c r="CX1726" s="43"/>
      <c r="CY1726" s="43"/>
      <c r="CZ1726" s="43"/>
      <c r="DA1726" s="43"/>
      <c r="DB1726" s="43"/>
      <c r="DC1726" s="43"/>
      <c r="DD1726" s="43"/>
      <c r="DE1726" s="43"/>
      <c r="DF1726" s="43"/>
      <c r="DG1726" s="43"/>
      <c r="DH1726" s="43"/>
      <c r="DI1726" s="43"/>
      <c r="DJ1726" s="43"/>
      <c r="DK1726" s="43"/>
      <c r="DL1726" s="43"/>
      <c r="DM1726" s="43"/>
      <c r="DN1726" s="43"/>
      <c r="DO1726" s="43"/>
      <c r="DP1726" s="43"/>
      <c r="DQ1726" s="43"/>
      <c r="DR1726" s="43"/>
      <c r="DS1726" s="43"/>
      <c r="DT1726" s="43"/>
      <c r="DU1726" s="43"/>
      <c r="DV1726" s="43"/>
    </row>
    <row r="1727" spans="2:126" s="8" customFormat="1" ht="18" customHeight="1">
      <c r="AM1727" s="8" t="s">
        <v>58</v>
      </c>
      <c r="AQ1727" s="8" t="s">
        <v>59</v>
      </c>
      <c r="AU1727" s="481" t="str">
        <f>"〒"&amp;VLOOKUP(A1675,入力フォーム!$A$26:$AA$75,4,FALSE)</f>
        <v>〒</v>
      </c>
      <c r="AV1727" s="481"/>
      <c r="AW1727" s="481"/>
      <c r="AX1727" s="481"/>
      <c r="AY1727" s="481"/>
      <c r="AZ1727" s="481"/>
      <c r="BA1727" s="481"/>
      <c r="BB1727" s="481"/>
      <c r="BZ1727" s="43"/>
      <c r="CA1727" s="43"/>
      <c r="CB1727" s="43"/>
      <c r="CC1727" s="43"/>
      <c r="CD1727" s="43"/>
      <c r="CE1727" s="43"/>
      <c r="CF1727" s="43"/>
      <c r="CG1727" s="43"/>
      <c r="CH1727" s="43"/>
      <c r="CI1727" s="43"/>
      <c r="CJ1727" s="43"/>
      <c r="CK1727" s="43"/>
      <c r="CL1727" s="43"/>
      <c r="CM1727" s="43"/>
      <c r="CN1727" s="43"/>
      <c r="CO1727" s="43"/>
      <c r="CP1727" s="43"/>
      <c r="CQ1727" s="43"/>
      <c r="CR1727" s="43"/>
      <c r="CS1727" s="43"/>
      <c r="CT1727" s="43"/>
      <c r="CU1727" s="43"/>
      <c r="CV1727" s="43"/>
      <c r="CW1727" s="43"/>
      <c r="CX1727" s="43"/>
      <c r="CY1727" s="43"/>
      <c r="CZ1727" s="43"/>
      <c r="DA1727" s="43"/>
      <c r="DB1727" s="43"/>
      <c r="DC1727" s="43"/>
      <c r="DD1727" s="43"/>
      <c r="DE1727" s="43"/>
      <c r="DF1727" s="43"/>
      <c r="DG1727" s="43"/>
      <c r="DH1727" s="43"/>
      <c r="DI1727" s="43"/>
      <c r="DJ1727" s="43"/>
      <c r="DK1727" s="43"/>
      <c r="DL1727" s="43"/>
      <c r="DM1727" s="43"/>
      <c r="DN1727" s="43"/>
      <c r="DO1727" s="43"/>
      <c r="DP1727" s="43"/>
      <c r="DQ1727" s="43"/>
      <c r="DR1727" s="43"/>
      <c r="DS1727" s="43"/>
      <c r="DT1727" s="43"/>
      <c r="DU1727" s="43"/>
      <c r="DV1727" s="43"/>
    </row>
    <row r="1728" spans="2:126" s="8" customFormat="1" ht="20.100000000000001" customHeight="1">
      <c r="AU1728" s="144"/>
      <c r="AV1728" s="482">
        <f>VLOOKUP(A1675,入力フォーム!$A$26:$AA$75,5,FALSE)</f>
        <v>0</v>
      </c>
      <c r="AW1728" s="482"/>
      <c r="AX1728" s="482"/>
      <c r="AY1728" s="482"/>
      <c r="AZ1728" s="482"/>
      <c r="BA1728" s="482"/>
      <c r="BB1728" s="482"/>
      <c r="BC1728" s="482"/>
      <c r="BD1728" s="482"/>
      <c r="BE1728" s="482"/>
      <c r="BF1728" s="482"/>
      <c r="BG1728" s="482"/>
      <c r="BH1728" s="482"/>
      <c r="BI1728" s="482"/>
      <c r="BJ1728" s="482"/>
      <c r="BK1728" s="482"/>
      <c r="BL1728" s="482"/>
      <c r="BM1728" s="482"/>
      <c r="BN1728" s="482"/>
      <c r="BO1728" s="482"/>
      <c r="BP1728" s="482"/>
      <c r="BQ1728" s="482"/>
      <c r="BR1728" s="482"/>
      <c r="BS1728" s="482"/>
      <c r="BZ1728" s="43"/>
      <c r="CA1728" s="43"/>
      <c r="CB1728" s="43"/>
      <c r="CC1728" s="43"/>
      <c r="CD1728" s="43"/>
      <c r="CE1728" s="43"/>
      <c r="CF1728" s="43"/>
      <c r="CG1728" s="43"/>
      <c r="CH1728" s="43"/>
      <c r="CI1728" s="43"/>
      <c r="CJ1728" s="43"/>
      <c r="CK1728" s="43"/>
      <c r="CL1728" s="43"/>
      <c r="CM1728" s="43"/>
      <c r="CN1728" s="43"/>
      <c r="CO1728" s="43"/>
      <c r="CP1728" s="43"/>
      <c r="CQ1728" s="43"/>
      <c r="CR1728" s="43"/>
      <c r="CS1728" s="43"/>
      <c r="CT1728" s="43"/>
      <c r="CU1728" s="43"/>
      <c r="CV1728" s="43"/>
      <c r="CW1728" s="43"/>
      <c r="CX1728" s="43"/>
      <c r="CY1728" s="43"/>
      <c r="CZ1728" s="43"/>
      <c r="DA1728" s="43"/>
      <c r="DB1728" s="43"/>
      <c r="DC1728" s="43"/>
      <c r="DD1728" s="43"/>
      <c r="DE1728" s="43"/>
      <c r="DF1728" s="43"/>
      <c r="DG1728" s="43"/>
      <c r="DH1728" s="43"/>
      <c r="DI1728" s="43"/>
      <c r="DJ1728" s="43"/>
      <c r="DK1728" s="43"/>
      <c r="DL1728" s="43"/>
      <c r="DM1728" s="43"/>
      <c r="DN1728" s="43"/>
      <c r="DO1728" s="43"/>
      <c r="DP1728" s="43"/>
      <c r="DQ1728" s="43"/>
      <c r="DR1728" s="43"/>
      <c r="DS1728" s="43"/>
      <c r="DT1728" s="43"/>
      <c r="DU1728" s="43"/>
      <c r="DV1728" s="43"/>
    </row>
    <row r="1729" spans="1:126" s="8" customFormat="1" ht="20.100000000000001" customHeight="1">
      <c r="AU1729" s="44"/>
      <c r="AV1729" s="483">
        <f>VLOOKUP(A1675,入力フォーム!$A$26:$AA$75,6,FALSE)</f>
        <v>0</v>
      </c>
      <c r="AW1729" s="483"/>
      <c r="AX1729" s="483"/>
      <c r="AY1729" s="483"/>
      <c r="AZ1729" s="483"/>
      <c r="BA1729" s="483"/>
      <c r="BB1729" s="483"/>
      <c r="BC1729" s="483"/>
      <c r="BD1729" s="483"/>
      <c r="BE1729" s="483"/>
      <c r="BF1729" s="483"/>
      <c r="BG1729" s="483"/>
      <c r="BH1729" s="483"/>
      <c r="BI1729" s="483"/>
      <c r="BJ1729" s="483"/>
      <c r="BK1729" s="483"/>
      <c r="BL1729" s="483"/>
      <c r="BM1729" s="483"/>
      <c r="BN1729" s="483"/>
      <c r="BO1729" s="483"/>
      <c r="BP1729" s="483"/>
      <c r="BQ1729" s="483"/>
      <c r="BR1729" s="483"/>
      <c r="BS1729" s="483"/>
      <c r="BZ1729" s="43"/>
      <c r="CA1729" s="43"/>
      <c r="CB1729" s="43"/>
      <c r="CC1729" s="43"/>
      <c r="CD1729" s="43"/>
      <c r="CE1729" s="43"/>
      <c r="CF1729" s="43"/>
      <c r="CG1729" s="43"/>
      <c r="CH1729" s="43"/>
      <c r="CI1729" s="43"/>
      <c r="CJ1729" s="43"/>
      <c r="CK1729" s="43"/>
      <c r="CL1729" s="43"/>
      <c r="CM1729" s="43"/>
      <c r="CN1729" s="43"/>
      <c r="CO1729" s="43"/>
      <c r="CP1729" s="43"/>
      <c r="CQ1729" s="43"/>
      <c r="CR1729" s="43"/>
      <c r="CS1729" s="43"/>
      <c r="CT1729" s="43"/>
      <c r="CU1729" s="43"/>
      <c r="CV1729" s="43"/>
      <c r="CW1729" s="43"/>
      <c r="CX1729" s="43"/>
      <c r="CY1729" s="43"/>
      <c r="CZ1729" s="43"/>
      <c r="DA1729" s="43"/>
      <c r="DB1729" s="43"/>
      <c r="DC1729" s="43"/>
      <c r="DD1729" s="43"/>
      <c r="DE1729" s="43"/>
      <c r="DF1729" s="43"/>
      <c r="DG1729" s="43"/>
      <c r="DH1729" s="43"/>
      <c r="DI1729" s="43"/>
      <c r="DJ1729" s="43"/>
      <c r="DK1729" s="43"/>
      <c r="DL1729" s="43"/>
      <c r="DM1729" s="43"/>
      <c r="DN1729" s="43"/>
      <c r="DO1729" s="43"/>
      <c r="DP1729" s="43"/>
      <c r="DQ1729" s="43"/>
      <c r="DR1729" s="43"/>
      <c r="DS1729" s="43"/>
      <c r="DT1729" s="43"/>
      <c r="DU1729" s="43"/>
      <c r="DV1729" s="43"/>
    </row>
    <row r="1730" spans="1:126" s="8" customFormat="1" ht="12" customHeight="1">
      <c r="AQ1730" s="46" t="s">
        <v>191</v>
      </c>
      <c r="AR1730" s="46"/>
      <c r="AS1730" s="46"/>
      <c r="AT1730" s="46"/>
      <c r="AU1730" s="46"/>
      <c r="AV1730" s="484">
        <f>VLOOKUP(A1675,入力フォーム!$A$26:$AA$75,3,FALSE)</f>
        <v>0</v>
      </c>
      <c r="AW1730" s="484" ph="1"/>
      <c r="AX1730" s="484" ph="1"/>
      <c r="AY1730" s="484" ph="1"/>
      <c r="AZ1730" s="484" ph="1"/>
      <c r="BA1730" s="484" ph="1"/>
      <c r="BB1730" s="484" ph="1"/>
      <c r="BC1730" s="484" ph="1"/>
      <c r="BD1730" s="484" ph="1"/>
      <c r="BE1730" s="484" ph="1"/>
      <c r="BF1730" s="484" ph="1"/>
      <c r="BG1730" s="484" ph="1"/>
      <c r="BH1730" s="484" ph="1"/>
      <c r="BI1730" s="484" ph="1"/>
      <c r="BJ1730" s="484" ph="1"/>
      <c r="BK1730" s="484" ph="1"/>
      <c r="BL1730" s="484" ph="1"/>
      <c r="BM1730" s="484" ph="1"/>
      <c r="BN1730" s="484" ph="1"/>
      <c r="BO1730" s="48"/>
      <c r="BP1730" s="48"/>
      <c r="BQ1730" s="48"/>
      <c r="BR1730" s="48"/>
      <c r="BS1730" s="48"/>
      <c r="BZ1730" s="43"/>
      <c r="CA1730" s="43"/>
      <c r="CB1730" s="43"/>
      <c r="CC1730" s="43"/>
      <c r="CD1730" s="43"/>
      <c r="CE1730" s="43"/>
      <c r="CF1730" s="43"/>
      <c r="CG1730" s="43"/>
      <c r="CH1730" s="43"/>
      <c r="CI1730" s="43"/>
      <c r="CJ1730" s="43"/>
      <c r="CK1730" s="43"/>
      <c r="CL1730" s="43"/>
      <c r="CM1730" s="43"/>
      <c r="CN1730" s="43"/>
      <c r="CO1730" s="43"/>
      <c r="CP1730" s="43"/>
      <c r="CQ1730" s="43"/>
      <c r="CR1730" s="43"/>
      <c r="CS1730" s="43"/>
      <c r="CT1730" s="43"/>
      <c r="CU1730" s="43"/>
      <c r="CV1730" s="43"/>
      <c r="CW1730" s="43"/>
      <c r="CX1730" s="43"/>
      <c r="CY1730" s="43"/>
      <c r="CZ1730" s="43"/>
      <c r="DA1730" s="43"/>
      <c r="DB1730" s="43"/>
      <c r="DC1730" s="43"/>
      <c r="DD1730" s="43"/>
      <c r="DE1730" s="43"/>
      <c r="DF1730" s="43"/>
      <c r="DG1730" s="43"/>
      <c r="DH1730" s="43"/>
      <c r="DI1730" s="43"/>
      <c r="DJ1730" s="43"/>
      <c r="DK1730" s="43"/>
      <c r="DL1730" s="43"/>
      <c r="DM1730" s="43"/>
      <c r="DN1730" s="43"/>
      <c r="DO1730" s="43"/>
      <c r="DP1730" s="43"/>
      <c r="DQ1730" s="43"/>
      <c r="DR1730" s="43"/>
      <c r="DS1730" s="43"/>
      <c r="DT1730" s="43"/>
      <c r="DU1730" s="43"/>
      <c r="DV1730" s="43"/>
    </row>
    <row r="1731" spans="1:126" s="8" customFormat="1" ht="20.100000000000001" customHeight="1">
      <c r="AQ1731" s="8" t="s">
        <v>60</v>
      </c>
      <c r="AV1731" s="493">
        <f>VLOOKUP(A1675,入力フォーム!$A$26:$AA$75,2,FALSE)</f>
        <v>0</v>
      </c>
      <c r="AW1731" s="493"/>
      <c r="AX1731" s="493"/>
      <c r="AY1731" s="493"/>
      <c r="AZ1731" s="493"/>
      <c r="BA1731" s="493"/>
      <c r="BB1731" s="493"/>
      <c r="BC1731" s="493"/>
      <c r="BD1731" s="493"/>
      <c r="BE1731" s="493"/>
      <c r="BF1731" s="493"/>
      <c r="BG1731" s="493"/>
      <c r="BH1731" s="493"/>
      <c r="BI1731" s="493"/>
      <c r="BJ1731" s="493"/>
      <c r="BK1731" s="493"/>
      <c r="BL1731" s="493"/>
      <c r="BM1731" s="493"/>
      <c r="BN1731" s="493"/>
      <c r="BO1731" s="48"/>
      <c r="BP1731" s="48"/>
      <c r="BQ1731" s="48"/>
      <c r="BR1731" s="48"/>
      <c r="BS1731" s="286" t="s">
        <v>57</v>
      </c>
      <c r="BZ1731" s="43"/>
      <c r="CA1731" s="43"/>
      <c r="CB1731" s="43"/>
      <c r="CC1731" s="43"/>
      <c r="CD1731" s="43"/>
      <c r="CE1731" s="43"/>
      <c r="CF1731" s="43"/>
      <c r="CG1731" s="43"/>
      <c r="CH1731" s="43"/>
      <c r="CI1731" s="43"/>
      <c r="CJ1731" s="43"/>
      <c r="CK1731" s="43"/>
      <c r="CL1731" s="43"/>
      <c r="CM1731" s="43"/>
      <c r="CN1731" s="43"/>
      <c r="CO1731" s="43"/>
      <c r="CP1731" s="43"/>
      <c r="CQ1731" s="43"/>
      <c r="CR1731" s="43"/>
      <c r="CS1731" s="43"/>
      <c r="CT1731" s="43"/>
      <c r="CU1731" s="43"/>
      <c r="CV1731" s="43"/>
      <c r="CW1731" s="43"/>
      <c r="CX1731" s="43"/>
      <c r="CY1731" s="43"/>
      <c r="CZ1731" s="43"/>
      <c r="DA1731" s="43"/>
      <c r="DB1731" s="43"/>
      <c r="DC1731" s="43"/>
      <c r="DD1731" s="43"/>
      <c r="DE1731" s="43"/>
      <c r="DF1731" s="43"/>
      <c r="DG1731" s="43"/>
      <c r="DH1731" s="43"/>
      <c r="DI1731" s="43"/>
      <c r="DJ1731" s="43"/>
      <c r="DK1731" s="43"/>
      <c r="DL1731" s="43"/>
      <c r="DM1731" s="43"/>
      <c r="DN1731" s="43"/>
      <c r="DO1731" s="43"/>
      <c r="DP1731" s="43"/>
      <c r="DQ1731" s="43"/>
      <c r="DR1731" s="43"/>
      <c r="DS1731" s="43"/>
      <c r="DT1731" s="43"/>
      <c r="DU1731" s="43"/>
      <c r="DV1731" s="43"/>
    </row>
    <row r="1732" spans="1:126" s="8" customFormat="1" ht="20.100000000000001" customHeight="1">
      <c r="AQ1732" s="8" t="s">
        <v>61</v>
      </c>
      <c r="AV1732" s="48"/>
      <c r="AW1732" s="494">
        <f>VLOOKUP(A1675,入力フォーム!$A$26:$AA$75,8,FALSE)</f>
        <v>0</v>
      </c>
      <c r="AX1732" s="494"/>
      <c r="AY1732" s="494"/>
      <c r="AZ1732" s="494"/>
      <c r="BA1732" s="494"/>
      <c r="BB1732" s="494"/>
      <c r="BC1732" s="494"/>
      <c r="BD1732" s="494"/>
      <c r="BE1732" s="494"/>
      <c r="BF1732" s="494"/>
      <c r="BG1732" s="494"/>
      <c r="BH1732" s="494"/>
      <c r="BI1732" s="494"/>
      <c r="BJ1732" s="494"/>
      <c r="BK1732" s="494"/>
      <c r="BL1732" s="494"/>
      <c r="BM1732" s="494"/>
      <c r="BN1732" s="494"/>
      <c r="BO1732" s="494"/>
      <c r="BP1732" s="494"/>
      <c r="BQ1732" s="494"/>
      <c r="BR1732" s="494"/>
      <c r="BS1732" s="48"/>
      <c r="BZ1732" s="43"/>
      <c r="CA1732" s="43"/>
      <c r="CB1732" s="43"/>
      <c r="CC1732" s="43"/>
      <c r="CD1732" s="43"/>
      <c r="CE1732" s="43"/>
      <c r="CF1732" s="43"/>
      <c r="CG1732" s="43"/>
      <c r="CH1732" s="43"/>
      <c r="CI1732" s="43"/>
      <c r="CJ1732" s="43"/>
      <c r="CK1732" s="43"/>
      <c r="CL1732" s="43"/>
      <c r="CM1732" s="43"/>
      <c r="CN1732" s="43"/>
      <c r="CO1732" s="43"/>
      <c r="CP1732" s="43"/>
      <c r="CQ1732" s="43"/>
      <c r="CR1732" s="43"/>
      <c r="CS1732" s="43"/>
      <c r="CT1732" s="43"/>
      <c r="CU1732" s="43"/>
      <c r="CV1732" s="43"/>
      <c r="CW1732" s="43"/>
      <c r="CX1732" s="43"/>
      <c r="CY1732" s="43"/>
      <c r="CZ1732" s="43"/>
      <c r="DA1732" s="43"/>
      <c r="DB1732" s="43"/>
      <c r="DC1732" s="43"/>
      <c r="DD1732" s="43"/>
      <c r="DE1732" s="43"/>
      <c r="DF1732" s="43"/>
      <c r="DG1732" s="43"/>
      <c r="DH1732" s="43"/>
      <c r="DI1732" s="43"/>
      <c r="DJ1732" s="43"/>
      <c r="DK1732" s="43"/>
      <c r="DL1732" s="43"/>
      <c r="DM1732" s="43"/>
      <c r="DN1732" s="43"/>
      <c r="DO1732" s="43"/>
      <c r="DP1732" s="43"/>
      <c r="DQ1732" s="43"/>
      <c r="DR1732" s="43"/>
      <c r="DS1732" s="43"/>
      <c r="DT1732" s="43"/>
      <c r="DU1732" s="43"/>
      <c r="DV1732" s="43"/>
    </row>
    <row r="1733" spans="1:126" s="8" customFormat="1" ht="20.100000000000001" customHeight="1">
      <c r="AQ1733" s="8" t="s">
        <v>83</v>
      </c>
      <c r="AV1733" s="48"/>
      <c r="AW1733" s="48"/>
      <c r="AX1733" s="48"/>
      <c r="AY1733" s="48"/>
      <c r="AZ1733" s="48"/>
      <c r="BA1733" s="48"/>
      <c r="BB1733" s="48"/>
      <c r="BC1733" s="48"/>
      <c r="BD1733" s="495">
        <f>VLOOKUP(A1675,入力フォーム!$A$26:$AA$75,9,FALSE)</f>
        <v>0</v>
      </c>
      <c r="BE1733" s="495"/>
      <c r="BF1733" s="495"/>
      <c r="BG1733" s="495"/>
      <c r="BH1733" s="495"/>
      <c r="BI1733" s="495"/>
      <c r="BJ1733" s="495"/>
      <c r="BK1733" s="495"/>
      <c r="BL1733" s="495"/>
      <c r="BM1733" s="495"/>
      <c r="BN1733" s="495"/>
      <c r="BO1733" s="495"/>
      <c r="BP1733" s="495"/>
      <c r="BQ1733" s="495"/>
      <c r="BR1733" s="495"/>
      <c r="BS1733" s="495"/>
      <c r="BZ1733" s="43"/>
      <c r="CA1733" s="43"/>
      <c r="CB1733" s="43"/>
      <c r="CC1733" s="43"/>
      <c r="CD1733" s="43"/>
      <c r="CE1733" s="43"/>
      <c r="CF1733" s="43"/>
      <c r="CG1733" s="43"/>
      <c r="CH1733" s="43"/>
      <c r="CI1733" s="43"/>
      <c r="CJ1733" s="43"/>
      <c r="CK1733" s="43"/>
      <c r="CL1733" s="43"/>
      <c r="CM1733" s="43"/>
      <c r="CN1733" s="43"/>
      <c r="CO1733" s="43"/>
      <c r="CP1733" s="43"/>
      <c r="CQ1733" s="43"/>
      <c r="CR1733" s="43"/>
      <c r="CS1733" s="43"/>
      <c r="CT1733" s="43"/>
      <c r="CU1733" s="43"/>
      <c r="CV1733" s="43"/>
      <c r="CW1733" s="43"/>
      <c r="CX1733" s="43"/>
      <c r="CY1733" s="43"/>
      <c r="CZ1733" s="43"/>
      <c r="DA1733" s="43"/>
      <c r="DB1733" s="43"/>
      <c r="DC1733" s="43"/>
      <c r="DD1733" s="43"/>
      <c r="DE1733" s="43"/>
      <c r="DF1733" s="43"/>
      <c r="DG1733" s="43"/>
      <c r="DH1733" s="43"/>
      <c r="DI1733" s="43"/>
      <c r="DJ1733" s="43"/>
      <c r="DK1733" s="43"/>
      <c r="DL1733" s="43"/>
      <c r="DM1733" s="43"/>
      <c r="DN1733" s="43"/>
      <c r="DO1733" s="43"/>
      <c r="DP1733" s="43"/>
      <c r="DQ1733" s="43"/>
      <c r="DR1733" s="43"/>
      <c r="DS1733" s="43"/>
      <c r="DT1733" s="43"/>
      <c r="DU1733" s="43"/>
      <c r="DV1733" s="43"/>
    </row>
    <row r="1734" spans="1:126" s="8" customFormat="1" ht="12" customHeight="1">
      <c r="BZ1734" s="43"/>
      <c r="CA1734" s="43"/>
      <c r="CB1734" s="43"/>
      <c r="CC1734" s="43"/>
      <c r="CD1734" s="43"/>
      <c r="CE1734" s="43"/>
      <c r="CF1734" s="43"/>
      <c r="CG1734" s="43"/>
      <c r="CH1734" s="43"/>
      <c r="CI1734" s="43"/>
      <c r="CJ1734" s="43"/>
      <c r="CK1734" s="43"/>
      <c r="CL1734" s="43"/>
      <c r="CM1734" s="43"/>
      <c r="CN1734" s="43"/>
      <c r="CO1734" s="43"/>
      <c r="CP1734" s="43"/>
      <c r="CQ1734" s="43"/>
      <c r="CR1734" s="43"/>
      <c r="CS1734" s="43"/>
      <c r="CT1734" s="43"/>
      <c r="CU1734" s="43"/>
      <c r="CV1734" s="43"/>
      <c r="CW1734" s="43"/>
      <c r="CX1734" s="43"/>
      <c r="CY1734" s="43"/>
      <c r="CZ1734" s="43"/>
      <c r="DA1734" s="43"/>
      <c r="DB1734" s="43"/>
      <c r="DC1734" s="43"/>
      <c r="DD1734" s="43"/>
      <c r="DE1734" s="43"/>
      <c r="DF1734" s="43"/>
      <c r="DG1734" s="43"/>
      <c r="DH1734" s="43"/>
      <c r="DI1734" s="43"/>
      <c r="DJ1734" s="43"/>
      <c r="DK1734" s="43"/>
      <c r="DL1734" s="43"/>
      <c r="DM1734" s="43"/>
      <c r="DN1734" s="43"/>
      <c r="DO1734" s="43"/>
      <c r="DP1734" s="43"/>
      <c r="DQ1734" s="43"/>
      <c r="DR1734" s="43"/>
      <c r="DS1734" s="43"/>
      <c r="DT1734" s="43"/>
      <c r="DU1734" s="43"/>
      <c r="DV1734" s="43"/>
    </row>
    <row r="1735" spans="1:126" s="8" customFormat="1" ht="22.5" customHeight="1">
      <c r="D1735" s="496" t="s">
        <v>85</v>
      </c>
      <c r="E1735" s="496"/>
      <c r="F1735" s="496"/>
      <c r="G1735" s="496"/>
      <c r="H1735" s="496"/>
      <c r="I1735" s="496"/>
      <c r="J1735" s="496"/>
      <c r="K1735" s="496"/>
      <c r="L1735" s="497" t="str">
        <f>入力フォーム!$C$22</f>
        <v>07-999</v>
      </c>
      <c r="M1735" s="497"/>
      <c r="N1735" s="497"/>
      <c r="O1735" s="497"/>
      <c r="P1735" s="497"/>
      <c r="Q1735" s="497"/>
      <c r="R1735" s="48"/>
      <c r="S1735" s="48"/>
      <c r="T1735" s="8" t="s">
        <v>242</v>
      </c>
      <c r="BZ1735" s="43"/>
      <c r="CA1735" s="43"/>
      <c r="CB1735" s="43"/>
      <c r="CC1735" s="43"/>
      <c r="CD1735" s="43"/>
      <c r="CE1735" s="43"/>
      <c r="CF1735" s="43"/>
      <c r="CG1735" s="43"/>
      <c r="CH1735" s="43"/>
      <c r="CI1735" s="43"/>
      <c r="CJ1735" s="43"/>
      <c r="CK1735" s="43"/>
      <c r="CL1735" s="43"/>
      <c r="CM1735" s="43"/>
      <c r="CN1735" s="43"/>
      <c r="CO1735" s="43"/>
      <c r="CP1735" s="43"/>
      <c r="CQ1735" s="43"/>
      <c r="CR1735" s="43"/>
      <c r="CS1735" s="43"/>
      <c r="CT1735" s="43"/>
      <c r="CU1735" s="43"/>
      <c r="CV1735" s="43"/>
      <c r="CW1735" s="43"/>
      <c r="CX1735" s="43"/>
      <c r="CY1735" s="43"/>
      <c r="CZ1735" s="43"/>
      <c r="DA1735" s="43"/>
      <c r="DB1735" s="43"/>
      <c r="DC1735" s="43"/>
      <c r="DD1735" s="43"/>
      <c r="DE1735" s="43"/>
      <c r="DF1735" s="43"/>
      <c r="DG1735" s="43"/>
      <c r="DH1735" s="43"/>
      <c r="DI1735" s="43"/>
      <c r="DJ1735" s="43"/>
      <c r="DK1735" s="43"/>
      <c r="DL1735" s="43"/>
      <c r="DM1735" s="43"/>
      <c r="DN1735" s="43"/>
      <c r="DO1735" s="43"/>
      <c r="DP1735" s="43"/>
      <c r="DQ1735" s="43"/>
      <c r="DR1735" s="43"/>
      <c r="DS1735" s="43"/>
      <c r="DT1735" s="43"/>
      <c r="DU1735" s="43"/>
      <c r="DV1735" s="43"/>
    </row>
    <row r="1736" spans="1:126" s="8" customFormat="1" ht="15.75" customHeight="1">
      <c r="D1736" s="45"/>
      <c r="F1736" s="45"/>
      <c r="G1736" s="45"/>
      <c r="H1736" s="45"/>
      <c r="I1736" s="45"/>
      <c r="J1736" s="45"/>
      <c r="K1736" s="45"/>
      <c r="L1736" s="45"/>
      <c r="M1736" s="45"/>
      <c r="N1736" s="45"/>
      <c r="O1736" s="45"/>
      <c r="P1736" s="45"/>
      <c r="Q1736" s="45"/>
      <c r="BX1736" s="51"/>
      <c r="CB1736" s="43"/>
      <c r="CC1736" s="43"/>
      <c r="CD1736" s="43"/>
      <c r="CE1736" s="43"/>
      <c r="CF1736" s="43"/>
      <c r="CG1736" s="43"/>
      <c r="CH1736" s="43"/>
      <c r="CI1736" s="43"/>
      <c r="CJ1736" s="43"/>
      <c r="CK1736" s="43"/>
      <c r="CL1736" s="43"/>
      <c r="CM1736" s="43"/>
      <c r="CN1736" s="43"/>
      <c r="CO1736" s="43"/>
      <c r="CP1736" s="43"/>
      <c r="CQ1736" s="43"/>
      <c r="CR1736" s="43"/>
      <c r="CS1736" s="43"/>
      <c r="CT1736" s="43"/>
      <c r="CU1736" s="43"/>
      <c r="CV1736" s="43"/>
      <c r="CW1736" s="43"/>
      <c r="CX1736" s="43"/>
      <c r="CY1736" s="43"/>
      <c r="CZ1736" s="43"/>
      <c r="DA1736" s="43"/>
      <c r="DB1736" s="43"/>
      <c r="DC1736" s="43"/>
      <c r="DD1736" s="43"/>
      <c r="DE1736" s="43"/>
      <c r="DF1736" s="43"/>
      <c r="DG1736" s="43"/>
      <c r="DH1736" s="43"/>
      <c r="DI1736" s="43"/>
      <c r="DJ1736" s="43"/>
      <c r="DK1736" s="43"/>
      <c r="DL1736" s="43"/>
      <c r="DM1736" s="43"/>
      <c r="DN1736" s="43"/>
      <c r="DO1736" s="43"/>
      <c r="DP1736" s="43"/>
      <c r="DQ1736" s="43"/>
      <c r="DR1736" s="43"/>
      <c r="DS1736" s="43"/>
      <c r="DT1736" s="43"/>
      <c r="DU1736" s="43"/>
      <c r="DV1736" s="43"/>
    </row>
    <row r="1737" spans="1:126" s="7" customFormat="1" ht="18.75">
      <c r="A1737" s="7">
        <f>IF(MOD(ROW()-1,62)=0,QUOTIENT(ROW()-1,62)+1,"")</f>
        <v>29</v>
      </c>
      <c r="B1737" s="473" t="s">
        <v>39</v>
      </c>
      <c r="C1737" s="473"/>
      <c r="D1737" s="473"/>
      <c r="E1737" s="473"/>
      <c r="F1737" s="473"/>
      <c r="G1737" s="473"/>
      <c r="H1737" s="473"/>
      <c r="I1737" s="473"/>
      <c r="J1737" s="473"/>
      <c r="K1737" s="473"/>
      <c r="L1737" s="473"/>
      <c r="M1737" s="473"/>
      <c r="N1737" s="473"/>
      <c r="O1737" s="473"/>
      <c r="P1737" s="473"/>
      <c r="Q1737" s="473"/>
      <c r="R1737" s="473"/>
      <c r="S1737" s="473"/>
      <c r="T1737" s="473"/>
      <c r="U1737" s="473"/>
      <c r="V1737" s="473"/>
      <c r="W1737" s="473"/>
      <c r="X1737" s="473"/>
      <c r="Y1737" s="473"/>
      <c r="Z1737" s="473"/>
      <c r="AA1737" s="473"/>
      <c r="AB1737" s="473"/>
      <c r="AC1737" s="473"/>
      <c r="AD1737" s="473"/>
      <c r="AE1737" s="473"/>
      <c r="AF1737" s="473"/>
      <c r="AG1737" s="473"/>
      <c r="AH1737" s="473"/>
      <c r="AI1737" s="473"/>
      <c r="AJ1737" s="473"/>
      <c r="AK1737" s="473"/>
      <c r="AL1737" s="473"/>
      <c r="AM1737" s="473"/>
      <c r="AN1737" s="473"/>
      <c r="AO1737" s="473"/>
      <c r="AP1737" s="473"/>
      <c r="AQ1737" s="473"/>
      <c r="AR1737" s="473"/>
      <c r="AS1737" s="473"/>
      <c r="AT1737" s="473"/>
      <c r="AU1737" s="473"/>
      <c r="AV1737" s="473"/>
      <c r="AW1737" s="473"/>
      <c r="AX1737" s="473"/>
      <c r="AY1737" s="473"/>
      <c r="AZ1737" s="473"/>
      <c r="BA1737" s="473"/>
      <c r="BB1737" s="473"/>
      <c r="BC1737" s="473"/>
      <c r="BD1737" s="473"/>
      <c r="BE1737" s="473"/>
      <c r="BF1737" s="473"/>
      <c r="BG1737" s="473"/>
      <c r="BH1737" s="473"/>
      <c r="BI1737" s="473"/>
      <c r="BJ1737" s="473"/>
      <c r="BK1737" s="473"/>
      <c r="BL1737" s="473"/>
      <c r="BM1737" s="473"/>
      <c r="BN1737" s="473"/>
      <c r="BO1737" s="473"/>
      <c r="BP1737" s="473"/>
      <c r="BQ1737" s="473"/>
      <c r="BR1737" s="473"/>
      <c r="BS1737" s="473"/>
      <c r="BT1737" s="473"/>
      <c r="BU1737" s="473"/>
      <c r="BV1737" s="473"/>
      <c r="BW1737" s="473"/>
      <c r="BX1737" s="473"/>
      <c r="BY1737" s="52"/>
      <c r="BZ1737" s="41"/>
      <c r="CA1737" s="41"/>
      <c r="CB1737" s="41"/>
      <c r="CC1737" s="41"/>
      <c r="CD1737" s="41"/>
      <c r="CE1737" s="41"/>
      <c r="CF1737" s="41"/>
      <c r="CG1737" s="41"/>
      <c r="CH1737" s="41"/>
      <c r="CI1737" s="41"/>
      <c r="CJ1737" s="41"/>
      <c r="CK1737" s="41"/>
      <c r="CL1737" s="41"/>
      <c r="CM1737" s="41"/>
      <c r="CN1737" s="41"/>
      <c r="CO1737" s="41"/>
      <c r="CP1737" s="41"/>
      <c r="CQ1737" s="41"/>
      <c r="CR1737" s="41"/>
      <c r="CS1737" s="41"/>
      <c r="CT1737" s="41"/>
      <c r="CU1737" s="41"/>
      <c r="CV1737" s="41"/>
      <c r="CW1737" s="41"/>
      <c r="CX1737" s="41"/>
      <c r="CY1737" s="41"/>
      <c r="CZ1737" s="41"/>
      <c r="DA1737" s="41"/>
      <c r="DB1737" s="41"/>
      <c r="DC1737" s="41"/>
      <c r="DD1737" s="41"/>
      <c r="DE1737" s="41"/>
      <c r="DF1737" s="41"/>
      <c r="DG1737" s="41"/>
      <c r="DH1737" s="41"/>
      <c r="DI1737" s="41"/>
      <c r="DJ1737" s="41"/>
      <c r="DK1737" s="41"/>
      <c r="DL1737" s="41"/>
      <c r="DM1737" s="41"/>
      <c r="DN1737" s="41"/>
      <c r="DO1737" s="41"/>
      <c r="DP1737" s="41"/>
      <c r="DQ1737" s="41"/>
      <c r="DR1737" s="41"/>
      <c r="DS1737" s="41"/>
      <c r="DT1737" s="41"/>
      <c r="DU1737" s="41"/>
      <c r="DV1737" s="41"/>
    </row>
    <row r="1738" spans="1:126" s="7" customFormat="1" ht="19.5" customHeight="1">
      <c r="B1738" s="8"/>
      <c r="C1738" s="8"/>
      <c r="D1738" s="8"/>
      <c r="E1738" s="8"/>
      <c r="F1738" s="8"/>
      <c r="G1738" s="8"/>
      <c r="H1738" s="8"/>
      <c r="I1738" s="8"/>
      <c r="J1738" s="8"/>
      <c r="K1738" s="8"/>
      <c r="L1738" s="8"/>
      <c r="M1738" s="8"/>
      <c r="N1738" s="8"/>
      <c r="O1738" s="8"/>
      <c r="P1738" s="8"/>
      <c r="Q1738" s="8"/>
      <c r="R1738" s="8"/>
      <c r="S1738" s="8"/>
      <c r="T1738" s="8"/>
      <c r="U1738" s="8"/>
      <c r="V1738" s="8"/>
      <c r="W1738" s="8"/>
      <c r="X1738" s="8"/>
      <c r="Y1738" s="8"/>
      <c r="Z1738" s="8"/>
      <c r="AA1738" s="8"/>
      <c r="AB1738" s="8"/>
      <c r="AC1738" s="8"/>
      <c r="AQ1738" s="8"/>
      <c r="AR1738" s="8"/>
      <c r="AS1738" s="8"/>
      <c r="AT1738" s="8"/>
      <c r="AU1738" s="8"/>
      <c r="AV1738" s="8"/>
      <c r="AW1738" s="8"/>
      <c r="AX1738" s="8"/>
      <c r="AY1738" s="8"/>
      <c r="AZ1738" s="8"/>
      <c r="BZ1738" s="41"/>
      <c r="CA1738" s="41"/>
      <c r="CB1738" s="41"/>
      <c r="CC1738" s="41"/>
      <c r="CD1738" s="41"/>
      <c r="CE1738" s="41"/>
      <c r="CF1738" s="41"/>
      <c r="CG1738" s="41"/>
      <c r="CH1738" s="41"/>
      <c r="CI1738" s="41"/>
      <c r="CJ1738" s="41"/>
      <c r="CK1738" s="41"/>
      <c r="CL1738" s="41"/>
      <c r="CM1738" s="41"/>
      <c r="CN1738" s="41"/>
      <c r="CO1738" s="41"/>
      <c r="CP1738" s="41"/>
      <c r="CQ1738" s="41"/>
      <c r="CR1738" s="41"/>
      <c r="CS1738" s="41"/>
      <c r="CT1738" s="41"/>
      <c r="CU1738" s="41"/>
      <c r="CV1738" s="41"/>
      <c r="CW1738" s="41"/>
      <c r="CX1738" s="41"/>
      <c r="CY1738" s="41"/>
      <c r="CZ1738" s="41"/>
      <c r="DA1738" s="41"/>
      <c r="DB1738" s="41"/>
      <c r="DC1738" s="41"/>
      <c r="DD1738" s="41"/>
      <c r="DE1738" s="41"/>
      <c r="DF1738" s="41"/>
      <c r="DG1738" s="41"/>
      <c r="DH1738" s="41"/>
      <c r="DI1738" s="41"/>
      <c r="DJ1738" s="41"/>
      <c r="DK1738" s="41"/>
      <c r="DL1738" s="41"/>
      <c r="DM1738" s="41"/>
      <c r="DN1738" s="41"/>
      <c r="DO1738" s="41"/>
      <c r="DP1738" s="41"/>
      <c r="DQ1738" s="41"/>
      <c r="DR1738" s="41"/>
      <c r="DS1738" s="41"/>
      <c r="DT1738" s="41"/>
      <c r="DU1738" s="41"/>
      <c r="DV1738" s="41"/>
    </row>
    <row r="1739" spans="1:126" s="7" customFormat="1" ht="16.5" customHeight="1">
      <c r="B1739" s="8" t="s">
        <v>229</v>
      </c>
      <c r="C1739" s="8"/>
      <c r="D1739" s="8"/>
      <c r="E1739" s="8"/>
      <c r="F1739" s="8"/>
      <c r="G1739" s="8"/>
      <c r="H1739" s="8"/>
      <c r="I1739" s="8"/>
      <c r="J1739" s="8"/>
      <c r="K1739" s="8"/>
      <c r="L1739" s="8"/>
      <c r="M1739" s="8"/>
      <c r="N1739" s="8"/>
      <c r="O1739" s="8"/>
      <c r="P1739" s="8"/>
      <c r="Q1739" s="8"/>
      <c r="R1739" s="8"/>
      <c r="S1739" s="8"/>
      <c r="T1739" s="8"/>
      <c r="U1739" s="8"/>
      <c r="V1739" s="8"/>
      <c r="W1739" s="8"/>
      <c r="X1739" s="8"/>
      <c r="Y1739" s="8"/>
      <c r="Z1739" s="8"/>
      <c r="AA1739" s="8"/>
      <c r="AB1739" s="8"/>
      <c r="AD1739" s="474">
        <f>VLOOKUP(A1737,入力フォーム!$A$26:$AA$75,2,FALSE)</f>
        <v>0</v>
      </c>
      <c r="AE1739" s="474"/>
      <c r="AF1739" s="474"/>
      <c r="AG1739" s="474"/>
      <c r="AH1739" s="474"/>
      <c r="AI1739" s="474"/>
      <c r="AJ1739" s="474"/>
      <c r="AK1739" s="474"/>
      <c r="AL1739" s="474"/>
      <c r="AM1739" s="474"/>
      <c r="AN1739" s="474"/>
      <c r="AO1739" s="474"/>
      <c r="AP1739" s="474"/>
      <c r="AQ1739" s="8" t="s">
        <v>230</v>
      </c>
      <c r="AR1739" s="8"/>
      <c r="AS1739" s="8"/>
      <c r="AT1739" s="8"/>
      <c r="AU1739" s="8"/>
      <c r="AV1739" s="8"/>
      <c r="AW1739" s="8"/>
      <c r="AX1739" s="8"/>
      <c r="AY1739" s="8"/>
      <c r="AZ1739" s="8"/>
      <c r="BZ1739" s="41"/>
      <c r="CA1739" s="41"/>
      <c r="CB1739" s="41"/>
      <c r="CC1739" s="41"/>
      <c r="CD1739" s="41"/>
      <c r="CE1739" s="41"/>
      <c r="CF1739" s="41"/>
      <c r="CG1739" s="41"/>
      <c r="CH1739" s="41"/>
      <c r="CI1739" s="41"/>
      <c r="CJ1739" s="41"/>
      <c r="CK1739" s="41"/>
      <c r="CL1739" s="41"/>
      <c r="CM1739" s="41"/>
      <c r="CN1739" s="41"/>
      <c r="CO1739" s="41"/>
      <c r="CP1739" s="41"/>
      <c r="CQ1739" s="41"/>
      <c r="CR1739" s="41"/>
      <c r="CS1739" s="41"/>
      <c r="CT1739" s="41"/>
      <c r="CU1739" s="41"/>
      <c r="CV1739" s="41"/>
      <c r="CW1739" s="41"/>
      <c r="CX1739" s="41"/>
      <c r="CY1739" s="41"/>
      <c r="CZ1739" s="41"/>
      <c r="DA1739" s="41"/>
      <c r="DB1739" s="41"/>
      <c r="DC1739" s="41"/>
      <c r="DD1739" s="41"/>
      <c r="DE1739" s="41"/>
      <c r="DF1739" s="41"/>
      <c r="DG1739" s="41"/>
      <c r="DH1739" s="41"/>
      <c r="DI1739" s="41"/>
      <c r="DJ1739" s="41"/>
      <c r="DK1739" s="41"/>
      <c r="DL1739" s="41"/>
      <c r="DM1739" s="41"/>
      <c r="DN1739" s="41"/>
      <c r="DO1739" s="41"/>
      <c r="DP1739" s="41"/>
      <c r="DQ1739" s="41"/>
      <c r="DR1739" s="41"/>
      <c r="DS1739" s="41"/>
      <c r="DT1739" s="41"/>
      <c r="DU1739" s="41"/>
      <c r="DV1739" s="41"/>
    </row>
    <row r="1740" spans="1:126" ht="14.25" customHeight="1">
      <c r="B1740" s="9"/>
      <c r="C1740" s="9"/>
      <c r="D1740" s="9"/>
    </row>
    <row r="1741" spans="1:126" ht="15.75" customHeight="1">
      <c r="D1741" s="475" t="s">
        <v>23</v>
      </c>
      <c r="E1741" s="475"/>
      <c r="F1741" s="475"/>
      <c r="G1741" s="475"/>
      <c r="H1741" s="475"/>
      <c r="I1741" s="475"/>
      <c r="J1741" s="475"/>
      <c r="K1741" s="475"/>
      <c r="L1741" s="475"/>
      <c r="M1741" s="475"/>
      <c r="N1741" s="475"/>
      <c r="O1741" s="475"/>
      <c r="P1741" s="475"/>
      <c r="Q1741" s="475"/>
      <c r="R1741" s="475"/>
      <c r="S1741" s="475"/>
      <c r="T1741" s="475"/>
      <c r="U1741" s="475"/>
      <c r="V1741" s="475"/>
      <c r="W1741" s="475"/>
      <c r="X1741" s="475"/>
      <c r="Y1741" s="475"/>
      <c r="Z1741" s="475"/>
      <c r="AA1741" s="475"/>
      <c r="AB1741" s="475"/>
      <c r="AC1741" s="475"/>
      <c r="AD1741" s="475"/>
      <c r="AE1741" s="475"/>
      <c r="AF1741" s="475"/>
      <c r="AG1741" s="475"/>
      <c r="AH1741" s="475"/>
      <c r="AI1741" s="475"/>
      <c r="AJ1741" s="475"/>
      <c r="AK1741" s="475"/>
      <c r="AL1741" s="475"/>
      <c r="AM1741" s="475"/>
      <c r="AN1741" s="475"/>
      <c r="AO1741" s="475"/>
      <c r="AP1741" s="475"/>
      <c r="AQ1741" s="475"/>
      <c r="AR1741" s="475"/>
      <c r="AS1741" s="475"/>
      <c r="AT1741" s="475"/>
      <c r="AU1741" s="475"/>
      <c r="AV1741" s="475"/>
      <c r="AW1741" s="475"/>
      <c r="AX1741" s="475"/>
      <c r="AY1741" s="475"/>
      <c r="AZ1741" s="475"/>
      <c r="BA1741" s="475"/>
      <c r="BB1741" s="475"/>
      <c r="BC1741" s="475"/>
      <c r="BD1741" s="475"/>
      <c r="BE1741" s="475"/>
      <c r="BF1741" s="475"/>
      <c r="BG1741" s="475"/>
      <c r="BH1741" s="475"/>
      <c r="BI1741" s="475"/>
      <c r="BJ1741" s="475"/>
      <c r="BK1741" s="475"/>
      <c r="BL1741" s="475"/>
      <c r="BM1741" s="475"/>
      <c r="BN1741" s="475"/>
      <c r="BO1741" s="475"/>
      <c r="BP1741" s="475"/>
      <c r="BQ1741" s="475"/>
      <c r="BR1741" s="475"/>
      <c r="BS1741" s="475"/>
      <c r="BT1741" s="475"/>
      <c r="BU1741" s="475"/>
      <c r="BV1741" s="475"/>
      <c r="BW1741" s="475"/>
      <c r="BX1741" s="475"/>
      <c r="BZ1741"/>
    </row>
    <row r="1742" spans="1:126" ht="14.25" customHeight="1">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c r="AS1742" s="9"/>
      <c r="AT1742" s="9"/>
      <c r="AU1742" s="9"/>
      <c r="AV1742" s="9"/>
      <c r="AW1742" s="9"/>
      <c r="AX1742" s="9"/>
      <c r="AY1742" s="9"/>
      <c r="AZ1742" s="9"/>
    </row>
    <row r="1743" spans="1:126" ht="19.5" customHeight="1">
      <c r="B1743" s="9"/>
      <c r="C1743" s="9"/>
      <c r="D1743" s="10"/>
      <c r="E1743" s="11" t="s">
        <v>40</v>
      </c>
      <c r="F1743" s="11"/>
      <c r="G1743" s="11"/>
      <c r="H1743" s="11"/>
      <c r="I1743" s="11"/>
      <c r="J1743" s="12"/>
      <c r="K1743" s="12"/>
      <c r="L1743" s="12"/>
      <c r="M1743" s="12"/>
      <c r="N1743" s="12"/>
      <c r="O1743" s="12"/>
      <c r="P1743" s="12"/>
      <c r="Q1743" s="10"/>
      <c r="R1743" s="476" t="str">
        <f>VLOOKUP(A1737,入力フォーム!$A$26:$AA$75,11,FALSE)</f>
        <v/>
      </c>
      <c r="S1743" s="476"/>
      <c r="T1743" s="476"/>
      <c r="U1743" s="476"/>
      <c r="V1743" s="476"/>
      <c r="W1743" s="476"/>
      <c r="X1743" s="476"/>
      <c r="Y1743" s="476"/>
      <c r="Z1743" s="476"/>
      <c r="AA1743" s="476"/>
      <c r="AB1743" s="476"/>
      <c r="AC1743" s="476"/>
      <c r="AD1743" s="476"/>
      <c r="AE1743" s="476"/>
      <c r="AF1743" s="476"/>
      <c r="AG1743" s="476"/>
      <c r="AH1743" s="477" t="s">
        <v>235</v>
      </c>
      <c r="AI1743" s="478"/>
      <c r="AJ1743" s="478"/>
      <c r="AK1743" s="478"/>
      <c r="AL1743" s="478"/>
      <c r="AM1743" s="476" t="str">
        <f>VLOOKUP(A1737,入力フォーム!$A$26:$AA$75,13,FALSE)</f>
        <v/>
      </c>
      <c r="AN1743" s="476"/>
      <c r="AO1743" s="476"/>
      <c r="AP1743" s="476"/>
      <c r="AQ1743" s="476"/>
      <c r="AR1743" s="476"/>
      <c r="AS1743" s="476"/>
      <c r="AT1743" s="476"/>
      <c r="AU1743" s="476"/>
      <c r="AV1743" s="476"/>
      <c r="AW1743" s="476"/>
      <c r="AX1743" s="476"/>
      <c r="AY1743" s="476"/>
      <c r="AZ1743" s="476"/>
      <c r="BA1743" s="476"/>
      <c r="BB1743" s="476"/>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3"/>
    </row>
    <row r="1744" spans="1:126" ht="20.100000000000001" customHeight="1">
      <c r="B1744" s="9"/>
      <c r="C1744" s="9"/>
      <c r="D1744" s="10"/>
      <c r="E1744" s="11" t="s">
        <v>41</v>
      </c>
      <c r="F1744" s="11"/>
      <c r="G1744" s="11"/>
      <c r="H1744" s="11"/>
      <c r="I1744" s="11"/>
      <c r="J1744" s="12"/>
      <c r="K1744" s="12"/>
      <c r="L1744" s="12"/>
      <c r="M1744" s="12"/>
      <c r="N1744" s="12"/>
      <c r="O1744" s="12"/>
      <c r="P1744" s="229"/>
      <c r="Q1744" s="230"/>
      <c r="R1744" s="463" t="str">
        <f>入力フォーム!$C$10</f>
        <v>品川キャンパス</v>
      </c>
      <c r="S1744" s="463"/>
      <c r="T1744" s="463"/>
      <c r="U1744" s="463"/>
      <c r="V1744" s="463"/>
      <c r="W1744" s="463"/>
      <c r="X1744" s="463"/>
      <c r="Y1744" s="463"/>
      <c r="Z1744" s="231"/>
      <c r="AA1744" s="464" t="str">
        <f>入力フォーム!$D$10</f>
        <v>文学部事務室</v>
      </c>
      <c r="AB1744" s="464"/>
      <c r="AC1744" s="464"/>
      <c r="AD1744" s="464"/>
      <c r="AE1744" s="464"/>
      <c r="AF1744" s="464"/>
      <c r="AG1744" s="464"/>
      <c r="AH1744" s="464"/>
      <c r="AI1744" s="464"/>
      <c r="AJ1744" s="464"/>
      <c r="AK1744" s="464"/>
      <c r="AL1744" s="464"/>
      <c r="AM1744" s="464"/>
      <c r="AN1744" s="464"/>
      <c r="AO1744" s="464"/>
      <c r="AP1744" s="464"/>
      <c r="AQ1744" s="464"/>
      <c r="AR1744" s="464"/>
      <c r="AS1744" s="464"/>
      <c r="AT1744" s="464"/>
      <c r="AU1744" s="464"/>
      <c r="AV1744" s="464"/>
      <c r="AW1744" s="464"/>
      <c r="AX1744" s="464"/>
      <c r="AY1744" s="464"/>
      <c r="AZ1744" s="464"/>
      <c r="BA1744" s="464"/>
      <c r="BB1744" s="464"/>
      <c r="BC1744" s="464"/>
      <c r="BD1744" s="464"/>
      <c r="BE1744" s="464"/>
      <c r="BF1744" s="464"/>
      <c r="BG1744" s="464"/>
      <c r="BH1744" s="464"/>
      <c r="BI1744" s="464"/>
      <c r="BJ1744" s="464"/>
      <c r="BK1744" s="464"/>
      <c r="BL1744" s="464"/>
      <c r="BM1744" s="464"/>
      <c r="BN1744" s="464"/>
      <c r="BO1744" s="464"/>
      <c r="BP1744" s="464"/>
      <c r="BQ1744" s="464"/>
      <c r="BR1744" s="231"/>
      <c r="BS1744" s="231"/>
      <c r="BT1744" s="231"/>
      <c r="BU1744" s="231"/>
      <c r="BV1744" s="231"/>
      <c r="BW1744" s="231"/>
      <c r="BX1744" s="232"/>
    </row>
    <row r="1745" spans="1:126" ht="18.600000000000001" customHeight="1">
      <c r="B1745" s="9"/>
      <c r="C1745" s="9"/>
      <c r="D1745" s="15"/>
      <c r="E1745" s="16" t="s">
        <v>236</v>
      </c>
      <c r="F1745" s="16"/>
      <c r="G1745" s="16"/>
      <c r="H1745" s="16"/>
      <c r="I1745" s="16"/>
      <c r="J1745" s="17"/>
      <c r="K1745" s="17"/>
      <c r="L1745" s="17"/>
      <c r="M1745" s="17"/>
      <c r="N1745" s="17"/>
      <c r="O1745" s="17"/>
      <c r="P1745" s="17"/>
      <c r="Q1745" s="15"/>
      <c r="R1745" s="465" t="str">
        <f>入力フォーム!$C$4</f>
        <v>文学部事務室</v>
      </c>
      <c r="S1745" s="465"/>
      <c r="T1745" s="465"/>
      <c r="U1745" s="465"/>
      <c r="V1745" s="465"/>
      <c r="W1745" s="465"/>
      <c r="X1745" s="465"/>
      <c r="Y1745" s="465"/>
      <c r="Z1745" s="465"/>
      <c r="AA1745" s="465"/>
      <c r="AB1745" s="465"/>
      <c r="AC1745" s="465"/>
      <c r="AD1745" s="465"/>
      <c r="AE1745" s="465"/>
      <c r="AF1745" s="465"/>
      <c r="AG1745" s="465"/>
      <c r="AH1745" s="465"/>
      <c r="AI1745" s="465"/>
      <c r="AJ1745" s="465"/>
      <c r="AK1745" s="465"/>
      <c r="AL1745" s="465"/>
      <c r="AM1745" s="465"/>
      <c r="AN1745" s="465"/>
      <c r="AO1745" s="465"/>
      <c r="AP1745" s="465"/>
      <c r="AQ1745" s="465"/>
      <c r="AR1745" s="465"/>
      <c r="AS1745" s="465"/>
      <c r="AT1745" s="465"/>
      <c r="AU1745" s="465"/>
      <c r="AV1745" s="465"/>
      <c r="AW1745" s="465"/>
      <c r="AX1745" s="465"/>
      <c r="AY1745" s="465"/>
      <c r="AZ1745" s="465"/>
      <c r="BA1745" s="465"/>
      <c r="BB1745" s="465"/>
      <c r="BC1745" s="465"/>
      <c r="BD1745" s="465"/>
      <c r="BE1745" s="465"/>
      <c r="BF1745" s="465"/>
      <c r="BG1745" s="465"/>
      <c r="BH1745" s="465"/>
      <c r="BI1745" s="465"/>
      <c r="BJ1745" s="465"/>
      <c r="BK1745" s="465"/>
      <c r="BL1745" s="465"/>
      <c r="BM1745" s="465"/>
      <c r="BN1745" s="465"/>
      <c r="BO1745" s="465"/>
      <c r="BP1745" s="465"/>
      <c r="BQ1745" s="465"/>
      <c r="BR1745" s="465"/>
      <c r="BS1745" s="233"/>
      <c r="BT1745" s="233"/>
      <c r="BU1745" s="233"/>
      <c r="BV1745" s="233"/>
      <c r="BW1745" s="233"/>
      <c r="BX1745" s="19"/>
    </row>
    <row r="1746" spans="1:126" ht="38.25" customHeight="1">
      <c r="B1746" s="9"/>
      <c r="C1746" s="9"/>
      <c r="D1746" s="10"/>
      <c r="E1746" s="466" t="s">
        <v>42</v>
      </c>
      <c r="F1746" s="466"/>
      <c r="G1746" s="466"/>
      <c r="H1746" s="466"/>
      <c r="I1746" s="466"/>
      <c r="J1746" s="466"/>
      <c r="K1746" s="466"/>
      <c r="L1746" s="466"/>
      <c r="M1746" s="466"/>
      <c r="N1746" s="466"/>
      <c r="O1746" s="466"/>
      <c r="P1746" s="467"/>
      <c r="Q1746" s="10"/>
      <c r="R1746" s="468" t="str">
        <f>入力フォーム!$C$8</f>
        <v>OC学生スタッフ</v>
      </c>
      <c r="S1746" s="468"/>
      <c r="T1746" s="468"/>
      <c r="U1746" s="468"/>
      <c r="V1746" s="468"/>
      <c r="W1746" s="468"/>
      <c r="X1746" s="468"/>
      <c r="Y1746" s="468"/>
      <c r="Z1746" s="468"/>
      <c r="AA1746" s="468"/>
      <c r="AB1746" s="468"/>
      <c r="AC1746" s="468"/>
      <c r="AD1746" s="468"/>
      <c r="AE1746" s="468"/>
      <c r="AF1746" s="468"/>
      <c r="AG1746" s="468"/>
      <c r="AH1746" s="468"/>
      <c r="AI1746" s="468"/>
      <c r="AJ1746" s="468"/>
      <c r="AK1746" s="468"/>
      <c r="AL1746" s="468"/>
      <c r="AM1746" s="468"/>
      <c r="AN1746" s="468"/>
      <c r="AO1746" s="468"/>
      <c r="AP1746" s="468"/>
      <c r="AQ1746" s="468"/>
      <c r="AR1746" s="468"/>
      <c r="AS1746" s="468"/>
      <c r="AT1746" s="468"/>
      <c r="AU1746" s="468"/>
      <c r="AV1746" s="468"/>
      <c r="AW1746" s="468"/>
      <c r="AX1746" s="468"/>
      <c r="AY1746" s="468"/>
      <c r="AZ1746" s="468"/>
      <c r="BA1746" s="468"/>
      <c r="BB1746" s="468"/>
      <c r="BC1746" s="468"/>
      <c r="BD1746" s="468"/>
      <c r="BE1746" s="468"/>
      <c r="BF1746" s="468"/>
      <c r="BG1746" s="468"/>
      <c r="BH1746" s="468"/>
      <c r="BI1746" s="468"/>
      <c r="BJ1746" s="468"/>
      <c r="BK1746" s="468"/>
      <c r="BL1746" s="468"/>
      <c r="BM1746" s="468"/>
      <c r="BN1746" s="468"/>
      <c r="BO1746" s="468"/>
      <c r="BP1746" s="468"/>
      <c r="BQ1746" s="468"/>
      <c r="BR1746" s="468"/>
      <c r="BS1746" s="234"/>
      <c r="BT1746" s="234"/>
      <c r="BU1746" s="234"/>
      <c r="BV1746" s="234"/>
      <c r="BW1746" s="234"/>
      <c r="BX1746" s="14"/>
    </row>
    <row r="1747" spans="1:126" ht="20.100000000000001" customHeight="1">
      <c r="B1747" s="9"/>
      <c r="C1747" s="9"/>
      <c r="D1747" s="15"/>
      <c r="E1747" s="16" t="s">
        <v>43</v>
      </c>
      <c r="F1747" s="16"/>
      <c r="G1747" s="16"/>
      <c r="H1747" s="16"/>
      <c r="I1747" s="16"/>
      <c r="J1747" s="17"/>
      <c r="K1747" s="17"/>
      <c r="L1747" s="17"/>
      <c r="M1747" s="17"/>
      <c r="N1747" s="17"/>
      <c r="O1747" s="17"/>
      <c r="P1747" s="17"/>
      <c r="Q1747" s="15"/>
      <c r="R1747" s="17" t="s">
        <v>44</v>
      </c>
      <c r="S1747" s="17"/>
      <c r="T1747" s="17"/>
      <c r="U1747" s="17"/>
      <c r="V1747" s="17"/>
      <c r="W1747" s="469" t="str">
        <f>VLOOKUP(A1737,入力フォーム!$A$26:$AA$75,22,FALSE)</f>
        <v/>
      </c>
      <c r="X1747" s="469"/>
      <c r="Y1747" s="469"/>
      <c r="Z1747" s="469"/>
      <c r="AA1747" s="469"/>
      <c r="AB1747" s="469"/>
      <c r="AC1747" s="469"/>
      <c r="AD1747" s="469"/>
      <c r="AE1747" s="469"/>
      <c r="AF1747" s="469"/>
      <c r="AG1747" s="469"/>
      <c r="AH1747" s="469"/>
      <c r="AI1747" s="469"/>
      <c r="AJ1747" s="469"/>
      <c r="AK1747" s="469"/>
      <c r="AL1747" s="469"/>
      <c r="AM1747" s="469"/>
      <c r="AN1747" s="469"/>
      <c r="AO1747" s="469"/>
      <c r="AP1747" s="17"/>
      <c r="AQ1747" s="17"/>
      <c r="AR1747" s="470" t="s">
        <v>237</v>
      </c>
      <c r="AS1747" s="470"/>
      <c r="AT1747" s="470"/>
      <c r="AU1747" s="470"/>
      <c r="AV1747" s="470"/>
      <c r="AW1747" s="470"/>
      <c r="AX1747" s="471">
        <f>入力フォーム!$E$16</f>
        <v>0</v>
      </c>
      <c r="AY1747" s="471"/>
      <c r="AZ1747" s="471"/>
      <c r="BA1747" s="472" t="s">
        <v>65</v>
      </c>
      <c r="BB1747" s="472"/>
      <c r="BC1747" s="472"/>
      <c r="BD1747" s="472"/>
      <c r="BE1747" s="472"/>
      <c r="BF1747" s="18"/>
      <c r="BG1747" s="18"/>
      <c r="BH1747" s="18"/>
      <c r="BI1747" s="18"/>
      <c r="BJ1747" s="18"/>
      <c r="BK1747" s="18"/>
      <c r="BL1747" s="18"/>
      <c r="BM1747" s="18"/>
      <c r="BN1747" s="18"/>
      <c r="BO1747" s="18"/>
      <c r="BP1747" s="18"/>
      <c r="BQ1747" s="18"/>
      <c r="BR1747" s="18"/>
      <c r="BS1747" s="18"/>
      <c r="BT1747" s="18"/>
      <c r="BU1747" s="18"/>
      <c r="BV1747" s="18"/>
      <c r="BW1747" s="18"/>
      <c r="BX1747" s="19"/>
    </row>
    <row r="1748" spans="1:126" ht="20.100000000000001" customHeight="1">
      <c r="A1748" s="245"/>
      <c r="B1748" s="235"/>
      <c r="C1748" s="235"/>
      <c r="D1748" s="236"/>
      <c r="E1748" s="237"/>
      <c r="F1748" s="237"/>
      <c r="G1748" s="237"/>
      <c r="H1748" s="237"/>
      <c r="I1748" s="237"/>
      <c r="J1748" s="238"/>
      <c r="K1748" s="238"/>
      <c r="L1748" s="238"/>
      <c r="M1748" s="238"/>
      <c r="N1748" s="238"/>
      <c r="O1748" s="238"/>
      <c r="P1748" s="238"/>
      <c r="Q1748" s="239"/>
      <c r="R1748" s="240"/>
      <c r="S1748" s="241"/>
      <c r="T1748" s="241"/>
      <c r="U1748" s="241"/>
      <c r="V1748" s="241"/>
      <c r="W1748" s="241"/>
      <c r="X1748" s="241"/>
      <c r="Y1748" s="241"/>
      <c r="Z1748" s="241"/>
      <c r="AA1748" s="241"/>
      <c r="AB1748" s="241"/>
      <c r="AC1748" s="241"/>
      <c r="AD1748" s="241"/>
      <c r="AE1748" s="241"/>
      <c r="AF1748" s="241"/>
      <c r="AG1748" s="241"/>
      <c r="AH1748" s="241"/>
      <c r="AI1748" s="241"/>
      <c r="AJ1748" s="241"/>
      <c r="AK1748" s="241"/>
      <c r="AL1748" s="241"/>
      <c r="AM1748" s="241"/>
      <c r="AN1748" s="241"/>
      <c r="AO1748" s="241"/>
      <c r="AP1748" s="241"/>
      <c r="AQ1748" s="241"/>
      <c r="AR1748" s="242"/>
      <c r="AS1748" s="242"/>
      <c r="AT1748" s="243"/>
      <c r="AU1748" s="241"/>
      <c r="AV1748" s="241"/>
      <c r="AW1748" s="241"/>
      <c r="AX1748" s="241"/>
      <c r="AY1748" s="242"/>
      <c r="AZ1748" s="242"/>
      <c r="BA1748" s="242"/>
      <c r="BB1748" s="242"/>
      <c r="BC1748" s="242"/>
      <c r="BD1748" s="242"/>
      <c r="BE1748" s="242"/>
      <c r="BF1748" s="242"/>
      <c r="BG1748" s="242"/>
      <c r="BH1748" s="242"/>
      <c r="BI1748" s="242"/>
      <c r="BJ1748" s="242"/>
      <c r="BK1748" s="242"/>
      <c r="BL1748" s="242"/>
      <c r="BM1748" s="242"/>
      <c r="BN1748" s="242"/>
      <c r="BO1748" s="242"/>
      <c r="BP1748" s="242"/>
      <c r="BQ1748" s="242"/>
      <c r="BR1748" s="242"/>
      <c r="BS1748" s="242"/>
      <c r="BT1748" s="242"/>
      <c r="BU1748" s="242"/>
      <c r="BV1748" s="242"/>
      <c r="BW1748" s="242"/>
      <c r="BX1748" s="244"/>
    </row>
    <row r="1749" spans="1:126" ht="20.100000000000001" customHeight="1">
      <c r="B1749" s="9"/>
      <c r="C1749" s="9"/>
      <c r="D1749" s="20"/>
      <c r="E1749" s="21" t="s">
        <v>45</v>
      </c>
      <c r="F1749" s="21"/>
      <c r="G1749" s="21"/>
      <c r="H1749" s="21"/>
      <c r="I1749" s="21"/>
      <c r="J1749" s="22"/>
      <c r="K1749" s="22"/>
      <c r="L1749" s="22"/>
      <c r="M1749" s="22"/>
      <c r="N1749" s="22"/>
      <c r="O1749" s="22"/>
      <c r="P1749" s="22"/>
      <c r="Q1749" s="15"/>
      <c r="R1749" s="490" t="str">
        <f>VLOOKUP(A1737,入力フォーム!$A$26:$AA$75,14,FALSE)</f>
        <v/>
      </c>
      <c r="S1749" s="490"/>
      <c r="T1749" s="490"/>
      <c r="U1749" s="490"/>
      <c r="V1749" s="490"/>
      <c r="W1749" s="490"/>
      <c r="X1749" s="490"/>
      <c r="Y1749" s="490"/>
      <c r="Z1749" s="490"/>
      <c r="AA1749" s="490"/>
      <c r="AB1749" s="491" t="s">
        <v>235</v>
      </c>
      <c r="AC1749" s="491"/>
      <c r="AD1749" s="491"/>
      <c r="AE1749" s="491"/>
      <c r="AF1749" s="491"/>
      <c r="AG1749" s="492" t="str">
        <f>VLOOKUP(A1737,入力フォーム!$A$26:$AA$75,16,FALSE)</f>
        <v/>
      </c>
      <c r="AH1749" s="492"/>
      <c r="AI1749" s="492"/>
      <c r="AJ1749" s="492"/>
      <c r="AK1749" s="492"/>
      <c r="AL1749" s="492"/>
      <c r="AM1749" s="492"/>
      <c r="AN1749" s="492"/>
      <c r="AO1749" s="492"/>
      <c r="AP1749" s="492"/>
      <c r="AQ1749" s="27"/>
      <c r="AR1749" s="36"/>
      <c r="AS1749" s="36"/>
      <c r="AT1749" s="36"/>
      <c r="AU1749" s="36"/>
      <c r="AV1749" s="36"/>
      <c r="AW1749" s="36"/>
      <c r="AX1749" s="36"/>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9"/>
    </row>
    <row r="1750" spans="1:126" s="8" customFormat="1" ht="10.5" customHeight="1">
      <c r="D1750" s="15"/>
      <c r="E1750" s="16"/>
      <c r="F1750" s="16"/>
      <c r="G1750" s="16"/>
      <c r="H1750" s="16"/>
      <c r="I1750" s="16"/>
      <c r="J1750" s="16"/>
      <c r="K1750" s="16"/>
      <c r="L1750" s="16"/>
      <c r="M1750" s="16"/>
      <c r="N1750" s="16"/>
      <c r="O1750" s="16"/>
      <c r="P1750" s="17"/>
      <c r="Q1750" s="15"/>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9"/>
      <c r="BY1750"/>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row>
    <row r="1751" spans="1:126" ht="20.100000000000001" customHeight="1">
      <c r="B1751" s="9"/>
      <c r="C1751" s="9"/>
      <c r="D1751" s="15"/>
      <c r="E1751" s="16"/>
      <c r="F1751" s="16"/>
      <c r="G1751" s="16"/>
      <c r="H1751" s="16"/>
      <c r="I1751" s="16"/>
      <c r="J1751" s="17"/>
      <c r="K1751" s="17"/>
      <c r="L1751" s="17"/>
      <c r="M1751" s="17"/>
      <c r="N1751" s="17"/>
      <c r="O1751" s="17"/>
      <c r="P1751" s="17"/>
      <c r="Q1751" s="15"/>
      <c r="R1751" s="17"/>
      <c r="S1751" s="17" t="s">
        <v>46</v>
      </c>
      <c r="T1751" s="17"/>
      <c r="U1751" s="17"/>
      <c r="V1751" s="17"/>
      <c r="W1751" s="17"/>
      <c r="X1751" s="17"/>
      <c r="Y1751" s="17"/>
      <c r="Z1751" s="17"/>
      <c r="AA1751" s="17"/>
      <c r="AB1751" s="17"/>
      <c r="AC1751" s="17"/>
      <c r="AD1751" s="17"/>
      <c r="AE1751" s="17"/>
      <c r="AF1751" s="17"/>
      <c r="AG1751" s="17"/>
      <c r="AH1751" s="17"/>
      <c r="AI1751" s="17"/>
      <c r="AJ1751" s="17"/>
      <c r="BI1751" s="247"/>
      <c r="BJ1751" s="247"/>
      <c r="BK1751" s="247"/>
      <c r="BL1751" s="18"/>
      <c r="BM1751" s="18"/>
      <c r="BN1751" s="18"/>
      <c r="BO1751" s="18"/>
      <c r="BP1751" s="18"/>
      <c r="BQ1751" s="18"/>
      <c r="BR1751" s="18"/>
      <c r="BS1751" s="18"/>
      <c r="BT1751" s="18"/>
      <c r="BU1751" s="18"/>
      <c r="BV1751" s="18"/>
      <c r="BW1751" s="18"/>
      <c r="BX1751" s="19"/>
    </row>
    <row r="1752" spans="1:126" ht="20.100000000000001" customHeight="1">
      <c r="B1752" s="9"/>
      <c r="C1752" s="9"/>
      <c r="D1752" s="15"/>
      <c r="E1752" s="16"/>
      <c r="F1752" s="16"/>
      <c r="G1752" s="16"/>
      <c r="H1752" s="16"/>
      <c r="I1752" s="16"/>
      <c r="J1752" s="17"/>
      <c r="K1752" s="17"/>
      <c r="L1752" s="17"/>
      <c r="M1752" s="17"/>
      <c r="N1752" s="17"/>
      <c r="O1752" s="17"/>
      <c r="P1752" s="17"/>
      <c r="Q1752" s="15"/>
      <c r="R1752" s="492" t="str">
        <f>VLOOKUP(A1737,入力フォーム!$A$26:$AA$75,17,FALSE)</f>
        <v/>
      </c>
      <c r="S1752" s="492"/>
      <c r="T1752" s="492"/>
      <c r="U1752" s="492"/>
      <c r="V1752" s="492"/>
      <c r="W1752" s="492"/>
      <c r="X1752" s="492"/>
      <c r="Y1752" s="492"/>
      <c r="Z1752" s="492"/>
      <c r="AA1752" s="492"/>
      <c r="AB1752" s="491" t="s">
        <v>235</v>
      </c>
      <c r="AC1752" s="491"/>
      <c r="AD1752" s="491"/>
      <c r="AE1752" s="491"/>
      <c r="AF1752" s="491"/>
      <c r="AG1752" s="492" t="str">
        <f>VLOOKUP(A1737,入力フォーム!$A$26:$AA$75,19,FALSE)</f>
        <v/>
      </c>
      <c r="AH1752" s="492"/>
      <c r="AI1752" s="492"/>
      <c r="AJ1752" s="492"/>
      <c r="AK1752" s="492"/>
      <c r="AL1752" s="492"/>
      <c r="AM1752" s="492"/>
      <c r="AN1752" s="492"/>
      <c r="AO1752" s="492"/>
      <c r="AP1752" s="492"/>
      <c r="AQ1752" s="27"/>
      <c r="AR1752" s="28" t="s">
        <v>47</v>
      </c>
      <c r="AS1752" s="28"/>
      <c r="AT1752" s="28"/>
      <c r="AU1752" s="28"/>
      <c r="AV1752" s="485" t="str">
        <f>VLOOKUP(A1737,入力フォーム!$A$26:$AA$75,20,FALSE)</f>
        <v/>
      </c>
      <c r="AW1752" s="485"/>
      <c r="AX1752" s="28" t="s">
        <v>48</v>
      </c>
      <c r="AY1752" s="28"/>
      <c r="AZ1752" s="28"/>
      <c r="BA1752" s="28"/>
      <c r="BB1752" s="28"/>
      <c r="BC1752" s="28"/>
      <c r="BD1752" s="28"/>
      <c r="BE1752" s="28"/>
      <c r="BF1752" s="28"/>
      <c r="BG1752" s="18"/>
      <c r="BH1752" s="18"/>
      <c r="BI1752" s="18"/>
      <c r="BJ1752" s="18"/>
      <c r="BK1752" s="18"/>
      <c r="BL1752" s="18"/>
      <c r="BM1752" s="18"/>
      <c r="BN1752" s="18"/>
      <c r="BO1752" s="18"/>
      <c r="BP1752" s="18"/>
      <c r="BQ1752" s="18"/>
      <c r="BR1752" s="18"/>
      <c r="BS1752" s="18"/>
      <c r="BT1752" s="18"/>
      <c r="BU1752" s="18"/>
      <c r="BV1752" s="18"/>
      <c r="BW1752" s="18"/>
      <c r="BX1752" s="19"/>
    </row>
    <row r="1753" spans="1:126" ht="20.100000000000001" customHeight="1">
      <c r="B1753" s="9"/>
      <c r="C1753" s="9"/>
      <c r="D1753" s="15"/>
      <c r="E1753" s="16"/>
      <c r="F1753" s="16"/>
      <c r="G1753" s="16"/>
      <c r="H1753" s="16"/>
      <c r="I1753" s="16"/>
      <c r="J1753" s="17"/>
      <c r="K1753" s="17"/>
      <c r="L1753" s="17"/>
      <c r="M1753" s="17"/>
      <c r="N1753" s="17"/>
      <c r="O1753" s="17"/>
      <c r="P1753" s="17"/>
      <c r="Q1753" s="15"/>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9"/>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row>
    <row r="1754" spans="1:126" ht="20.100000000000001" customHeight="1">
      <c r="B1754" s="9"/>
      <c r="C1754" s="9"/>
      <c r="D1754" s="15"/>
      <c r="E1754" s="16"/>
      <c r="F1754" s="16"/>
      <c r="G1754" s="16"/>
      <c r="H1754" s="16"/>
      <c r="I1754" s="16"/>
      <c r="J1754" s="17"/>
      <c r="K1754" s="17"/>
      <c r="L1754" s="17"/>
      <c r="M1754" s="17"/>
      <c r="N1754" s="17"/>
      <c r="O1754" s="17"/>
      <c r="P1754" s="17"/>
      <c r="Q1754" s="15"/>
      <c r="R1754" s="248" t="s">
        <v>238</v>
      </c>
      <c r="S1754" s="29"/>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30"/>
      <c r="AZ1754" s="30"/>
      <c r="BA1754" s="30"/>
      <c r="BB1754" s="30"/>
      <c r="BC1754" s="30"/>
      <c r="BD1754" s="30"/>
      <c r="BE1754" s="30"/>
      <c r="BF1754" s="30"/>
      <c r="BG1754" s="30"/>
      <c r="BH1754" s="30"/>
      <c r="BI1754" s="30"/>
      <c r="BJ1754" s="30"/>
      <c r="BK1754" s="30"/>
      <c r="BL1754" s="18"/>
      <c r="BM1754" s="18"/>
      <c r="BN1754" s="18"/>
      <c r="BO1754" s="18"/>
      <c r="BP1754" s="18"/>
      <c r="BQ1754" s="18"/>
      <c r="BR1754" s="18"/>
      <c r="BS1754" s="18"/>
      <c r="BT1754" s="18"/>
      <c r="BU1754" s="18"/>
      <c r="BV1754" s="18"/>
      <c r="BW1754" s="18"/>
      <c r="BX1754" s="19"/>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row>
    <row r="1755" spans="1:126" ht="20.100000000000001" customHeight="1">
      <c r="B1755" s="9"/>
      <c r="C1755" s="9"/>
      <c r="D1755" s="23"/>
      <c r="E1755" s="24"/>
      <c r="F1755" s="24"/>
      <c r="G1755" s="24"/>
      <c r="H1755" s="24"/>
      <c r="I1755" s="24"/>
      <c r="J1755" s="25"/>
      <c r="K1755" s="25"/>
      <c r="L1755" s="25"/>
      <c r="M1755" s="25"/>
      <c r="N1755" s="25"/>
      <c r="O1755" s="25"/>
      <c r="P1755" s="25"/>
      <c r="Q1755" s="15"/>
      <c r="R1755" s="249" t="s">
        <v>239</v>
      </c>
      <c r="S1755" s="29"/>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30"/>
      <c r="AZ1755" s="30"/>
      <c r="BA1755" s="30"/>
      <c r="BB1755" s="30"/>
      <c r="BC1755" s="30"/>
      <c r="BD1755" s="30"/>
      <c r="BE1755" s="30"/>
      <c r="BF1755" s="30"/>
      <c r="BG1755" s="30"/>
      <c r="BH1755" s="30"/>
      <c r="BI1755" s="30"/>
      <c r="BJ1755" s="30"/>
      <c r="BK1755" s="30"/>
      <c r="BL1755" s="18"/>
      <c r="BM1755" s="18"/>
      <c r="BN1755" s="18"/>
      <c r="BO1755" s="18"/>
      <c r="BP1755" s="18"/>
      <c r="BQ1755" s="18"/>
      <c r="BR1755" s="18"/>
      <c r="BS1755" s="18"/>
      <c r="BT1755" s="18"/>
      <c r="BU1755" s="18"/>
      <c r="BV1755" s="18"/>
      <c r="BW1755" s="18"/>
      <c r="BX1755" s="19"/>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row>
    <row r="1756" spans="1:126" ht="20.100000000000001" customHeight="1">
      <c r="B1756" s="9"/>
      <c r="C1756" s="9"/>
      <c r="D1756" s="15"/>
      <c r="E1756" s="16" t="s">
        <v>49</v>
      </c>
      <c r="F1756" s="16"/>
      <c r="G1756" s="16"/>
      <c r="H1756" s="16"/>
      <c r="I1756" s="16"/>
      <c r="J1756" s="17"/>
      <c r="K1756" s="17"/>
      <c r="L1756" s="17"/>
      <c r="M1756" s="17"/>
      <c r="N1756" s="17"/>
      <c r="O1756" s="17"/>
      <c r="P1756" s="17"/>
      <c r="Q1756" s="20"/>
      <c r="R1756" s="21" t="s">
        <v>67</v>
      </c>
      <c r="S1756" s="22"/>
      <c r="T1756" s="22"/>
      <c r="U1756" s="22"/>
      <c r="V1756" s="22"/>
      <c r="W1756" s="22"/>
      <c r="X1756" s="22"/>
      <c r="Y1756" s="22"/>
      <c r="Z1756" s="22"/>
      <c r="AA1756" s="22"/>
      <c r="AB1756" s="22"/>
      <c r="AC1756" s="22"/>
      <c r="AD1756" s="22"/>
      <c r="AE1756" s="22"/>
      <c r="AF1756" s="22"/>
      <c r="AG1756" s="22"/>
      <c r="AH1756" s="22"/>
      <c r="AI1756" s="22"/>
      <c r="AJ1756" s="22"/>
      <c r="AK1756" s="22"/>
      <c r="AL1756" s="22"/>
      <c r="AM1756" s="22"/>
      <c r="AN1756" s="22"/>
      <c r="AO1756" s="22"/>
      <c r="AP1756" s="22"/>
      <c r="AQ1756" s="22"/>
      <c r="AR1756" s="22"/>
      <c r="AS1756" s="22"/>
      <c r="AT1756" s="22"/>
      <c r="AU1756" s="22"/>
      <c r="AV1756" s="22"/>
      <c r="AW1756" s="22"/>
      <c r="AX1756" s="2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3"/>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row>
    <row r="1757" spans="1:126" ht="20.100000000000001" customHeight="1">
      <c r="B1757" s="9"/>
      <c r="C1757" s="9"/>
      <c r="D1757" s="15"/>
      <c r="E1757" s="16"/>
      <c r="F1757" s="16"/>
      <c r="G1757" s="16"/>
      <c r="H1757" s="16"/>
      <c r="I1757" s="16"/>
      <c r="J1757" s="17"/>
      <c r="K1757" s="17"/>
      <c r="L1757" s="17"/>
      <c r="M1757" s="17"/>
      <c r="N1757" s="17"/>
      <c r="O1757" s="17"/>
      <c r="P1757" s="17"/>
      <c r="Q1757" s="23"/>
      <c r="R1757" s="31" t="s">
        <v>126</v>
      </c>
      <c r="S1757" s="31"/>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2"/>
      <c r="AZ1757" s="32"/>
      <c r="BA1757" s="32"/>
      <c r="BB1757" s="32"/>
      <c r="BC1757" s="32"/>
      <c r="BD1757" s="32"/>
      <c r="BE1757" s="32"/>
      <c r="BF1757" s="32"/>
      <c r="BG1757" s="32"/>
      <c r="BH1757" s="32"/>
      <c r="BI1757" s="32"/>
      <c r="BJ1757" s="32"/>
      <c r="BK1757" s="33"/>
      <c r="BL1757" s="33"/>
      <c r="BM1757" s="33"/>
      <c r="BN1757" s="33"/>
      <c r="BO1757" s="33"/>
      <c r="BP1757" s="33"/>
      <c r="BQ1757" s="33"/>
      <c r="BR1757" s="33"/>
      <c r="BS1757" s="33"/>
      <c r="BT1757" s="33"/>
      <c r="BU1757" s="33"/>
      <c r="BV1757" s="33"/>
      <c r="BW1757" s="33"/>
      <c r="BX1757" s="26"/>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row>
    <row r="1758" spans="1:126" ht="20.100000000000001" customHeight="1">
      <c r="B1758" s="9"/>
      <c r="C1758" s="9"/>
      <c r="D1758" s="10"/>
      <c r="E1758" s="11" t="s">
        <v>81</v>
      </c>
      <c r="F1758" s="11"/>
      <c r="G1758" s="11"/>
      <c r="H1758" s="11"/>
      <c r="I1758" s="11"/>
      <c r="J1758" s="12"/>
      <c r="K1758" s="12"/>
      <c r="L1758" s="12"/>
      <c r="M1758" s="12"/>
      <c r="N1758" s="12"/>
      <c r="O1758" s="12"/>
      <c r="P1758" s="12"/>
      <c r="Q1758" s="15"/>
      <c r="R1758" s="16" t="s">
        <v>115</v>
      </c>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c r="AP1758" s="17"/>
      <c r="AQ1758" s="17"/>
      <c r="AR1758" s="17"/>
      <c r="AS1758" s="17"/>
      <c r="AT1758" s="17"/>
      <c r="AU1758" s="17"/>
      <c r="AV1758" s="17"/>
      <c r="AW1758" s="17"/>
      <c r="AX1758" s="17"/>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9"/>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row>
    <row r="1759" spans="1:126" ht="20.100000000000001" customHeight="1">
      <c r="B1759" s="9"/>
      <c r="C1759" s="9"/>
      <c r="D1759" s="15"/>
      <c r="E1759" s="16" t="s">
        <v>82</v>
      </c>
      <c r="F1759" s="16"/>
      <c r="G1759" s="16"/>
      <c r="H1759" s="16"/>
      <c r="I1759" s="16"/>
      <c r="J1759" s="17"/>
      <c r="K1759" s="17"/>
      <c r="L1759" s="17"/>
      <c r="M1759" s="17"/>
      <c r="N1759" s="17"/>
      <c r="O1759" s="17"/>
      <c r="P1759" s="17"/>
      <c r="Q1759" s="20"/>
      <c r="R1759" s="486" t="s">
        <v>113</v>
      </c>
      <c r="S1759" s="486"/>
      <c r="T1759" s="486"/>
      <c r="U1759" s="486"/>
      <c r="V1759" s="39" t="s">
        <v>240</v>
      </c>
      <c r="W1759" s="487" t="str">
        <f>VLOOKUP(A1737,入力フォーム!$A$26:$AA$75,10,FALSE)</f>
        <v/>
      </c>
      <c r="X1759" s="487"/>
      <c r="Y1759" s="487"/>
      <c r="Z1759" s="487"/>
      <c r="AA1759" s="487"/>
      <c r="AB1759" s="487"/>
      <c r="AC1759" s="487"/>
      <c r="AD1759" s="39" t="s">
        <v>21</v>
      </c>
      <c r="AE1759" s="40"/>
      <c r="AF1759" s="22"/>
      <c r="AG1759" s="22"/>
      <c r="AH1759" s="22"/>
      <c r="AI1759" s="22"/>
      <c r="AJ1759" s="22"/>
      <c r="AK1759" s="22"/>
      <c r="AL1759" s="22"/>
      <c r="AM1759" s="22"/>
      <c r="AN1759" s="22"/>
      <c r="AO1759" s="22"/>
      <c r="AP1759" s="22"/>
      <c r="AQ1759" s="22"/>
      <c r="AR1759" s="22"/>
      <c r="AS1759" s="22"/>
      <c r="AT1759" s="22"/>
      <c r="AU1759" s="22"/>
      <c r="AV1759" s="22"/>
      <c r="AW1759" s="22"/>
      <c r="AX1759" s="2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3"/>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row>
    <row r="1760" spans="1:126" ht="20.100000000000001" customHeight="1">
      <c r="B1760" s="9"/>
      <c r="C1760" s="9"/>
      <c r="D1760" s="15"/>
      <c r="E1760" s="16"/>
      <c r="F1760" s="16"/>
      <c r="G1760" s="16"/>
      <c r="H1760" s="16"/>
      <c r="I1760" s="16"/>
      <c r="J1760" s="17"/>
      <c r="K1760" s="17"/>
      <c r="L1760" s="17"/>
      <c r="M1760" s="17"/>
      <c r="N1760" s="17"/>
      <c r="O1760" s="17"/>
      <c r="P1760" s="17"/>
      <c r="Q1760" s="15"/>
      <c r="R1760" s="16" t="s">
        <v>104</v>
      </c>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c r="AP1760" s="17"/>
      <c r="AQ1760" s="17"/>
      <c r="AR1760" s="17"/>
      <c r="AS1760" s="17"/>
      <c r="AT1760" s="17"/>
      <c r="AU1760" s="17"/>
      <c r="AV1760" s="17"/>
      <c r="AW1760" s="17"/>
      <c r="AX1760" s="17"/>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9"/>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row>
    <row r="1761" spans="2:126" ht="20.100000000000001" customHeight="1">
      <c r="B1761" s="9"/>
      <c r="C1761" s="9"/>
      <c r="D1761" s="15"/>
      <c r="E1761" s="16"/>
      <c r="F1761" s="16"/>
      <c r="G1761" s="16"/>
      <c r="H1761" s="16"/>
      <c r="I1761" s="16"/>
      <c r="J1761" s="17"/>
      <c r="K1761" s="17"/>
      <c r="L1761" s="17"/>
      <c r="M1761" s="17"/>
      <c r="N1761" s="17"/>
      <c r="O1761" s="17"/>
      <c r="P1761" s="17"/>
      <c r="Q1761" s="15"/>
      <c r="R1761" s="16" t="s">
        <v>68</v>
      </c>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9"/>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row>
    <row r="1762" spans="2:126" ht="20.100000000000001" customHeight="1">
      <c r="B1762" s="9"/>
      <c r="C1762" s="9"/>
      <c r="D1762" s="15"/>
      <c r="E1762" s="16"/>
      <c r="F1762" s="16"/>
      <c r="G1762" s="16"/>
      <c r="H1762" s="16"/>
      <c r="I1762" s="16"/>
      <c r="J1762" s="17"/>
      <c r="K1762" s="17"/>
      <c r="L1762" s="17"/>
      <c r="M1762" s="17"/>
      <c r="N1762" s="17"/>
      <c r="O1762" s="17"/>
      <c r="P1762" s="17"/>
      <c r="Q1762" s="15"/>
      <c r="R1762" s="16" t="s">
        <v>114</v>
      </c>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9"/>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row>
    <row r="1763" spans="2:126" ht="20.100000000000001" customHeight="1">
      <c r="B1763" s="9"/>
      <c r="C1763" s="9"/>
      <c r="D1763" s="15"/>
      <c r="E1763" s="16"/>
      <c r="F1763" s="16"/>
      <c r="G1763" s="16"/>
      <c r="H1763" s="16"/>
      <c r="I1763" s="16"/>
      <c r="J1763" s="17"/>
      <c r="K1763" s="17"/>
      <c r="L1763" s="17"/>
      <c r="M1763" s="17"/>
      <c r="N1763" s="17"/>
      <c r="O1763" s="17"/>
      <c r="P1763" s="17"/>
      <c r="Q1763" s="23"/>
      <c r="R1763" s="25"/>
      <c r="S1763" s="25"/>
      <c r="T1763" s="25"/>
      <c r="U1763" s="25"/>
      <c r="V1763" s="25"/>
      <c r="W1763" s="25"/>
      <c r="X1763" s="25"/>
      <c r="Y1763" s="24" t="s">
        <v>241</v>
      </c>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5"/>
      <c r="AX1763" s="25"/>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26"/>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row>
    <row r="1764" spans="2:126" ht="20.100000000000001" customHeight="1">
      <c r="B1764" s="9"/>
      <c r="C1764" s="9"/>
      <c r="D1764" s="10"/>
      <c r="E1764" s="11" t="s">
        <v>50</v>
      </c>
      <c r="F1764" s="11"/>
      <c r="G1764" s="11"/>
      <c r="H1764" s="11"/>
      <c r="I1764" s="11"/>
      <c r="J1764" s="12"/>
      <c r="K1764" s="12"/>
      <c r="L1764" s="12"/>
      <c r="M1764" s="12"/>
      <c r="N1764" s="12"/>
      <c r="O1764" s="12"/>
      <c r="P1764" s="12"/>
      <c r="Q1764" s="15"/>
      <c r="R1764" s="16" t="s">
        <v>69</v>
      </c>
      <c r="S1764" s="17"/>
      <c r="T1764" s="17"/>
      <c r="U1764" s="17"/>
      <c r="V1764" s="17"/>
      <c r="W1764" s="17"/>
      <c r="X1764" s="17"/>
      <c r="Y1764" s="17"/>
      <c r="Z1764" s="17"/>
      <c r="AA1764" s="17"/>
      <c r="AB1764" s="17"/>
      <c r="AC1764" s="16" t="s">
        <v>70</v>
      </c>
      <c r="AD1764" s="17"/>
      <c r="AE1764" s="17"/>
      <c r="AF1764" s="17"/>
      <c r="AG1764" s="17"/>
      <c r="AH1764" s="17"/>
      <c r="AI1764" s="17"/>
      <c r="AJ1764" s="17"/>
      <c r="AK1764" s="17"/>
      <c r="AL1764" s="17"/>
      <c r="AM1764" s="17"/>
      <c r="AN1764" s="17"/>
      <c r="AO1764" s="17"/>
      <c r="AP1764" s="17"/>
      <c r="AQ1764" s="17"/>
      <c r="AR1764" s="17"/>
      <c r="AS1764" s="17"/>
      <c r="AT1764" s="17"/>
      <c r="AU1764" s="17"/>
      <c r="AV1764" s="17"/>
      <c r="AW1764" s="17"/>
      <c r="AX1764" s="17"/>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9"/>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row>
    <row r="1765" spans="2:126" ht="20.100000000000001" customHeight="1">
      <c r="B1765" s="9"/>
      <c r="C1765" s="9"/>
      <c r="D1765" s="10"/>
      <c r="E1765" s="11" t="s">
        <v>51</v>
      </c>
      <c r="F1765" s="11"/>
      <c r="G1765" s="11"/>
      <c r="H1765" s="11"/>
      <c r="I1765" s="11"/>
      <c r="J1765" s="12"/>
      <c r="K1765" s="12"/>
      <c r="L1765" s="12"/>
      <c r="M1765" s="12"/>
      <c r="N1765" s="12"/>
      <c r="O1765" s="12"/>
      <c r="P1765" s="12"/>
      <c r="Q1765" s="10"/>
      <c r="R1765" s="11" t="s">
        <v>86</v>
      </c>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c r="BW1765" s="13"/>
      <c r="BX1765" s="14"/>
    </row>
    <row r="1766" spans="2:126" ht="20.100000000000001" customHeight="1">
      <c r="B1766" s="9"/>
      <c r="C1766" s="9"/>
      <c r="D1766" s="20"/>
      <c r="E1766" s="21" t="s">
        <v>52</v>
      </c>
      <c r="F1766" s="21"/>
      <c r="G1766" s="21"/>
      <c r="H1766" s="21"/>
      <c r="I1766" s="21"/>
      <c r="J1766" s="22"/>
      <c r="K1766" s="22"/>
      <c r="L1766" s="22"/>
      <c r="M1766" s="22"/>
      <c r="N1766" s="22"/>
      <c r="O1766" s="22"/>
      <c r="P1766" s="22"/>
      <c r="Q1766" s="15"/>
      <c r="R1766" s="16" t="s">
        <v>71</v>
      </c>
      <c r="S1766" s="29"/>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30"/>
      <c r="AZ1766" s="30"/>
      <c r="BA1766" s="30"/>
      <c r="BB1766" s="30"/>
      <c r="BC1766" s="30"/>
      <c r="BD1766" s="30"/>
      <c r="BE1766" s="30"/>
      <c r="BF1766" s="30"/>
      <c r="BG1766" s="30"/>
      <c r="BH1766" s="30"/>
      <c r="BI1766" s="30"/>
      <c r="BJ1766" s="30"/>
      <c r="BK1766" s="30"/>
      <c r="BL1766" s="18"/>
      <c r="BM1766" s="18"/>
      <c r="BN1766" s="18"/>
      <c r="BO1766" s="18"/>
      <c r="BP1766" s="18"/>
      <c r="BQ1766" s="18"/>
      <c r="BR1766" s="18"/>
      <c r="BS1766" s="18"/>
      <c r="BT1766" s="18"/>
      <c r="BU1766" s="18"/>
      <c r="BV1766" s="18"/>
      <c r="BW1766" s="18"/>
      <c r="BX1766" s="19"/>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row>
    <row r="1767" spans="2:126" ht="20.100000000000001" customHeight="1">
      <c r="B1767" s="9"/>
      <c r="C1767" s="9"/>
      <c r="D1767" s="15"/>
      <c r="E1767" s="16"/>
      <c r="F1767" s="16"/>
      <c r="G1767" s="16"/>
      <c r="H1767" s="16"/>
      <c r="I1767" s="16"/>
      <c r="J1767" s="17"/>
      <c r="K1767" s="17"/>
      <c r="L1767" s="17"/>
      <c r="M1767" s="17"/>
      <c r="N1767" s="17"/>
      <c r="O1767" s="17"/>
      <c r="P1767" s="17"/>
      <c r="Q1767" s="15"/>
      <c r="R1767" s="28" t="s">
        <v>72</v>
      </c>
      <c r="S1767" s="29"/>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30"/>
      <c r="AZ1767" s="30"/>
      <c r="BA1767" s="30"/>
      <c r="BB1767" s="30"/>
      <c r="BC1767" s="30"/>
      <c r="BD1767" s="30"/>
      <c r="BE1767" s="30"/>
      <c r="BF1767" s="30"/>
      <c r="BG1767" s="30"/>
      <c r="BH1767" s="30"/>
      <c r="BI1767" s="30"/>
      <c r="BJ1767" s="30"/>
      <c r="BK1767" s="30"/>
      <c r="BL1767" s="18"/>
      <c r="BM1767" s="18"/>
      <c r="BN1767" s="18"/>
      <c r="BO1767" s="18"/>
      <c r="BP1767" s="18"/>
      <c r="BQ1767" s="18"/>
      <c r="BR1767" s="18"/>
      <c r="BS1767" s="18"/>
      <c r="BT1767" s="18"/>
      <c r="BU1767" s="18"/>
      <c r="BV1767" s="18"/>
      <c r="BW1767" s="18"/>
      <c r="BX1767" s="19"/>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row>
    <row r="1768" spans="2:126" ht="20.100000000000001" customHeight="1">
      <c r="B1768" s="9"/>
      <c r="C1768" s="9"/>
      <c r="D1768" s="15"/>
      <c r="E1768" s="16"/>
      <c r="F1768" s="16"/>
      <c r="G1768" s="16"/>
      <c r="H1768" s="16"/>
      <c r="I1768" s="16"/>
      <c r="J1768" s="17"/>
      <c r="K1768" s="17"/>
      <c r="L1768" s="17"/>
      <c r="M1768" s="17"/>
      <c r="N1768" s="17"/>
      <c r="O1768" s="17"/>
      <c r="P1768" s="17"/>
      <c r="Q1768" s="15"/>
      <c r="R1768" s="29"/>
      <c r="S1768" s="29"/>
      <c r="T1768" s="29" t="s">
        <v>73</v>
      </c>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30"/>
      <c r="AZ1768" s="30"/>
      <c r="BA1768" s="30"/>
      <c r="BB1768" s="30"/>
      <c r="BC1768" s="30"/>
      <c r="BD1768" s="30"/>
      <c r="BE1768" s="30"/>
      <c r="BF1768" s="30"/>
      <c r="BG1768" s="30"/>
      <c r="BH1768" s="30"/>
      <c r="BI1768" s="30"/>
      <c r="BJ1768" s="30"/>
      <c r="BK1768" s="30"/>
      <c r="BL1768" s="18"/>
      <c r="BM1768" s="18"/>
      <c r="BN1768" s="18"/>
      <c r="BO1768" s="18"/>
      <c r="BP1768" s="18"/>
      <c r="BQ1768" s="18"/>
      <c r="BR1768" s="18"/>
      <c r="BS1768" s="18"/>
      <c r="BT1768" s="18"/>
      <c r="BU1768" s="18"/>
      <c r="BV1768" s="18"/>
      <c r="BW1768" s="18"/>
      <c r="BX1768" s="19"/>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row>
    <row r="1769" spans="2:126" ht="20.100000000000001" customHeight="1">
      <c r="B1769" s="9"/>
      <c r="C1769" s="9"/>
      <c r="D1769" s="15"/>
      <c r="E1769" s="16"/>
      <c r="F1769" s="16"/>
      <c r="G1769" s="16"/>
      <c r="H1769" s="16"/>
      <c r="I1769" s="16"/>
      <c r="J1769" s="17"/>
      <c r="K1769" s="17"/>
      <c r="L1769" s="17"/>
      <c r="M1769" s="17"/>
      <c r="N1769" s="17"/>
      <c r="O1769" s="17"/>
      <c r="P1769" s="17"/>
      <c r="Q1769" s="15"/>
      <c r="R1769" s="29"/>
      <c r="S1769" s="29"/>
      <c r="T1769" s="29" t="s">
        <v>74</v>
      </c>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30"/>
      <c r="AZ1769" s="30"/>
      <c r="BA1769" s="30"/>
      <c r="BB1769" s="30"/>
      <c r="BC1769" s="30"/>
      <c r="BD1769" s="30"/>
      <c r="BE1769" s="30"/>
      <c r="BF1769" s="30"/>
      <c r="BG1769" s="30"/>
      <c r="BH1769" s="30"/>
      <c r="BI1769" s="30"/>
      <c r="BJ1769" s="30"/>
      <c r="BK1769" s="30"/>
      <c r="BL1769" s="18"/>
      <c r="BM1769" s="18"/>
      <c r="BN1769" s="18"/>
      <c r="BO1769" s="18"/>
      <c r="BP1769" s="18"/>
      <c r="BQ1769" s="18"/>
      <c r="BR1769" s="18"/>
      <c r="BS1769" s="18"/>
      <c r="BT1769" s="18"/>
      <c r="BU1769" s="18"/>
      <c r="BV1769" s="18"/>
      <c r="BW1769" s="18"/>
      <c r="BX1769" s="19"/>
    </row>
    <row r="1770" spans="2:126" ht="20.100000000000001" customHeight="1">
      <c r="B1770" s="9"/>
      <c r="C1770" s="9"/>
      <c r="D1770" s="15"/>
      <c r="E1770" s="16"/>
      <c r="F1770" s="16"/>
      <c r="G1770" s="16"/>
      <c r="H1770" s="16"/>
      <c r="I1770" s="16"/>
      <c r="J1770" s="17"/>
      <c r="K1770" s="17"/>
      <c r="L1770" s="17"/>
      <c r="M1770" s="17"/>
      <c r="N1770" s="17"/>
      <c r="O1770" s="17"/>
      <c r="P1770" s="17"/>
      <c r="Q1770" s="15"/>
      <c r="R1770" s="29"/>
      <c r="S1770" s="29"/>
      <c r="T1770" s="29" t="s">
        <v>75</v>
      </c>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30"/>
      <c r="AZ1770" s="30"/>
      <c r="BA1770" s="30"/>
      <c r="BB1770" s="30"/>
      <c r="BC1770" s="30"/>
      <c r="BD1770" s="30"/>
      <c r="BE1770" s="30"/>
      <c r="BF1770" s="30"/>
      <c r="BG1770" s="30"/>
      <c r="BH1770" s="30"/>
      <c r="BI1770" s="30"/>
      <c r="BJ1770" s="30"/>
      <c r="BK1770" s="30"/>
      <c r="BL1770" s="18"/>
      <c r="BM1770" s="18"/>
      <c r="BN1770" s="18"/>
      <c r="BO1770" s="18"/>
      <c r="BP1770" s="18"/>
      <c r="BQ1770" s="18"/>
      <c r="BR1770" s="18"/>
      <c r="BS1770" s="18"/>
      <c r="BT1770" s="18"/>
      <c r="BU1770" s="18"/>
      <c r="BV1770" s="18"/>
      <c r="BW1770" s="18"/>
      <c r="BX1770" s="19"/>
    </row>
    <row r="1771" spans="2:126" ht="20.100000000000001" customHeight="1">
      <c r="B1771" s="9"/>
      <c r="C1771" s="9"/>
      <c r="D1771" s="15"/>
      <c r="E1771" s="16"/>
      <c r="F1771" s="16"/>
      <c r="G1771" s="16"/>
      <c r="H1771" s="16"/>
      <c r="I1771" s="16"/>
      <c r="J1771" s="17"/>
      <c r="K1771" s="17"/>
      <c r="L1771" s="17"/>
      <c r="M1771" s="17"/>
      <c r="N1771" s="17"/>
      <c r="O1771" s="17"/>
      <c r="P1771" s="17"/>
      <c r="Q1771" s="15"/>
      <c r="R1771" s="29"/>
      <c r="S1771" s="29"/>
      <c r="T1771" s="29" t="s">
        <v>84</v>
      </c>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30"/>
      <c r="AZ1771" s="30"/>
      <c r="BA1771" s="30"/>
      <c r="BB1771" s="30"/>
      <c r="BC1771" s="30"/>
      <c r="BD1771" s="30"/>
      <c r="BE1771" s="30"/>
      <c r="BF1771" s="30"/>
      <c r="BG1771" s="30"/>
      <c r="BH1771" s="30"/>
      <c r="BI1771" s="30"/>
      <c r="BJ1771" s="30"/>
      <c r="BK1771" s="30"/>
      <c r="BL1771" s="18"/>
      <c r="BM1771" s="18"/>
      <c r="BN1771" s="18"/>
      <c r="BO1771" s="18"/>
      <c r="BP1771" s="18"/>
      <c r="BQ1771" s="18"/>
      <c r="BR1771" s="18"/>
      <c r="BS1771" s="18"/>
      <c r="BT1771" s="18"/>
      <c r="BU1771" s="18"/>
      <c r="BV1771" s="18"/>
      <c r="BW1771" s="18"/>
      <c r="BX1771" s="19"/>
    </row>
    <row r="1772" spans="2:126" ht="20.100000000000001" customHeight="1">
      <c r="B1772" s="9"/>
      <c r="C1772" s="9"/>
      <c r="D1772" s="23"/>
      <c r="E1772" s="24"/>
      <c r="F1772" s="24"/>
      <c r="G1772" s="24"/>
      <c r="H1772" s="24"/>
      <c r="I1772" s="24"/>
      <c r="J1772" s="25"/>
      <c r="K1772" s="25"/>
      <c r="L1772" s="25"/>
      <c r="M1772" s="25"/>
      <c r="N1772" s="25"/>
      <c r="O1772" s="25"/>
      <c r="P1772" s="25"/>
      <c r="Q1772" s="15"/>
      <c r="R1772" s="29"/>
      <c r="S1772" s="29"/>
      <c r="T1772" s="29" t="s">
        <v>76</v>
      </c>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30"/>
      <c r="AZ1772" s="30"/>
      <c r="BA1772" s="30"/>
      <c r="BB1772" s="30"/>
      <c r="BC1772" s="30"/>
      <c r="BD1772" s="30"/>
      <c r="BE1772" s="30"/>
      <c r="BF1772" s="30"/>
      <c r="BG1772" s="30"/>
      <c r="BH1772" s="30"/>
      <c r="BI1772" s="30"/>
      <c r="BJ1772" s="30"/>
      <c r="BK1772" s="30"/>
      <c r="BL1772" s="18"/>
      <c r="BM1772" s="18"/>
      <c r="BN1772" s="18"/>
      <c r="BO1772" s="18"/>
      <c r="BP1772" s="18"/>
      <c r="BQ1772" s="18"/>
      <c r="BR1772" s="18"/>
      <c r="BS1772" s="18"/>
      <c r="BT1772" s="18"/>
      <c r="BU1772" s="18"/>
      <c r="BV1772" s="18"/>
      <c r="BW1772" s="18"/>
      <c r="BX1772" s="19"/>
    </row>
    <row r="1773" spans="2:126" ht="20.100000000000001" customHeight="1">
      <c r="B1773" s="9"/>
      <c r="C1773" s="9"/>
      <c r="D1773" s="15"/>
      <c r="E1773" s="16" t="s">
        <v>53</v>
      </c>
      <c r="F1773" s="16"/>
      <c r="G1773" s="16"/>
      <c r="H1773" s="16"/>
      <c r="I1773" s="16"/>
      <c r="J1773" s="17"/>
      <c r="K1773" s="17"/>
      <c r="L1773" s="17"/>
      <c r="M1773" s="17"/>
      <c r="N1773" s="17"/>
      <c r="O1773" s="17"/>
      <c r="P1773" s="17"/>
      <c r="Q1773" s="10"/>
      <c r="R1773" s="11" t="s">
        <v>325</v>
      </c>
      <c r="S1773" s="37"/>
      <c r="T1773" s="37"/>
      <c r="U1773" s="37"/>
      <c r="V1773" s="37"/>
      <c r="W1773" s="37"/>
      <c r="X1773" s="37"/>
      <c r="Y1773" s="37"/>
      <c r="Z1773" s="37"/>
      <c r="AA1773" s="37"/>
      <c r="AB1773" s="37"/>
      <c r="AC1773" s="37"/>
      <c r="AD1773" s="37"/>
      <c r="AE1773" s="37"/>
      <c r="AF1773" s="37"/>
      <c r="AG1773" s="37"/>
      <c r="AH1773" s="37"/>
      <c r="AI1773" s="37"/>
      <c r="AJ1773" s="37"/>
      <c r="AK1773" s="37"/>
      <c r="AL1773" s="37"/>
      <c r="AM1773" s="37"/>
      <c r="AN1773" s="37"/>
      <c r="AO1773" s="37"/>
      <c r="AP1773" s="37"/>
      <c r="AQ1773" s="37"/>
      <c r="AR1773" s="37"/>
      <c r="AS1773" s="37"/>
      <c r="AT1773" s="37"/>
      <c r="AU1773" s="37"/>
      <c r="AV1773" s="37"/>
      <c r="AW1773" s="37"/>
      <c r="AX1773" s="37"/>
      <c r="AY1773" s="38"/>
      <c r="AZ1773" s="38"/>
      <c r="BA1773" s="38"/>
      <c r="BB1773" s="38"/>
      <c r="BC1773" s="38"/>
      <c r="BD1773" s="38"/>
      <c r="BE1773" s="38"/>
      <c r="BF1773" s="38"/>
      <c r="BG1773" s="38"/>
      <c r="BH1773" s="38"/>
      <c r="BI1773" s="38"/>
      <c r="BJ1773" s="38"/>
      <c r="BK1773" s="38"/>
      <c r="BL1773" s="13"/>
      <c r="BM1773" s="13"/>
      <c r="BN1773" s="13"/>
      <c r="BO1773" s="13"/>
      <c r="BP1773" s="13"/>
      <c r="BQ1773" s="13"/>
      <c r="BR1773" s="13"/>
      <c r="BS1773" s="13"/>
      <c r="BT1773" s="13"/>
      <c r="BU1773" s="13"/>
      <c r="BV1773" s="13"/>
      <c r="BW1773" s="13"/>
      <c r="BX1773" s="14"/>
    </row>
    <row r="1774" spans="2:126" ht="20.100000000000001" customHeight="1">
      <c r="B1774" s="9"/>
      <c r="C1774" s="9"/>
      <c r="D1774" s="20"/>
      <c r="E1774" s="21" t="s">
        <v>54</v>
      </c>
      <c r="F1774" s="21"/>
      <c r="G1774" s="21"/>
      <c r="H1774" s="21"/>
      <c r="I1774" s="21"/>
      <c r="J1774" s="22"/>
      <c r="K1774" s="22"/>
      <c r="L1774" s="22"/>
      <c r="M1774" s="22"/>
      <c r="N1774" s="22"/>
      <c r="O1774" s="22"/>
      <c r="P1774" s="22"/>
      <c r="Q1774" s="15"/>
      <c r="R1774" s="28" t="s">
        <v>77</v>
      </c>
      <c r="S1774" s="29"/>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30"/>
      <c r="AZ1774" s="30"/>
      <c r="BA1774" s="30"/>
      <c r="BB1774" s="30"/>
      <c r="BC1774" s="30"/>
      <c r="BD1774" s="30"/>
      <c r="BE1774" s="30"/>
      <c r="BF1774" s="30"/>
      <c r="BG1774" s="30"/>
      <c r="BH1774" s="30"/>
      <c r="BI1774" s="30"/>
      <c r="BJ1774" s="30"/>
      <c r="BK1774" s="30"/>
      <c r="BL1774" s="18"/>
      <c r="BM1774" s="18"/>
      <c r="BN1774" s="18"/>
      <c r="BO1774" s="18"/>
      <c r="BP1774" s="18"/>
      <c r="BQ1774" s="18"/>
      <c r="BR1774" s="18"/>
      <c r="BS1774" s="18"/>
      <c r="BT1774" s="18"/>
      <c r="BU1774" s="18"/>
      <c r="BV1774" s="18"/>
      <c r="BW1774" s="18"/>
      <c r="BX1774" s="19"/>
    </row>
    <row r="1775" spans="2:126" ht="20.100000000000001" customHeight="1">
      <c r="B1775" s="9"/>
      <c r="C1775" s="9"/>
      <c r="D1775" s="15"/>
      <c r="E1775" s="16"/>
      <c r="F1775" s="16"/>
      <c r="G1775" s="16"/>
      <c r="H1775" s="16"/>
      <c r="I1775" s="16"/>
      <c r="J1775" s="17"/>
      <c r="K1775" s="17"/>
      <c r="L1775" s="17"/>
      <c r="M1775" s="17"/>
      <c r="N1775" s="17"/>
      <c r="O1775" s="17"/>
      <c r="P1775" s="17"/>
      <c r="Q1775" s="15"/>
      <c r="R1775" s="29"/>
      <c r="S1775" s="29"/>
      <c r="T1775" s="29" t="s">
        <v>78</v>
      </c>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30"/>
      <c r="AZ1775" s="30"/>
      <c r="BA1775" s="30"/>
      <c r="BB1775" s="30"/>
      <c r="BC1775" s="30"/>
      <c r="BD1775" s="30"/>
      <c r="BE1775" s="30"/>
      <c r="BF1775" s="30"/>
      <c r="BG1775" s="30"/>
      <c r="BH1775" s="30"/>
      <c r="BI1775" s="30"/>
      <c r="BJ1775" s="30"/>
      <c r="BK1775" s="30"/>
      <c r="BL1775" s="18"/>
      <c r="BM1775" s="18"/>
      <c r="BN1775" s="18"/>
      <c r="BO1775" s="18"/>
      <c r="BP1775" s="18"/>
      <c r="BQ1775" s="18"/>
      <c r="BR1775" s="18"/>
      <c r="BS1775" s="18"/>
      <c r="BT1775" s="18"/>
      <c r="BU1775" s="18"/>
      <c r="BV1775" s="18"/>
      <c r="BW1775" s="18"/>
      <c r="BX1775" s="19"/>
    </row>
    <row r="1776" spans="2:126" ht="20.100000000000001" customHeight="1">
      <c r="B1776" s="9"/>
      <c r="C1776" s="9"/>
      <c r="D1776" s="15"/>
      <c r="E1776" s="16"/>
      <c r="F1776" s="16"/>
      <c r="G1776" s="16"/>
      <c r="H1776" s="16"/>
      <c r="I1776" s="16"/>
      <c r="J1776" s="17"/>
      <c r="K1776" s="17"/>
      <c r="L1776" s="17"/>
      <c r="M1776" s="17"/>
      <c r="N1776" s="17"/>
      <c r="O1776" s="17"/>
      <c r="P1776" s="17"/>
      <c r="Q1776" s="15"/>
      <c r="R1776" s="29"/>
      <c r="S1776" s="29"/>
      <c r="T1776" s="29" t="s">
        <v>79</v>
      </c>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30"/>
      <c r="AZ1776" s="30"/>
      <c r="BA1776" s="30"/>
      <c r="BB1776" s="30"/>
      <c r="BC1776" s="30"/>
      <c r="BD1776" s="30"/>
      <c r="BE1776" s="30"/>
      <c r="BF1776" s="30"/>
      <c r="BG1776" s="30"/>
      <c r="BH1776" s="30"/>
      <c r="BI1776" s="30"/>
      <c r="BJ1776" s="30"/>
      <c r="BK1776" s="30"/>
      <c r="BL1776" s="18"/>
      <c r="BM1776" s="18"/>
      <c r="BN1776" s="18"/>
      <c r="BO1776" s="18"/>
      <c r="BP1776" s="18"/>
      <c r="BQ1776" s="18"/>
      <c r="BR1776" s="18"/>
      <c r="BS1776" s="18"/>
      <c r="BT1776" s="18"/>
      <c r="BU1776" s="18"/>
      <c r="BV1776" s="18"/>
      <c r="BW1776" s="18"/>
      <c r="BX1776" s="19"/>
    </row>
    <row r="1777" spans="2:126" ht="20.100000000000001" customHeight="1">
      <c r="B1777" s="9"/>
      <c r="C1777" s="9"/>
      <c r="D1777" s="23"/>
      <c r="E1777" s="24"/>
      <c r="F1777" s="24"/>
      <c r="G1777" s="24"/>
      <c r="H1777" s="24"/>
      <c r="I1777" s="24"/>
      <c r="J1777" s="25"/>
      <c r="K1777" s="25"/>
      <c r="L1777" s="25"/>
      <c r="M1777" s="25"/>
      <c r="N1777" s="25"/>
      <c r="O1777" s="25"/>
      <c r="P1777" s="25"/>
      <c r="Q1777" s="23"/>
      <c r="R1777" s="31"/>
      <c r="S1777" s="31"/>
      <c r="T1777" s="31" t="s">
        <v>80</v>
      </c>
      <c r="U1777" s="31"/>
      <c r="V1777" s="31"/>
      <c r="W1777" s="31"/>
      <c r="X1777" s="31"/>
      <c r="Y1777" s="31"/>
      <c r="Z1777" s="31"/>
      <c r="AA1777" s="31"/>
      <c r="AB1777" s="31"/>
      <c r="AC1777" s="31"/>
      <c r="AD1777" s="31"/>
      <c r="AE1777" s="31"/>
      <c r="AF1777" s="31"/>
      <c r="AG1777" s="31"/>
      <c r="AH1777" s="31"/>
      <c r="AI1777" s="31"/>
      <c r="AJ1777" s="31"/>
      <c r="AK1777" s="31"/>
      <c r="AL1777" s="31"/>
      <c r="AM1777" s="31"/>
      <c r="AN1777" s="31"/>
      <c r="AO1777" s="31"/>
      <c r="AP1777" s="31"/>
      <c r="AQ1777" s="31"/>
      <c r="AR1777" s="31"/>
      <c r="AS1777" s="31"/>
      <c r="AT1777" s="31"/>
      <c r="AU1777" s="31"/>
      <c r="AV1777" s="31"/>
      <c r="AW1777" s="31"/>
      <c r="AX1777" s="31"/>
      <c r="AY1777" s="32"/>
      <c r="AZ1777" s="32"/>
      <c r="BA1777" s="32"/>
      <c r="BB1777" s="32"/>
      <c r="BC1777" s="32"/>
      <c r="BD1777" s="32"/>
      <c r="BE1777" s="32"/>
      <c r="BF1777" s="32"/>
      <c r="BG1777" s="32"/>
      <c r="BH1777" s="32"/>
      <c r="BI1777" s="32"/>
      <c r="BJ1777" s="32"/>
      <c r="BK1777" s="32"/>
      <c r="BL1777" s="33"/>
      <c r="BM1777" s="33"/>
      <c r="BN1777" s="33"/>
      <c r="BO1777" s="33"/>
      <c r="BP1777" s="33"/>
      <c r="BQ1777" s="33"/>
      <c r="BR1777" s="33"/>
      <c r="BS1777" s="33"/>
      <c r="BT1777" s="33"/>
      <c r="BU1777" s="33"/>
      <c r="BV1777" s="33"/>
      <c r="BW1777" s="33"/>
      <c r="BX1777" s="26"/>
    </row>
    <row r="1778" spans="2:126" ht="20.100000000000001" customHeight="1">
      <c r="B1778" s="9"/>
      <c r="C1778" s="9"/>
      <c r="D1778" s="15"/>
      <c r="E1778" s="16" t="s">
        <v>55</v>
      </c>
      <c r="F1778" s="16"/>
      <c r="G1778" s="16"/>
      <c r="H1778" s="16"/>
      <c r="I1778" s="16"/>
      <c r="J1778" s="17"/>
      <c r="K1778" s="17"/>
      <c r="L1778" s="17"/>
      <c r="M1778" s="17"/>
      <c r="N1778" s="17"/>
      <c r="O1778" s="17"/>
      <c r="P1778" s="17"/>
      <c r="Q1778" s="15"/>
      <c r="R1778" s="250" t="s">
        <v>231</v>
      </c>
      <c r="S1778" s="250"/>
      <c r="T1778" s="250"/>
      <c r="U1778" s="250"/>
      <c r="V1778" s="250"/>
      <c r="W1778" s="250"/>
      <c r="X1778" s="250"/>
      <c r="Y1778" s="250"/>
      <c r="Z1778" s="250"/>
      <c r="AA1778" s="250"/>
      <c r="AB1778" s="250"/>
      <c r="AC1778" s="250"/>
      <c r="AD1778" s="250"/>
      <c r="AE1778" s="250"/>
      <c r="AF1778" s="250"/>
      <c r="AG1778" s="250"/>
      <c r="AH1778" s="250"/>
      <c r="AI1778" s="250"/>
      <c r="AJ1778" s="250"/>
      <c r="AK1778" s="250"/>
      <c r="AL1778" s="250"/>
      <c r="AM1778" s="250"/>
      <c r="AN1778" s="250"/>
      <c r="AO1778" s="34"/>
      <c r="AP1778" s="34"/>
      <c r="AQ1778" s="34"/>
      <c r="AR1778" s="34"/>
      <c r="AS1778" s="34"/>
      <c r="AT1778" s="34"/>
      <c r="AU1778" s="34"/>
      <c r="AV1778" s="34"/>
      <c r="AW1778" s="34"/>
      <c r="AX1778" s="34"/>
      <c r="AY1778" s="35"/>
      <c r="AZ1778" s="35"/>
      <c r="BA1778" s="35"/>
      <c r="BB1778" s="35"/>
      <c r="BC1778" s="35"/>
      <c r="BD1778" s="35"/>
      <c r="BE1778" s="35"/>
      <c r="BF1778" s="35"/>
      <c r="BG1778" s="35"/>
      <c r="BH1778" s="35"/>
      <c r="BI1778" s="35"/>
      <c r="BJ1778" s="35"/>
      <c r="BK1778" s="35"/>
      <c r="BL1778" s="2"/>
      <c r="BM1778" s="2"/>
      <c r="BN1778" s="2"/>
      <c r="BO1778" s="2"/>
      <c r="BP1778" s="2"/>
      <c r="BQ1778" s="2"/>
      <c r="BR1778" s="2"/>
      <c r="BS1778" s="2"/>
      <c r="BT1778" s="2"/>
      <c r="BU1778" s="2"/>
      <c r="BV1778" s="2"/>
      <c r="BW1778" s="2"/>
      <c r="BX1778" s="3"/>
    </row>
    <row r="1779" spans="2:126" ht="20.100000000000001" customHeight="1">
      <c r="B1779" s="9"/>
      <c r="C1779" s="9"/>
      <c r="D1779" s="15"/>
      <c r="E1779" s="16"/>
      <c r="F1779" s="16"/>
      <c r="G1779" s="16"/>
      <c r="H1779" s="16"/>
      <c r="I1779" s="16"/>
      <c r="J1779" s="17"/>
      <c r="K1779" s="17"/>
      <c r="L1779" s="17"/>
      <c r="M1779" s="17"/>
      <c r="N1779" s="17"/>
      <c r="O1779" s="17"/>
      <c r="P1779" s="17"/>
      <c r="Q1779" s="15"/>
      <c r="R1779" s="251" t="s">
        <v>232</v>
      </c>
      <c r="S1779" s="251"/>
      <c r="T1779" s="251"/>
      <c r="U1779" s="251"/>
      <c r="V1779" s="251"/>
      <c r="W1779" s="251"/>
      <c r="X1779" s="251"/>
      <c r="Y1779" s="251"/>
      <c r="Z1779" s="251"/>
      <c r="AA1779" s="251"/>
      <c r="AB1779" s="251"/>
      <c r="AC1779" s="251"/>
      <c r="AD1779" s="251"/>
      <c r="AE1779" s="251"/>
      <c r="AF1779" s="251"/>
      <c r="AG1779" s="251"/>
      <c r="AH1779" s="251"/>
      <c r="AI1779" s="251"/>
      <c r="AJ1779" s="251"/>
      <c r="AK1779" s="251"/>
      <c r="AL1779" s="251"/>
      <c r="AM1779" s="251"/>
      <c r="AN1779" s="251"/>
      <c r="AO1779" s="251"/>
      <c r="AP1779" s="251"/>
      <c r="AQ1779" s="251"/>
      <c r="AR1779" s="251"/>
      <c r="AS1779" s="251"/>
      <c r="AT1779" s="251"/>
      <c r="AU1779" s="251"/>
      <c r="AV1779" s="251"/>
      <c r="AW1779" s="251"/>
      <c r="AX1779" s="251"/>
      <c r="AY1779" s="252"/>
      <c r="AZ1779" s="252"/>
      <c r="BA1779" s="252"/>
      <c r="BB1779" s="252"/>
      <c r="BC1779" s="252"/>
      <c r="BD1779" s="252"/>
      <c r="BE1779" s="252"/>
      <c r="BF1779" s="252"/>
      <c r="BG1779" s="252"/>
      <c r="BH1779" s="252"/>
      <c r="BI1779" s="252"/>
      <c r="BJ1779" s="252"/>
      <c r="BK1779" s="252"/>
      <c r="BL1779" s="18"/>
      <c r="BM1779" s="18"/>
      <c r="BN1779" s="18"/>
      <c r="BO1779" s="18"/>
      <c r="BP1779" s="18"/>
      <c r="BQ1779" s="18"/>
      <c r="BR1779" s="18"/>
      <c r="BS1779" s="18"/>
      <c r="BT1779" s="18"/>
      <c r="BU1779" s="18"/>
      <c r="BV1779" s="18"/>
      <c r="BW1779" s="18"/>
      <c r="BX1779" s="19"/>
    </row>
    <row r="1780" spans="2:126" ht="20.100000000000001" customHeight="1">
      <c r="B1780" s="9"/>
      <c r="C1780" s="9"/>
      <c r="D1780" s="15"/>
      <c r="E1780" s="16"/>
      <c r="F1780" s="16"/>
      <c r="G1780" s="16"/>
      <c r="H1780" s="16"/>
      <c r="I1780" s="16"/>
      <c r="J1780" s="17"/>
      <c r="K1780" s="17"/>
      <c r="L1780" s="17"/>
      <c r="M1780" s="17"/>
      <c r="N1780" s="17"/>
      <c r="O1780" s="17"/>
      <c r="P1780" s="17"/>
      <c r="Q1780" s="228"/>
      <c r="R1780" s="29" t="s">
        <v>233</v>
      </c>
      <c r="S1780" s="29"/>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51"/>
      <c r="AV1780" s="251"/>
      <c r="AW1780" s="251"/>
      <c r="AX1780" s="251"/>
      <c r="AY1780" s="252"/>
      <c r="AZ1780" s="252"/>
      <c r="BA1780" s="252"/>
      <c r="BB1780" s="252"/>
      <c r="BC1780" s="252"/>
      <c r="BD1780" s="252"/>
      <c r="BE1780" s="252"/>
      <c r="BF1780" s="252"/>
      <c r="BG1780" s="252"/>
      <c r="BH1780" s="252"/>
      <c r="BI1780" s="252"/>
      <c r="BJ1780" s="252"/>
      <c r="BK1780" s="252"/>
      <c r="BL1780" s="247"/>
      <c r="BM1780" s="18"/>
      <c r="BN1780" s="18"/>
      <c r="BO1780" s="18"/>
      <c r="BP1780" s="18"/>
      <c r="BQ1780" s="18"/>
      <c r="BR1780" s="18"/>
      <c r="BS1780" s="18"/>
      <c r="BT1780" s="18"/>
      <c r="BU1780" s="18"/>
      <c r="BV1780" s="18"/>
      <c r="BW1780" s="18"/>
      <c r="BX1780" s="19"/>
    </row>
    <row r="1781" spans="2:126" ht="20.100000000000001" customHeight="1">
      <c r="B1781" s="9"/>
      <c r="C1781" s="9"/>
      <c r="D1781" s="23"/>
      <c r="E1781" s="24"/>
      <c r="F1781" s="24"/>
      <c r="G1781" s="24"/>
      <c r="H1781" s="24"/>
      <c r="I1781" s="24"/>
      <c r="J1781" s="25"/>
      <c r="K1781" s="25"/>
      <c r="L1781" s="25"/>
      <c r="M1781" s="25"/>
      <c r="N1781" s="25"/>
      <c r="O1781" s="25"/>
      <c r="P1781" s="25"/>
      <c r="Q1781" s="253"/>
      <c r="R1781" s="32" t="s">
        <v>234</v>
      </c>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3"/>
      <c r="BM1781" s="33"/>
      <c r="BN1781" s="33"/>
      <c r="BO1781" s="33"/>
      <c r="BP1781" s="33"/>
      <c r="BQ1781" s="33"/>
      <c r="BR1781" s="33"/>
      <c r="BS1781" s="33"/>
      <c r="BT1781" s="33"/>
      <c r="BU1781" s="33"/>
      <c r="BV1781" s="33"/>
      <c r="BW1781" s="33"/>
      <c r="BX1781" s="26"/>
    </row>
    <row r="1782" spans="2:126" ht="12.75" customHeight="1">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c r="AS1782" s="9"/>
      <c r="AT1782" s="9"/>
      <c r="AU1782" s="9"/>
      <c r="AV1782" s="9"/>
      <c r="AW1782" s="9"/>
      <c r="AX1782" s="9"/>
      <c r="AY1782" s="9"/>
      <c r="AZ1782" s="9"/>
    </row>
    <row r="1783" spans="2:126" s="8" customFormat="1" ht="15.75" customHeight="1">
      <c r="D1783" s="488">
        <f>入力フォーム!$C$13</f>
        <v>45931</v>
      </c>
      <c r="E1783" s="488"/>
      <c r="F1783" s="488"/>
      <c r="G1783" s="488"/>
      <c r="H1783" s="488"/>
      <c r="I1783" s="488"/>
      <c r="J1783" s="488"/>
      <c r="K1783" s="488"/>
      <c r="L1783" s="488"/>
      <c r="M1783" s="488"/>
      <c r="N1783" s="488"/>
      <c r="O1783" s="488"/>
      <c r="P1783" s="488"/>
      <c r="Q1783" s="488"/>
      <c r="R1783" s="47"/>
      <c r="S1783" s="47"/>
      <c r="T1783" s="47"/>
      <c r="U1783" s="47"/>
      <c r="BZ1783" s="43"/>
      <c r="CA1783" s="43"/>
      <c r="CB1783" s="43"/>
      <c r="CC1783" s="43"/>
      <c r="CD1783" s="43"/>
      <c r="CE1783" s="43"/>
      <c r="CF1783" s="43"/>
      <c r="CG1783" s="43"/>
      <c r="CH1783" s="43"/>
      <c r="CI1783" s="43"/>
      <c r="CJ1783" s="43"/>
      <c r="CK1783" s="43"/>
      <c r="CL1783" s="43"/>
      <c r="CM1783" s="43"/>
      <c r="CN1783" s="43"/>
      <c r="CO1783" s="43"/>
      <c r="CP1783" s="43"/>
      <c r="CQ1783" s="43"/>
      <c r="CR1783" s="43"/>
      <c r="CS1783" s="43"/>
      <c r="CT1783" s="43"/>
      <c r="CU1783" s="43"/>
      <c r="CV1783" s="43"/>
      <c r="CW1783" s="43"/>
      <c r="CX1783" s="43"/>
      <c r="CY1783" s="43"/>
      <c r="CZ1783" s="43"/>
      <c r="DA1783" s="43"/>
      <c r="DB1783" s="43"/>
      <c r="DC1783" s="43"/>
      <c r="DD1783" s="43"/>
      <c r="DE1783" s="43"/>
      <c r="DF1783" s="43"/>
      <c r="DG1783" s="43"/>
      <c r="DH1783" s="43"/>
      <c r="DI1783" s="43"/>
      <c r="DJ1783" s="43"/>
      <c r="DK1783" s="43"/>
      <c r="DL1783" s="43"/>
      <c r="DM1783" s="43"/>
      <c r="DN1783" s="43"/>
      <c r="DO1783" s="43"/>
      <c r="DP1783" s="43"/>
      <c r="DQ1783" s="43"/>
      <c r="DR1783" s="43"/>
      <c r="DS1783" s="43"/>
      <c r="DT1783" s="43"/>
      <c r="DU1783" s="43"/>
      <c r="DV1783" s="43"/>
    </row>
    <row r="1784" spans="2:126" s="8" customFormat="1" ht="10.5" customHeight="1">
      <c r="D1784" s="45"/>
      <c r="E1784" s="45"/>
      <c r="F1784" s="45"/>
      <c r="G1784" s="45"/>
      <c r="H1784" s="45"/>
      <c r="I1784" s="45"/>
      <c r="J1784" s="45"/>
      <c r="K1784" s="45"/>
      <c r="L1784" s="45"/>
      <c r="M1784" s="45"/>
      <c r="N1784" s="45"/>
      <c r="O1784" s="45"/>
      <c r="P1784" s="45"/>
      <c r="Q1784" s="45"/>
      <c r="BZ1784" s="43"/>
      <c r="CA1784" s="43"/>
      <c r="CB1784" s="43"/>
      <c r="CC1784" s="43"/>
      <c r="CD1784" s="43"/>
      <c r="CE1784" s="43"/>
      <c r="CF1784" s="43"/>
      <c r="CG1784" s="43"/>
      <c r="CH1784" s="43"/>
      <c r="CI1784" s="43"/>
      <c r="CJ1784" s="43"/>
      <c r="CK1784" s="43"/>
      <c r="CL1784" s="43"/>
      <c r="CM1784" s="43"/>
      <c r="CN1784" s="43"/>
      <c r="CO1784" s="43"/>
      <c r="CP1784" s="43"/>
      <c r="CQ1784" s="43"/>
      <c r="CR1784" s="43"/>
      <c r="CS1784" s="43"/>
      <c r="CT1784" s="43"/>
      <c r="CU1784" s="43"/>
      <c r="CV1784" s="43"/>
      <c r="CW1784" s="43"/>
      <c r="CX1784" s="43"/>
      <c r="CY1784" s="43"/>
      <c r="CZ1784" s="43"/>
      <c r="DA1784" s="43"/>
      <c r="DB1784" s="43"/>
      <c r="DC1784" s="43"/>
      <c r="DD1784" s="43"/>
      <c r="DE1784" s="43"/>
      <c r="DF1784" s="43"/>
      <c r="DG1784" s="43"/>
      <c r="DH1784" s="43"/>
      <c r="DI1784" s="43"/>
      <c r="DJ1784" s="43"/>
      <c r="DK1784" s="43"/>
      <c r="DL1784" s="43"/>
      <c r="DM1784" s="43"/>
      <c r="DN1784" s="43"/>
      <c r="DO1784" s="43"/>
      <c r="DP1784" s="43"/>
      <c r="DQ1784" s="43"/>
      <c r="DR1784" s="43"/>
      <c r="DS1784" s="43"/>
      <c r="DT1784" s="43"/>
      <c r="DU1784" s="43"/>
      <c r="DV1784" s="43"/>
    </row>
    <row r="1785" spans="2:126" s="8" customFormat="1" ht="18" customHeight="1">
      <c r="AM1785" s="8" t="s">
        <v>56</v>
      </c>
      <c r="AQ1785" s="489" t="s">
        <v>306</v>
      </c>
      <c r="AR1785" s="489"/>
      <c r="AS1785" s="489"/>
      <c r="AT1785" s="489"/>
      <c r="AU1785" s="489"/>
      <c r="AV1785" s="489"/>
      <c r="AW1785" s="489"/>
      <c r="AX1785" s="489"/>
      <c r="AY1785" s="489"/>
      <c r="AZ1785" s="489"/>
      <c r="BA1785" s="489"/>
      <c r="BB1785" s="489"/>
      <c r="BC1785" s="489"/>
      <c r="BD1785" s="489"/>
      <c r="BE1785" s="489"/>
      <c r="BF1785" s="489"/>
      <c r="BG1785" s="489"/>
      <c r="BH1785" s="489"/>
      <c r="BI1785" s="489"/>
      <c r="BJ1785" s="489"/>
      <c r="BK1785" s="489"/>
      <c r="BL1785" s="489"/>
      <c r="BZ1785" s="43"/>
      <c r="CA1785" s="43"/>
      <c r="CB1785" s="43"/>
      <c r="CC1785" s="43"/>
      <c r="CD1785" s="43"/>
      <c r="CE1785" s="43"/>
      <c r="CF1785" s="43"/>
      <c r="CG1785" s="43"/>
      <c r="CH1785" s="43"/>
      <c r="CI1785" s="43"/>
      <c r="CJ1785" s="43"/>
      <c r="CK1785" s="43"/>
      <c r="CL1785" s="43"/>
      <c r="CM1785" s="43"/>
      <c r="CN1785" s="43"/>
      <c r="CO1785" s="43"/>
      <c r="CP1785" s="43"/>
      <c r="CQ1785" s="43"/>
      <c r="CR1785" s="43"/>
      <c r="CS1785" s="43"/>
      <c r="CT1785" s="43"/>
      <c r="CU1785" s="43"/>
      <c r="CV1785" s="43"/>
      <c r="CW1785" s="43"/>
      <c r="CX1785" s="43"/>
      <c r="CY1785" s="43"/>
      <c r="CZ1785" s="43"/>
      <c r="DA1785" s="43"/>
      <c r="DB1785" s="43"/>
      <c r="DC1785" s="43"/>
      <c r="DD1785" s="43"/>
      <c r="DE1785" s="43"/>
      <c r="DF1785" s="43"/>
      <c r="DG1785" s="43"/>
      <c r="DH1785" s="43"/>
      <c r="DI1785" s="43"/>
      <c r="DJ1785" s="43"/>
      <c r="DK1785" s="43"/>
      <c r="DL1785" s="43"/>
      <c r="DM1785" s="43"/>
      <c r="DN1785" s="43"/>
      <c r="DO1785" s="43"/>
      <c r="DP1785" s="43"/>
      <c r="DQ1785" s="43"/>
      <c r="DR1785" s="43"/>
      <c r="DS1785" s="43"/>
      <c r="DT1785" s="43"/>
      <c r="DU1785" s="43"/>
      <c r="DV1785" s="43"/>
    </row>
    <row r="1786" spans="2:126" s="8" customFormat="1" ht="18" customHeight="1">
      <c r="AQ1786" s="489" t="s">
        <v>66</v>
      </c>
      <c r="AR1786" s="489"/>
      <c r="AS1786" s="489"/>
      <c r="AT1786" s="489"/>
      <c r="AU1786" s="489"/>
      <c r="AV1786" s="489"/>
      <c r="AW1786" s="489"/>
      <c r="AX1786" s="489"/>
      <c r="AY1786" s="489"/>
      <c r="AZ1786" s="489"/>
      <c r="BA1786" s="489"/>
      <c r="BB1786" s="489"/>
      <c r="BC1786" s="489"/>
      <c r="BD1786" s="489"/>
      <c r="BE1786" s="489"/>
      <c r="BZ1786" s="43"/>
      <c r="CA1786" s="43"/>
      <c r="CB1786" s="43"/>
      <c r="CC1786" s="43"/>
      <c r="CD1786" s="43"/>
      <c r="CE1786" s="43"/>
      <c r="CF1786" s="43"/>
      <c r="CG1786" s="43"/>
      <c r="CH1786" s="43"/>
      <c r="CI1786" s="43"/>
      <c r="CJ1786" s="43"/>
      <c r="CK1786" s="43"/>
      <c r="CL1786" s="43"/>
      <c r="CM1786" s="43"/>
      <c r="CN1786" s="43"/>
      <c r="CO1786" s="43"/>
      <c r="CP1786" s="43"/>
      <c r="CQ1786" s="43"/>
      <c r="CR1786" s="43"/>
      <c r="CS1786" s="43"/>
      <c r="CT1786" s="43"/>
      <c r="CU1786" s="43"/>
      <c r="CV1786" s="43"/>
      <c r="CW1786" s="43"/>
      <c r="CX1786" s="43"/>
      <c r="CY1786" s="43"/>
      <c r="CZ1786" s="43"/>
      <c r="DA1786" s="43"/>
      <c r="DB1786" s="43"/>
      <c r="DC1786" s="43"/>
      <c r="DD1786" s="43"/>
      <c r="DE1786" s="43"/>
      <c r="DF1786" s="43"/>
      <c r="DG1786" s="43"/>
      <c r="DH1786" s="43"/>
      <c r="DI1786" s="43"/>
      <c r="DJ1786" s="43"/>
      <c r="DK1786" s="43"/>
      <c r="DL1786" s="43"/>
      <c r="DM1786" s="43"/>
      <c r="DN1786" s="43"/>
      <c r="DO1786" s="43"/>
      <c r="DP1786" s="43"/>
      <c r="DQ1786" s="43"/>
      <c r="DR1786" s="43"/>
      <c r="DS1786" s="43"/>
      <c r="DT1786" s="43"/>
      <c r="DU1786" s="43"/>
      <c r="DV1786" s="43"/>
    </row>
    <row r="1787" spans="2:126" s="8" customFormat="1" ht="18" customHeight="1">
      <c r="AQ1787" s="479" t="s">
        <v>326</v>
      </c>
      <c r="AR1787" s="479"/>
      <c r="AS1787" s="479"/>
      <c r="AT1787" s="479"/>
      <c r="AU1787" s="479"/>
      <c r="AV1787" s="479"/>
      <c r="AW1787" s="479"/>
      <c r="AX1787" s="479"/>
      <c r="AY1787" s="479"/>
      <c r="AZ1787" s="479"/>
      <c r="BA1787" s="479"/>
      <c r="BB1787" s="479"/>
      <c r="BC1787" s="479"/>
      <c r="BD1787" s="479"/>
      <c r="BE1787" s="479"/>
      <c r="BF1787" s="479"/>
      <c r="BG1787" s="43"/>
      <c r="BH1787" s="480" t="s">
        <v>303</v>
      </c>
      <c r="BI1787" s="480"/>
      <c r="BJ1787" s="480"/>
      <c r="BK1787" s="480"/>
      <c r="BL1787" s="480"/>
      <c r="BM1787" s="480"/>
      <c r="BN1787" s="480"/>
      <c r="BO1787" s="480"/>
      <c r="BS1787" s="8" t="s">
        <v>57</v>
      </c>
      <c r="BZ1787" s="43"/>
      <c r="CA1787" s="43"/>
      <c r="CB1787" s="43"/>
      <c r="CC1787" s="43"/>
      <c r="CD1787" s="43"/>
      <c r="CE1787" s="43"/>
      <c r="CF1787" s="43"/>
      <c r="CG1787" s="43"/>
      <c r="CH1787" s="43"/>
      <c r="CI1787" s="43"/>
      <c r="CJ1787" s="43"/>
      <c r="CK1787" s="43"/>
      <c r="CL1787" s="43"/>
      <c r="CM1787" s="43"/>
      <c r="CN1787" s="43"/>
      <c r="CO1787" s="43"/>
      <c r="CP1787" s="43"/>
      <c r="CQ1787" s="43"/>
      <c r="CR1787" s="43"/>
      <c r="CS1787" s="43"/>
      <c r="CT1787" s="43"/>
      <c r="CU1787" s="43"/>
      <c r="CV1787" s="43"/>
      <c r="CW1787" s="43"/>
      <c r="CX1787" s="43"/>
      <c r="CY1787" s="43"/>
      <c r="CZ1787" s="43"/>
      <c r="DA1787" s="43"/>
      <c r="DB1787" s="43"/>
      <c r="DC1787" s="43"/>
      <c r="DD1787" s="43"/>
      <c r="DE1787" s="43"/>
      <c r="DF1787" s="43"/>
      <c r="DG1787" s="43"/>
      <c r="DH1787" s="43"/>
      <c r="DI1787" s="43"/>
      <c r="DJ1787" s="43"/>
      <c r="DK1787" s="43"/>
      <c r="DL1787" s="43"/>
      <c r="DM1787" s="43"/>
      <c r="DN1787" s="43"/>
      <c r="DO1787" s="43"/>
      <c r="DP1787" s="43"/>
      <c r="DQ1787" s="43"/>
      <c r="DR1787" s="43"/>
      <c r="DS1787" s="43"/>
      <c r="DT1787" s="43"/>
      <c r="DU1787" s="43"/>
      <c r="DV1787" s="43"/>
    </row>
    <row r="1788" spans="2:126" s="8" customFormat="1" ht="10.5" customHeight="1">
      <c r="BZ1788" s="43"/>
      <c r="CA1788" s="43"/>
      <c r="CB1788" s="43"/>
      <c r="CC1788" s="43"/>
      <c r="CD1788" s="43"/>
      <c r="CE1788" s="43"/>
      <c r="CF1788" s="43"/>
      <c r="CG1788" s="43"/>
      <c r="CH1788" s="43"/>
      <c r="CI1788" s="43"/>
      <c r="CJ1788" s="43"/>
      <c r="CK1788" s="43"/>
      <c r="CL1788" s="43"/>
      <c r="CM1788" s="43"/>
      <c r="CN1788" s="43"/>
      <c r="CO1788" s="43"/>
      <c r="CP1788" s="43"/>
      <c r="CQ1788" s="43"/>
      <c r="CR1788" s="43"/>
      <c r="CS1788" s="43"/>
      <c r="CT1788" s="43"/>
      <c r="CU1788" s="43"/>
      <c r="CV1788" s="43"/>
      <c r="CW1788" s="43"/>
      <c r="CX1788" s="43"/>
      <c r="CY1788" s="43"/>
      <c r="CZ1788" s="43"/>
      <c r="DA1788" s="43"/>
      <c r="DB1788" s="43"/>
      <c r="DC1788" s="43"/>
      <c r="DD1788" s="43"/>
      <c r="DE1788" s="43"/>
      <c r="DF1788" s="43"/>
      <c r="DG1788" s="43"/>
      <c r="DH1788" s="43"/>
      <c r="DI1788" s="43"/>
      <c r="DJ1788" s="43"/>
      <c r="DK1788" s="43"/>
      <c r="DL1788" s="43"/>
      <c r="DM1788" s="43"/>
      <c r="DN1788" s="43"/>
      <c r="DO1788" s="43"/>
      <c r="DP1788" s="43"/>
      <c r="DQ1788" s="43"/>
      <c r="DR1788" s="43"/>
      <c r="DS1788" s="43"/>
      <c r="DT1788" s="43"/>
      <c r="DU1788" s="43"/>
      <c r="DV1788" s="43"/>
    </row>
    <row r="1789" spans="2:126" s="8" customFormat="1" ht="18" customHeight="1">
      <c r="AM1789" s="8" t="s">
        <v>58</v>
      </c>
      <c r="AQ1789" s="8" t="s">
        <v>59</v>
      </c>
      <c r="AU1789" s="481" t="str">
        <f>"〒"&amp;VLOOKUP(A1737,入力フォーム!$A$26:$AA$75,4,FALSE)</f>
        <v>〒</v>
      </c>
      <c r="AV1789" s="481"/>
      <c r="AW1789" s="481"/>
      <c r="AX1789" s="481"/>
      <c r="AY1789" s="481"/>
      <c r="AZ1789" s="481"/>
      <c r="BA1789" s="481"/>
      <c r="BB1789" s="481"/>
      <c r="BZ1789" s="43"/>
      <c r="CA1789" s="43"/>
      <c r="CB1789" s="43"/>
      <c r="CC1789" s="43"/>
      <c r="CD1789" s="43"/>
      <c r="CE1789" s="43"/>
      <c r="CF1789" s="43"/>
      <c r="CG1789" s="43"/>
      <c r="CH1789" s="43"/>
      <c r="CI1789" s="43"/>
      <c r="CJ1789" s="43"/>
      <c r="CK1789" s="43"/>
      <c r="CL1789" s="43"/>
      <c r="CM1789" s="43"/>
      <c r="CN1789" s="43"/>
      <c r="CO1789" s="43"/>
      <c r="CP1789" s="43"/>
      <c r="CQ1789" s="43"/>
      <c r="CR1789" s="43"/>
      <c r="CS1789" s="43"/>
      <c r="CT1789" s="43"/>
      <c r="CU1789" s="43"/>
      <c r="CV1789" s="43"/>
      <c r="CW1789" s="43"/>
      <c r="CX1789" s="43"/>
      <c r="CY1789" s="43"/>
      <c r="CZ1789" s="43"/>
      <c r="DA1789" s="43"/>
      <c r="DB1789" s="43"/>
      <c r="DC1789" s="43"/>
      <c r="DD1789" s="43"/>
      <c r="DE1789" s="43"/>
      <c r="DF1789" s="43"/>
      <c r="DG1789" s="43"/>
      <c r="DH1789" s="43"/>
      <c r="DI1789" s="43"/>
      <c r="DJ1789" s="43"/>
      <c r="DK1789" s="43"/>
      <c r="DL1789" s="43"/>
      <c r="DM1789" s="43"/>
      <c r="DN1789" s="43"/>
      <c r="DO1789" s="43"/>
      <c r="DP1789" s="43"/>
      <c r="DQ1789" s="43"/>
      <c r="DR1789" s="43"/>
      <c r="DS1789" s="43"/>
      <c r="DT1789" s="43"/>
      <c r="DU1789" s="43"/>
      <c r="DV1789" s="43"/>
    </row>
    <row r="1790" spans="2:126" s="8" customFormat="1" ht="20.100000000000001" customHeight="1">
      <c r="AU1790" s="144"/>
      <c r="AV1790" s="482">
        <f>VLOOKUP(A1737,入力フォーム!$A$26:$AA$75,5,FALSE)</f>
        <v>0</v>
      </c>
      <c r="AW1790" s="482"/>
      <c r="AX1790" s="482"/>
      <c r="AY1790" s="482"/>
      <c r="AZ1790" s="482"/>
      <c r="BA1790" s="482"/>
      <c r="BB1790" s="482"/>
      <c r="BC1790" s="482"/>
      <c r="BD1790" s="482"/>
      <c r="BE1790" s="482"/>
      <c r="BF1790" s="482"/>
      <c r="BG1790" s="482"/>
      <c r="BH1790" s="482"/>
      <c r="BI1790" s="482"/>
      <c r="BJ1790" s="482"/>
      <c r="BK1790" s="482"/>
      <c r="BL1790" s="482"/>
      <c r="BM1790" s="482"/>
      <c r="BN1790" s="482"/>
      <c r="BO1790" s="482"/>
      <c r="BP1790" s="482"/>
      <c r="BQ1790" s="482"/>
      <c r="BR1790" s="482"/>
      <c r="BS1790" s="482"/>
      <c r="BZ1790" s="43"/>
      <c r="CA1790" s="43"/>
      <c r="CB1790" s="43"/>
      <c r="CC1790" s="43"/>
      <c r="CD1790" s="43"/>
      <c r="CE1790" s="43"/>
      <c r="CF1790" s="43"/>
      <c r="CG1790" s="43"/>
      <c r="CH1790" s="43"/>
      <c r="CI1790" s="43"/>
      <c r="CJ1790" s="43"/>
      <c r="CK1790" s="43"/>
      <c r="CL1790" s="43"/>
      <c r="CM1790" s="43"/>
      <c r="CN1790" s="43"/>
      <c r="CO1790" s="43"/>
      <c r="CP1790" s="43"/>
      <c r="CQ1790" s="43"/>
      <c r="CR1790" s="43"/>
      <c r="CS1790" s="43"/>
      <c r="CT1790" s="43"/>
      <c r="CU1790" s="43"/>
      <c r="CV1790" s="43"/>
      <c r="CW1790" s="43"/>
      <c r="CX1790" s="43"/>
      <c r="CY1790" s="43"/>
      <c r="CZ1790" s="43"/>
      <c r="DA1790" s="43"/>
      <c r="DB1790" s="43"/>
      <c r="DC1790" s="43"/>
      <c r="DD1790" s="43"/>
      <c r="DE1790" s="43"/>
      <c r="DF1790" s="43"/>
      <c r="DG1790" s="43"/>
      <c r="DH1790" s="43"/>
      <c r="DI1790" s="43"/>
      <c r="DJ1790" s="43"/>
      <c r="DK1790" s="43"/>
      <c r="DL1790" s="43"/>
      <c r="DM1790" s="43"/>
      <c r="DN1790" s="43"/>
      <c r="DO1790" s="43"/>
      <c r="DP1790" s="43"/>
      <c r="DQ1790" s="43"/>
      <c r="DR1790" s="43"/>
      <c r="DS1790" s="43"/>
      <c r="DT1790" s="43"/>
      <c r="DU1790" s="43"/>
      <c r="DV1790" s="43"/>
    </row>
    <row r="1791" spans="2:126" s="8" customFormat="1" ht="20.100000000000001" customHeight="1">
      <c r="AU1791" s="44"/>
      <c r="AV1791" s="483">
        <f>VLOOKUP(A1737,入力フォーム!$A$26:$AA$75,6,FALSE)</f>
        <v>0</v>
      </c>
      <c r="AW1791" s="483"/>
      <c r="AX1791" s="483"/>
      <c r="AY1791" s="483"/>
      <c r="AZ1791" s="483"/>
      <c r="BA1791" s="483"/>
      <c r="BB1791" s="483"/>
      <c r="BC1791" s="483"/>
      <c r="BD1791" s="483"/>
      <c r="BE1791" s="483"/>
      <c r="BF1791" s="483"/>
      <c r="BG1791" s="483"/>
      <c r="BH1791" s="483"/>
      <c r="BI1791" s="483"/>
      <c r="BJ1791" s="483"/>
      <c r="BK1791" s="483"/>
      <c r="BL1791" s="483"/>
      <c r="BM1791" s="483"/>
      <c r="BN1791" s="483"/>
      <c r="BO1791" s="483"/>
      <c r="BP1791" s="483"/>
      <c r="BQ1791" s="483"/>
      <c r="BR1791" s="483"/>
      <c r="BS1791" s="483"/>
      <c r="BZ1791" s="43"/>
      <c r="CA1791" s="43"/>
      <c r="CB1791" s="43"/>
      <c r="CC1791" s="43"/>
      <c r="CD1791" s="43"/>
      <c r="CE1791" s="43"/>
      <c r="CF1791" s="43"/>
      <c r="CG1791" s="43"/>
      <c r="CH1791" s="43"/>
      <c r="CI1791" s="43"/>
      <c r="CJ1791" s="43"/>
      <c r="CK1791" s="43"/>
      <c r="CL1791" s="43"/>
      <c r="CM1791" s="43"/>
      <c r="CN1791" s="43"/>
      <c r="CO1791" s="43"/>
      <c r="CP1791" s="43"/>
      <c r="CQ1791" s="43"/>
      <c r="CR1791" s="43"/>
      <c r="CS1791" s="43"/>
      <c r="CT1791" s="43"/>
      <c r="CU1791" s="43"/>
      <c r="CV1791" s="43"/>
      <c r="CW1791" s="43"/>
      <c r="CX1791" s="43"/>
      <c r="CY1791" s="43"/>
      <c r="CZ1791" s="43"/>
      <c r="DA1791" s="43"/>
      <c r="DB1791" s="43"/>
      <c r="DC1791" s="43"/>
      <c r="DD1791" s="43"/>
      <c r="DE1791" s="43"/>
      <c r="DF1791" s="43"/>
      <c r="DG1791" s="43"/>
      <c r="DH1791" s="43"/>
      <c r="DI1791" s="43"/>
      <c r="DJ1791" s="43"/>
      <c r="DK1791" s="43"/>
      <c r="DL1791" s="43"/>
      <c r="DM1791" s="43"/>
      <c r="DN1791" s="43"/>
      <c r="DO1791" s="43"/>
      <c r="DP1791" s="43"/>
      <c r="DQ1791" s="43"/>
      <c r="DR1791" s="43"/>
      <c r="DS1791" s="43"/>
      <c r="DT1791" s="43"/>
      <c r="DU1791" s="43"/>
      <c r="DV1791" s="43"/>
    </row>
    <row r="1792" spans="2:126" s="8" customFormat="1" ht="12" customHeight="1">
      <c r="AQ1792" s="46" t="s">
        <v>191</v>
      </c>
      <c r="AR1792" s="46"/>
      <c r="AS1792" s="46"/>
      <c r="AT1792" s="46"/>
      <c r="AU1792" s="46"/>
      <c r="AV1792" s="484">
        <f>VLOOKUP(A1737,入力フォーム!$A$26:$AA$75,3,FALSE)</f>
        <v>0</v>
      </c>
      <c r="AW1792" s="484" ph="1"/>
      <c r="AX1792" s="484" ph="1"/>
      <c r="AY1792" s="484" ph="1"/>
      <c r="AZ1792" s="484" ph="1"/>
      <c r="BA1792" s="484" ph="1"/>
      <c r="BB1792" s="484" ph="1"/>
      <c r="BC1792" s="484" ph="1"/>
      <c r="BD1792" s="484" ph="1"/>
      <c r="BE1792" s="484" ph="1"/>
      <c r="BF1792" s="484" ph="1"/>
      <c r="BG1792" s="484" ph="1"/>
      <c r="BH1792" s="484" ph="1"/>
      <c r="BI1792" s="484" ph="1"/>
      <c r="BJ1792" s="484" ph="1"/>
      <c r="BK1792" s="484" ph="1"/>
      <c r="BL1792" s="484" ph="1"/>
      <c r="BM1792" s="484" ph="1"/>
      <c r="BN1792" s="484" ph="1"/>
      <c r="BO1792" s="48"/>
      <c r="BP1792" s="48"/>
      <c r="BQ1792" s="48"/>
      <c r="BR1792" s="48"/>
      <c r="BS1792" s="48"/>
      <c r="BZ1792" s="43"/>
      <c r="CA1792" s="43"/>
      <c r="CB1792" s="43"/>
      <c r="CC1792" s="43"/>
      <c r="CD1792" s="43"/>
      <c r="CE1792" s="43"/>
      <c r="CF1792" s="43"/>
      <c r="CG1792" s="43"/>
      <c r="CH1792" s="43"/>
      <c r="CI1792" s="43"/>
      <c r="CJ1792" s="43"/>
      <c r="CK1792" s="43"/>
      <c r="CL1792" s="43"/>
      <c r="CM1792" s="43"/>
      <c r="CN1792" s="43"/>
      <c r="CO1792" s="43"/>
      <c r="CP1792" s="43"/>
      <c r="CQ1792" s="43"/>
      <c r="CR1792" s="43"/>
      <c r="CS1792" s="43"/>
      <c r="CT1792" s="43"/>
      <c r="CU1792" s="43"/>
      <c r="CV1792" s="43"/>
      <c r="CW1792" s="43"/>
      <c r="CX1792" s="43"/>
      <c r="CY1792" s="43"/>
      <c r="CZ1792" s="43"/>
      <c r="DA1792" s="43"/>
      <c r="DB1792" s="43"/>
      <c r="DC1792" s="43"/>
      <c r="DD1792" s="43"/>
      <c r="DE1792" s="43"/>
      <c r="DF1792" s="43"/>
      <c r="DG1792" s="43"/>
      <c r="DH1792" s="43"/>
      <c r="DI1792" s="43"/>
      <c r="DJ1792" s="43"/>
      <c r="DK1792" s="43"/>
      <c r="DL1792" s="43"/>
      <c r="DM1792" s="43"/>
      <c r="DN1792" s="43"/>
      <c r="DO1792" s="43"/>
      <c r="DP1792" s="43"/>
      <c r="DQ1792" s="43"/>
      <c r="DR1792" s="43"/>
      <c r="DS1792" s="43"/>
      <c r="DT1792" s="43"/>
      <c r="DU1792" s="43"/>
      <c r="DV1792" s="43"/>
    </row>
    <row r="1793" spans="1:126" s="8" customFormat="1" ht="20.100000000000001" customHeight="1">
      <c r="AQ1793" s="8" t="s">
        <v>60</v>
      </c>
      <c r="AV1793" s="493">
        <f>VLOOKUP(A1737,入力フォーム!$A$26:$AA$75,2,FALSE)</f>
        <v>0</v>
      </c>
      <c r="AW1793" s="493"/>
      <c r="AX1793" s="493"/>
      <c r="AY1793" s="493"/>
      <c r="AZ1793" s="493"/>
      <c r="BA1793" s="493"/>
      <c r="BB1793" s="493"/>
      <c r="BC1793" s="493"/>
      <c r="BD1793" s="493"/>
      <c r="BE1793" s="493"/>
      <c r="BF1793" s="493"/>
      <c r="BG1793" s="493"/>
      <c r="BH1793" s="493"/>
      <c r="BI1793" s="493"/>
      <c r="BJ1793" s="493"/>
      <c r="BK1793" s="493"/>
      <c r="BL1793" s="493"/>
      <c r="BM1793" s="493"/>
      <c r="BN1793" s="493"/>
      <c r="BO1793" s="48"/>
      <c r="BP1793" s="48"/>
      <c r="BQ1793" s="48"/>
      <c r="BR1793" s="48"/>
      <c r="BS1793" s="286" t="s">
        <v>57</v>
      </c>
      <c r="BZ1793" s="43"/>
      <c r="CA1793" s="43"/>
      <c r="CB1793" s="43"/>
      <c r="CC1793" s="43"/>
      <c r="CD1793" s="43"/>
      <c r="CE1793" s="43"/>
      <c r="CF1793" s="43"/>
      <c r="CG1793" s="43"/>
      <c r="CH1793" s="43"/>
      <c r="CI1793" s="43"/>
      <c r="CJ1793" s="43"/>
      <c r="CK1793" s="43"/>
      <c r="CL1793" s="43"/>
      <c r="CM1793" s="43"/>
      <c r="CN1793" s="43"/>
      <c r="CO1793" s="43"/>
      <c r="CP1793" s="43"/>
      <c r="CQ1793" s="43"/>
      <c r="CR1793" s="43"/>
      <c r="CS1793" s="43"/>
      <c r="CT1793" s="43"/>
      <c r="CU1793" s="43"/>
      <c r="CV1793" s="43"/>
      <c r="CW1793" s="43"/>
      <c r="CX1793" s="43"/>
      <c r="CY1793" s="43"/>
      <c r="CZ1793" s="43"/>
      <c r="DA1793" s="43"/>
      <c r="DB1793" s="43"/>
      <c r="DC1793" s="43"/>
      <c r="DD1793" s="43"/>
      <c r="DE1793" s="43"/>
      <c r="DF1793" s="43"/>
      <c r="DG1793" s="43"/>
      <c r="DH1793" s="43"/>
      <c r="DI1793" s="43"/>
      <c r="DJ1793" s="43"/>
      <c r="DK1793" s="43"/>
      <c r="DL1793" s="43"/>
      <c r="DM1793" s="43"/>
      <c r="DN1793" s="43"/>
      <c r="DO1793" s="43"/>
      <c r="DP1793" s="43"/>
      <c r="DQ1793" s="43"/>
      <c r="DR1793" s="43"/>
      <c r="DS1793" s="43"/>
      <c r="DT1793" s="43"/>
      <c r="DU1793" s="43"/>
      <c r="DV1793" s="43"/>
    </row>
    <row r="1794" spans="1:126" s="8" customFormat="1" ht="20.100000000000001" customHeight="1">
      <c r="AQ1794" s="8" t="s">
        <v>61</v>
      </c>
      <c r="AV1794" s="48"/>
      <c r="AW1794" s="494">
        <f>VLOOKUP(A1737,入力フォーム!$A$26:$AA$75,8,FALSE)</f>
        <v>0</v>
      </c>
      <c r="AX1794" s="494"/>
      <c r="AY1794" s="494"/>
      <c r="AZ1794" s="494"/>
      <c r="BA1794" s="494"/>
      <c r="BB1794" s="494"/>
      <c r="BC1794" s="494"/>
      <c r="BD1794" s="494"/>
      <c r="BE1794" s="494"/>
      <c r="BF1794" s="494"/>
      <c r="BG1794" s="494"/>
      <c r="BH1794" s="494"/>
      <c r="BI1794" s="494"/>
      <c r="BJ1794" s="494"/>
      <c r="BK1794" s="494"/>
      <c r="BL1794" s="494"/>
      <c r="BM1794" s="494"/>
      <c r="BN1794" s="494"/>
      <c r="BO1794" s="494"/>
      <c r="BP1794" s="494"/>
      <c r="BQ1794" s="494"/>
      <c r="BR1794" s="494"/>
      <c r="BS1794" s="48"/>
      <c r="BZ1794" s="43"/>
      <c r="CA1794" s="43"/>
      <c r="CB1794" s="43"/>
      <c r="CC1794" s="43"/>
      <c r="CD1794" s="43"/>
      <c r="CE1794" s="43"/>
      <c r="CF1794" s="43"/>
      <c r="CG1794" s="43"/>
      <c r="CH1794" s="43"/>
      <c r="CI1794" s="43"/>
      <c r="CJ1794" s="43"/>
      <c r="CK1794" s="43"/>
      <c r="CL1794" s="43"/>
      <c r="CM1794" s="43"/>
      <c r="CN1794" s="43"/>
      <c r="CO1794" s="43"/>
      <c r="CP1794" s="43"/>
      <c r="CQ1794" s="43"/>
      <c r="CR1794" s="43"/>
      <c r="CS1794" s="43"/>
      <c r="CT1794" s="43"/>
      <c r="CU1794" s="43"/>
      <c r="CV1794" s="43"/>
      <c r="CW1794" s="43"/>
      <c r="CX1794" s="43"/>
      <c r="CY1794" s="43"/>
      <c r="CZ1794" s="43"/>
      <c r="DA1794" s="43"/>
      <c r="DB1794" s="43"/>
      <c r="DC1794" s="43"/>
      <c r="DD1794" s="43"/>
      <c r="DE1794" s="43"/>
      <c r="DF1794" s="43"/>
      <c r="DG1794" s="43"/>
      <c r="DH1794" s="43"/>
      <c r="DI1794" s="43"/>
      <c r="DJ1794" s="43"/>
      <c r="DK1794" s="43"/>
      <c r="DL1794" s="43"/>
      <c r="DM1794" s="43"/>
      <c r="DN1794" s="43"/>
      <c r="DO1794" s="43"/>
      <c r="DP1794" s="43"/>
      <c r="DQ1794" s="43"/>
      <c r="DR1794" s="43"/>
      <c r="DS1794" s="43"/>
      <c r="DT1794" s="43"/>
      <c r="DU1794" s="43"/>
      <c r="DV1794" s="43"/>
    </row>
    <row r="1795" spans="1:126" s="8" customFormat="1" ht="20.100000000000001" customHeight="1">
      <c r="AQ1795" s="8" t="s">
        <v>83</v>
      </c>
      <c r="AV1795" s="48"/>
      <c r="AW1795" s="48"/>
      <c r="AX1795" s="48"/>
      <c r="AY1795" s="48"/>
      <c r="AZ1795" s="48"/>
      <c r="BA1795" s="48"/>
      <c r="BB1795" s="48"/>
      <c r="BC1795" s="48"/>
      <c r="BD1795" s="495">
        <f>VLOOKUP(A1737,入力フォーム!$A$26:$AA$75,9,FALSE)</f>
        <v>0</v>
      </c>
      <c r="BE1795" s="495"/>
      <c r="BF1795" s="495"/>
      <c r="BG1795" s="495"/>
      <c r="BH1795" s="495"/>
      <c r="BI1795" s="495"/>
      <c r="BJ1795" s="495"/>
      <c r="BK1795" s="495"/>
      <c r="BL1795" s="495"/>
      <c r="BM1795" s="495"/>
      <c r="BN1795" s="495"/>
      <c r="BO1795" s="495"/>
      <c r="BP1795" s="495"/>
      <c r="BQ1795" s="495"/>
      <c r="BR1795" s="495"/>
      <c r="BS1795" s="495"/>
      <c r="BZ1795" s="43"/>
      <c r="CA1795" s="43"/>
      <c r="CB1795" s="43"/>
      <c r="CC1795" s="43"/>
      <c r="CD1795" s="43"/>
      <c r="CE1795" s="43"/>
      <c r="CF1795" s="43"/>
      <c r="CG1795" s="43"/>
      <c r="CH1795" s="43"/>
      <c r="CI1795" s="43"/>
      <c r="CJ1795" s="43"/>
      <c r="CK1795" s="43"/>
      <c r="CL1795" s="43"/>
      <c r="CM1795" s="43"/>
      <c r="CN1795" s="43"/>
      <c r="CO1795" s="43"/>
      <c r="CP1795" s="43"/>
      <c r="CQ1795" s="43"/>
      <c r="CR1795" s="43"/>
      <c r="CS1795" s="43"/>
      <c r="CT1795" s="43"/>
      <c r="CU1795" s="43"/>
      <c r="CV1795" s="43"/>
      <c r="CW1795" s="43"/>
      <c r="CX1795" s="43"/>
      <c r="CY1795" s="43"/>
      <c r="CZ1795" s="43"/>
      <c r="DA1795" s="43"/>
      <c r="DB1795" s="43"/>
      <c r="DC1795" s="43"/>
      <c r="DD1795" s="43"/>
      <c r="DE1795" s="43"/>
      <c r="DF1795" s="43"/>
      <c r="DG1795" s="43"/>
      <c r="DH1795" s="43"/>
      <c r="DI1795" s="43"/>
      <c r="DJ1795" s="43"/>
      <c r="DK1795" s="43"/>
      <c r="DL1795" s="43"/>
      <c r="DM1795" s="43"/>
      <c r="DN1795" s="43"/>
      <c r="DO1795" s="43"/>
      <c r="DP1795" s="43"/>
      <c r="DQ1795" s="43"/>
      <c r="DR1795" s="43"/>
      <c r="DS1795" s="43"/>
      <c r="DT1795" s="43"/>
      <c r="DU1795" s="43"/>
      <c r="DV1795" s="43"/>
    </row>
    <row r="1796" spans="1:126" s="8" customFormat="1" ht="12" customHeight="1">
      <c r="BZ1796" s="43"/>
      <c r="CA1796" s="43"/>
      <c r="CB1796" s="43"/>
      <c r="CC1796" s="43"/>
      <c r="CD1796" s="43"/>
      <c r="CE1796" s="43"/>
      <c r="CF1796" s="43"/>
      <c r="CG1796" s="43"/>
      <c r="CH1796" s="43"/>
      <c r="CI1796" s="43"/>
      <c r="CJ1796" s="43"/>
      <c r="CK1796" s="43"/>
      <c r="CL1796" s="43"/>
      <c r="CM1796" s="43"/>
      <c r="CN1796" s="43"/>
      <c r="CO1796" s="43"/>
      <c r="CP1796" s="43"/>
      <c r="CQ1796" s="43"/>
      <c r="CR1796" s="43"/>
      <c r="CS1796" s="43"/>
      <c r="CT1796" s="43"/>
      <c r="CU1796" s="43"/>
      <c r="CV1796" s="43"/>
      <c r="CW1796" s="43"/>
      <c r="CX1796" s="43"/>
      <c r="CY1796" s="43"/>
      <c r="CZ1796" s="43"/>
      <c r="DA1796" s="43"/>
      <c r="DB1796" s="43"/>
      <c r="DC1796" s="43"/>
      <c r="DD1796" s="43"/>
      <c r="DE1796" s="43"/>
      <c r="DF1796" s="43"/>
      <c r="DG1796" s="43"/>
      <c r="DH1796" s="43"/>
      <c r="DI1796" s="43"/>
      <c r="DJ1796" s="43"/>
      <c r="DK1796" s="43"/>
      <c r="DL1796" s="43"/>
      <c r="DM1796" s="43"/>
      <c r="DN1796" s="43"/>
      <c r="DO1796" s="43"/>
      <c r="DP1796" s="43"/>
      <c r="DQ1796" s="43"/>
      <c r="DR1796" s="43"/>
      <c r="DS1796" s="43"/>
      <c r="DT1796" s="43"/>
      <c r="DU1796" s="43"/>
      <c r="DV1796" s="43"/>
    </row>
    <row r="1797" spans="1:126" s="8" customFormat="1" ht="22.5" customHeight="1">
      <c r="D1797" s="496" t="s">
        <v>85</v>
      </c>
      <c r="E1797" s="496"/>
      <c r="F1797" s="496"/>
      <c r="G1797" s="496"/>
      <c r="H1797" s="496"/>
      <c r="I1797" s="496"/>
      <c r="J1797" s="496"/>
      <c r="K1797" s="496"/>
      <c r="L1797" s="497" t="str">
        <f>入力フォーム!$C$22</f>
        <v>07-999</v>
      </c>
      <c r="M1797" s="497"/>
      <c r="N1797" s="497"/>
      <c r="O1797" s="497"/>
      <c r="P1797" s="497"/>
      <c r="Q1797" s="497"/>
      <c r="R1797" s="48"/>
      <c r="S1797" s="48"/>
      <c r="T1797" s="8" t="s">
        <v>242</v>
      </c>
      <c r="BZ1797" s="43"/>
      <c r="CA1797" s="43"/>
      <c r="CB1797" s="43"/>
      <c r="CC1797" s="43"/>
      <c r="CD1797" s="43"/>
      <c r="CE1797" s="43"/>
      <c r="CF1797" s="43"/>
      <c r="CG1797" s="43"/>
      <c r="CH1797" s="43"/>
      <c r="CI1797" s="43"/>
      <c r="CJ1797" s="43"/>
      <c r="CK1797" s="43"/>
      <c r="CL1797" s="43"/>
      <c r="CM1797" s="43"/>
      <c r="CN1797" s="43"/>
      <c r="CO1797" s="43"/>
      <c r="CP1797" s="43"/>
      <c r="CQ1797" s="43"/>
      <c r="CR1797" s="43"/>
      <c r="CS1797" s="43"/>
      <c r="CT1797" s="43"/>
      <c r="CU1797" s="43"/>
      <c r="CV1797" s="43"/>
      <c r="CW1797" s="43"/>
      <c r="CX1797" s="43"/>
      <c r="CY1797" s="43"/>
      <c r="CZ1797" s="43"/>
      <c r="DA1797" s="43"/>
      <c r="DB1797" s="43"/>
      <c r="DC1797" s="43"/>
      <c r="DD1797" s="43"/>
      <c r="DE1797" s="43"/>
      <c r="DF1797" s="43"/>
      <c r="DG1797" s="43"/>
      <c r="DH1797" s="43"/>
      <c r="DI1797" s="43"/>
      <c r="DJ1797" s="43"/>
      <c r="DK1797" s="43"/>
      <c r="DL1797" s="43"/>
      <c r="DM1797" s="43"/>
      <c r="DN1797" s="43"/>
      <c r="DO1797" s="43"/>
      <c r="DP1797" s="43"/>
      <c r="DQ1797" s="43"/>
      <c r="DR1797" s="43"/>
      <c r="DS1797" s="43"/>
      <c r="DT1797" s="43"/>
      <c r="DU1797" s="43"/>
      <c r="DV1797" s="43"/>
    </row>
    <row r="1798" spans="1:126" s="8" customFormat="1" ht="15.75" customHeight="1">
      <c r="D1798" s="45"/>
      <c r="F1798" s="45"/>
      <c r="G1798" s="45"/>
      <c r="H1798" s="45"/>
      <c r="I1798" s="45"/>
      <c r="J1798" s="45"/>
      <c r="K1798" s="45"/>
      <c r="L1798" s="45"/>
      <c r="M1798" s="45"/>
      <c r="N1798" s="45"/>
      <c r="O1798" s="45"/>
      <c r="P1798" s="45"/>
      <c r="Q1798" s="45"/>
      <c r="BX1798" s="51"/>
      <c r="CB1798" s="43"/>
      <c r="CC1798" s="43"/>
      <c r="CD1798" s="43"/>
      <c r="CE1798" s="43"/>
      <c r="CF1798" s="43"/>
      <c r="CG1798" s="43"/>
      <c r="CH1798" s="43"/>
      <c r="CI1798" s="43"/>
      <c r="CJ1798" s="43"/>
      <c r="CK1798" s="43"/>
      <c r="CL1798" s="43"/>
      <c r="CM1798" s="43"/>
      <c r="CN1798" s="43"/>
      <c r="CO1798" s="43"/>
      <c r="CP1798" s="43"/>
      <c r="CQ1798" s="43"/>
      <c r="CR1798" s="43"/>
      <c r="CS1798" s="43"/>
      <c r="CT1798" s="43"/>
      <c r="CU1798" s="43"/>
      <c r="CV1798" s="43"/>
      <c r="CW1798" s="43"/>
      <c r="CX1798" s="43"/>
      <c r="CY1798" s="43"/>
      <c r="CZ1798" s="43"/>
      <c r="DA1798" s="43"/>
      <c r="DB1798" s="43"/>
      <c r="DC1798" s="43"/>
      <c r="DD1798" s="43"/>
      <c r="DE1798" s="43"/>
      <c r="DF1798" s="43"/>
      <c r="DG1798" s="43"/>
      <c r="DH1798" s="43"/>
      <c r="DI1798" s="43"/>
      <c r="DJ1798" s="43"/>
      <c r="DK1798" s="43"/>
      <c r="DL1798" s="43"/>
      <c r="DM1798" s="43"/>
      <c r="DN1798" s="43"/>
      <c r="DO1798" s="43"/>
      <c r="DP1798" s="43"/>
      <c r="DQ1798" s="43"/>
      <c r="DR1798" s="43"/>
      <c r="DS1798" s="43"/>
      <c r="DT1798" s="43"/>
      <c r="DU1798" s="43"/>
      <c r="DV1798" s="43"/>
    </row>
    <row r="1799" spans="1:126" s="7" customFormat="1" ht="18.75">
      <c r="A1799" s="7">
        <f>IF(MOD(ROW()-1,62)=0,QUOTIENT(ROW()-1,62)+1,"")</f>
        <v>30</v>
      </c>
      <c r="B1799" s="473" t="s">
        <v>39</v>
      </c>
      <c r="C1799" s="473"/>
      <c r="D1799" s="473"/>
      <c r="E1799" s="473"/>
      <c r="F1799" s="473"/>
      <c r="G1799" s="473"/>
      <c r="H1799" s="473"/>
      <c r="I1799" s="473"/>
      <c r="J1799" s="473"/>
      <c r="K1799" s="473"/>
      <c r="L1799" s="473"/>
      <c r="M1799" s="473"/>
      <c r="N1799" s="473"/>
      <c r="O1799" s="473"/>
      <c r="P1799" s="473"/>
      <c r="Q1799" s="473"/>
      <c r="R1799" s="473"/>
      <c r="S1799" s="473"/>
      <c r="T1799" s="473"/>
      <c r="U1799" s="473"/>
      <c r="V1799" s="473"/>
      <c r="W1799" s="473"/>
      <c r="X1799" s="473"/>
      <c r="Y1799" s="473"/>
      <c r="Z1799" s="473"/>
      <c r="AA1799" s="473"/>
      <c r="AB1799" s="473"/>
      <c r="AC1799" s="473"/>
      <c r="AD1799" s="473"/>
      <c r="AE1799" s="473"/>
      <c r="AF1799" s="473"/>
      <c r="AG1799" s="473"/>
      <c r="AH1799" s="473"/>
      <c r="AI1799" s="473"/>
      <c r="AJ1799" s="473"/>
      <c r="AK1799" s="473"/>
      <c r="AL1799" s="473"/>
      <c r="AM1799" s="473"/>
      <c r="AN1799" s="473"/>
      <c r="AO1799" s="473"/>
      <c r="AP1799" s="473"/>
      <c r="AQ1799" s="473"/>
      <c r="AR1799" s="473"/>
      <c r="AS1799" s="473"/>
      <c r="AT1799" s="473"/>
      <c r="AU1799" s="473"/>
      <c r="AV1799" s="473"/>
      <c r="AW1799" s="473"/>
      <c r="AX1799" s="473"/>
      <c r="AY1799" s="473"/>
      <c r="AZ1799" s="473"/>
      <c r="BA1799" s="473"/>
      <c r="BB1799" s="473"/>
      <c r="BC1799" s="473"/>
      <c r="BD1799" s="473"/>
      <c r="BE1799" s="473"/>
      <c r="BF1799" s="473"/>
      <c r="BG1799" s="473"/>
      <c r="BH1799" s="473"/>
      <c r="BI1799" s="473"/>
      <c r="BJ1799" s="473"/>
      <c r="BK1799" s="473"/>
      <c r="BL1799" s="473"/>
      <c r="BM1799" s="473"/>
      <c r="BN1799" s="473"/>
      <c r="BO1799" s="473"/>
      <c r="BP1799" s="473"/>
      <c r="BQ1799" s="473"/>
      <c r="BR1799" s="473"/>
      <c r="BS1799" s="473"/>
      <c r="BT1799" s="473"/>
      <c r="BU1799" s="473"/>
      <c r="BV1799" s="473"/>
      <c r="BW1799" s="473"/>
      <c r="BX1799" s="473"/>
      <c r="BY1799" s="52"/>
      <c r="BZ1799" s="41"/>
      <c r="CA1799" s="41"/>
      <c r="CB1799" s="41"/>
      <c r="CC1799" s="41"/>
      <c r="CD1799" s="41"/>
      <c r="CE1799" s="41"/>
      <c r="CF1799" s="41"/>
      <c r="CG1799" s="41"/>
      <c r="CH1799" s="41"/>
      <c r="CI1799" s="41"/>
      <c r="CJ1799" s="41"/>
      <c r="CK1799" s="41"/>
      <c r="CL1799" s="41"/>
      <c r="CM1799" s="41"/>
      <c r="CN1799" s="41"/>
      <c r="CO1799" s="41"/>
      <c r="CP1799" s="41"/>
      <c r="CQ1799" s="41"/>
      <c r="CR1799" s="41"/>
      <c r="CS1799" s="41"/>
      <c r="CT1799" s="41"/>
      <c r="CU1799" s="41"/>
      <c r="CV1799" s="41"/>
      <c r="CW1799" s="41"/>
      <c r="CX1799" s="41"/>
      <c r="CY1799" s="41"/>
      <c r="CZ1799" s="41"/>
      <c r="DA1799" s="41"/>
      <c r="DB1799" s="41"/>
      <c r="DC1799" s="41"/>
      <c r="DD1799" s="41"/>
      <c r="DE1799" s="41"/>
      <c r="DF1799" s="41"/>
      <c r="DG1799" s="41"/>
      <c r="DH1799" s="41"/>
      <c r="DI1799" s="41"/>
      <c r="DJ1799" s="41"/>
      <c r="DK1799" s="41"/>
      <c r="DL1799" s="41"/>
      <c r="DM1799" s="41"/>
      <c r="DN1799" s="41"/>
      <c r="DO1799" s="41"/>
      <c r="DP1799" s="41"/>
      <c r="DQ1799" s="41"/>
      <c r="DR1799" s="41"/>
      <c r="DS1799" s="41"/>
      <c r="DT1799" s="41"/>
      <c r="DU1799" s="41"/>
      <c r="DV1799" s="41"/>
    </row>
    <row r="1800" spans="1:126" s="7" customFormat="1" ht="19.5" customHeight="1">
      <c r="B1800" s="8"/>
      <c r="C1800" s="8"/>
      <c r="D1800" s="8"/>
      <c r="E1800" s="8"/>
      <c r="F1800" s="8"/>
      <c r="G1800" s="8"/>
      <c r="H1800" s="8"/>
      <c r="I1800" s="8"/>
      <c r="J1800" s="8"/>
      <c r="K1800" s="8"/>
      <c r="L1800" s="8"/>
      <c r="M1800" s="8"/>
      <c r="N1800" s="8"/>
      <c r="O1800" s="8"/>
      <c r="P1800" s="8"/>
      <c r="Q1800" s="8"/>
      <c r="R1800" s="8"/>
      <c r="S1800" s="8"/>
      <c r="T1800" s="8"/>
      <c r="U1800" s="8"/>
      <c r="V1800" s="8"/>
      <c r="W1800" s="8"/>
      <c r="X1800" s="8"/>
      <c r="Y1800" s="8"/>
      <c r="Z1800" s="8"/>
      <c r="AA1800" s="8"/>
      <c r="AB1800" s="8"/>
      <c r="AC1800" s="8"/>
      <c r="AQ1800" s="8"/>
      <c r="AR1800" s="8"/>
      <c r="AS1800" s="8"/>
      <c r="AT1800" s="8"/>
      <c r="AU1800" s="8"/>
      <c r="AV1800" s="8"/>
      <c r="AW1800" s="8"/>
      <c r="AX1800" s="8"/>
      <c r="AY1800" s="8"/>
      <c r="AZ1800" s="8"/>
      <c r="BZ1800" s="41"/>
      <c r="CA1800" s="41"/>
      <c r="CB1800" s="41"/>
      <c r="CC1800" s="41"/>
      <c r="CD1800" s="41"/>
      <c r="CE1800" s="41"/>
      <c r="CF1800" s="41"/>
      <c r="CG1800" s="41"/>
      <c r="CH1800" s="41"/>
      <c r="CI1800" s="41"/>
      <c r="CJ1800" s="41"/>
      <c r="CK1800" s="41"/>
      <c r="CL1800" s="41"/>
      <c r="CM1800" s="41"/>
      <c r="CN1800" s="41"/>
      <c r="CO1800" s="41"/>
      <c r="CP1800" s="41"/>
      <c r="CQ1800" s="41"/>
      <c r="CR1800" s="41"/>
      <c r="CS1800" s="41"/>
      <c r="CT1800" s="41"/>
      <c r="CU1800" s="41"/>
      <c r="CV1800" s="41"/>
      <c r="CW1800" s="41"/>
      <c r="CX1800" s="41"/>
      <c r="CY1800" s="41"/>
      <c r="CZ1800" s="41"/>
      <c r="DA1800" s="41"/>
      <c r="DB1800" s="41"/>
      <c r="DC1800" s="41"/>
      <c r="DD1800" s="41"/>
      <c r="DE1800" s="41"/>
      <c r="DF1800" s="41"/>
      <c r="DG1800" s="41"/>
      <c r="DH1800" s="41"/>
      <c r="DI1800" s="41"/>
      <c r="DJ1800" s="41"/>
      <c r="DK1800" s="41"/>
      <c r="DL1800" s="41"/>
      <c r="DM1800" s="41"/>
      <c r="DN1800" s="41"/>
      <c r="DO1800" s="41"/>
      <c r="DP1800" s="41"/>
      <c r="DQ1800" s="41"/>
      <c r="DR1800" s="41"/>
      <c r="DS1800" s="41"/>
      <c r="DT1800" s="41"/>
      <c r="DU1800" s="41"/>
      <c r="DV1800" s="41"/>
    </row>
    <row r="1801" spans="1:126" s="7" customFormat="1" ht="16.5" customHeight="1">
      <c r="B1801" s="8" t="s">
        <v>229</v>
      </c>
      <c r="C1801" s="8"/>
      <c r="D1801" s="8"/>
      <c r="E1801" s="8"/>
      <c r="F1801" s="8"/>
      <c r="G1801" s="8"/>
      <c r="H1801" s="8"/>
      <c r="I1801" s="8"/>
      <c r="J1801" s="8"/>
      <c r="K1801" s="8"/>
      <c r="L1801" s="8"/>
      <c r="M1801" s="8"/>
      <c r="N1801" s="8"/>
      <c r="O1801" s="8"/>
      <c r="P1801" s="8"/>
      <c r="Q1801" s="8"/>
      <c r="R1801" s="8"/>
      <c r="S1801" s="8"/>
      <c r="T1801" s="8"/>
      <c r="U1801" s="8"/>
      <c r="V1801" s="8"/>
      <c r="W1801" s="8"/>
      <c r="X1801" s="8"/>
      <c r="Y1801" s="8"/>
      <c r="Z1801" s="8"/>
      <c r="AA1801" s="8"/>
      <c r="AB1801" s="8"/>
      <c r="AD1801" s="474">
        <f>VLOOKUP(A1799,入力フォーム!$A$26:$AA$75,2,FALSE)</f>
        <v>0</v>
      </c>
      <c r="AE1801" s="474"/>
      <c r="AF1801" s="474"/>
      <c r="AG1801" s="474"/>
      <c r="AH1801" s="474"/>
      <c r="AI1801" s="474"/>
      <c r="AJ1801" s="474"/>
      <c r="AK1801" s="474"/>
      <c r="AL1801" s="474"/>
      <c r="AM1801" s="474"/>
      <c r="AN1801" s="474"/>
      <c r="AO1801" s="474"/>
      <c r="AP1801" s="474"/>
      <c r="AQ1801" s="8" t="s">
        <v>230</v>
      </c>
      <c r="AR1801" s="8"/>
      <c r="AS1801" s="8"/>
      <c r="AT1801" s="8"/>
      <c r="AU1801" s="8"/>
      <c r="AV1801" s="8"/>
      <c r="AW1801" s="8"/>
      <c r="AX1801" s="8"/>
      <c r="AY1801" s="8"/>
      <c r="AZ1801" s="8"/>
      <c r="BZ1801" s="41"/>
      <c r="CA1801" s="41"/>
      <c r="CB1801" s="41"/>
      <c r="CC1801" s="41"/>
      <c r="CD1801" s="41"/>
      <c r="CE1801" s="41"/>
      <c r="CF1801" s="41"/>
      <c r="CG1801" s="41"/>
      <c r="CH1801" s="41"/>
      <c r="CI1801" s="41"/>
      <c r="CJ1801" s="41"/>
      <c r="CK1801" s="41"/>
      <c r="CL1801" s="41"/>
      <c r="CM1801" s="41"/>
      <c r="CN1801" s="41"/>
      <c r="CO1801" s="41"/>
      <c r="CP1801" s="41"/>
      <c r="CQ1801" s="41"/>
      <c r="CR1801" s="41"/>
      <c r="CS1801" s="41"/>
      <c r="CT1801" s="41"/>
      <c r="CU1801" s="41"/>
      <c r="CV1801" s="41"/>
      <c r="CW1801" s="41"/>
      <c r="CX1801" s="41"/>
      <c r="CY1801" s="41"/>
      <c r="CZ1801" s="41"/>
      <c r="DA1801" s="41"/>
      <c r="DB1801" s="41"/>
      <c r="DC1801" s="41"/>
      <c r="DD1801" s="41"/>
      <c r="DE1801" s="41"/>
      <c r="DF1801" s="41"/>
      <c r="DG1801" s="41"/>
      <c r="DH1801" s="41"/>
      <c r="DI1801" s="41"/>
      <c r="DJ1801" s="41"/>
      <c r="DK1801" s="41"/>
      <c r="DL1801" s="41"/>
      <c r="DM1801" s="41"/>
      <c r="DN1801" s="41"/>
      <c r="DO1801" s="41"/>
      <c r="DP1801" s="41"/>
      <c r="DQ1801" s="41"/>
      <c r="DR1801" s="41"/>
      <c r="DS1801" s="41"/>
      <c r="DT1801" s="41"/>
      <c r="DU1801" s="41"/>
      <c r="DV1801" s="41"/>
    </row>
    <row r="1802" spans="1:126" ht="14.25" customHeight="1">
      <c r="B1802" s="9"/>
      <c r="C1802" s="9"/>
      <c r="D1802" s="9"/>
    </row>
    <row r="1803" spans="1:126" ht="15.75" customHeight="1">
      <c r="D1803" s="475" t="s">
        <v>23</v>
      </c>
      <c r="E1803" s="475"/>
      <c r="F1803" s="475"/>
      <c r="G1803" s="475"/>
      <c r="H1803" s="475"/>
      <c r="I1803" s="475"/>
      <c r="J1803" s="475"/>
      <c r="K1803" s="475"/>
      <c r="L1803" s="475"/>
      <c r="M1803" s="475"/>
      <c r="N1803" s="475"/>
      <c r="O1803" s="475"/>
      <c r="P1803" s="475"/>
      <c r="Q1803" s="475"/>
      <c r="R1803" s="475"/>
      <c r="S1803" s="475"/>
      <c r="T1803" s="475"/>
      <c r="U1803" s="475"/>
      <c r="V1803" s="475"/>
      <c r="W1803" s="475"/>
      <c r="X1803" s="475"/>
      <c r="Y1803" s="475"/>
      <c r="Z1803" s="475"/>
      <c r="AA1803" s="475"/>
      <c r="AB1803" s="475"/>
      <c r="AC1803" s="475"/>
      <c r="AD1803" s="475"/>
      <c r="AE1803" s="475"/>
      <c r="AF1803" s="475"/>
      <c r="AG1803" s="475"/>
      <c r="AH1803" s="475"/>
      <c r="AI1803" s="475"/>
      <c r="AJ1803" s="475"/>
      <c r="AK1803" s="475"/>
      <c r="AL1803" s="475"/>
      <c r="AM1803" s="475"/>
      <c r="AN1803" s="475"/>
      <c r="AO1803" s="475"/>
      <c r="AP1803" s="475"/>
      <c r="AQ1803" s="475"/>
      <c r="AR1803" s="475"/>
      <c r="AS1803" s="475"/>
      <c r="AT1803" s="475"/>
      <c r="AU1803" s="475"/>
      <c r="AV1803" s="475"/>
      <c r="AW1803" s="475"/>
      <c r="AX1803" s="475"/>
      <c r="AY1803" s="475"/>
      <c r="AZ1803" s="475"/>
      <c r="BA1803" s="475"/>
      <c r="BB1803" s="475"/>
      <c r="BC1803" s="475"/>
      <c r="BD1803" s="475"/>
      <c r="BE1803" s="475"/>
      <c r="BF1803" s="475"/>
      <c r="BG1803" s="475"/>
      <c r="BH1803" s="475"/>
      <c r="BI1803" s="475"/>
      <c r="BJ1803" s="475"/>
      <c r="BK1803" s="475"/>
      <c r="BL1803" s="475"/>
      <c r="BM1803" s="475"/>
      <c r="BN1803" s="475"/>
      <c r="BO1803" s="475"/>
      <c r="BP1803" s="475"/>
      <c r="BQ1803" s="475"/>
      <c r="BR1803" s="475"/>
      <c r="BS1803" s="475"/>
      <c r="BT1803" s="475"/>
      <c r="BU1803" s="475"/>
      <c r="BV1803" s="475"/>
      <c r="BW1803" s="475"/>
      <c r="BX1803" s="475"/>
      <c r="BZ1803"/>
    </row>
    <row r="1804" spans="1:126" ht="14.25" customHeight="1">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c r="AS1804" s="9"/>
      <c r="AT1804" s="9"/>
      <c r="AU1804" s="9"/>
      <c r="AV1804" s="9"/>
      <c r="AW1804" s="9"/>
      <c r="AX1804" s="9"/>
      <c r="AY1804" s="9"/>
      <c r="AZ1804" s="9"/>
    </row>
    <row r="1805" spans="1:126" ht="19.5" customHeight="1">
      <c r="B1805" s="9"/>
      <c r="C1805" s="9"/>
      <c r="D1805" s="10"/>
      <c r="E1805" s="11" t="s">
        <v>40</v>
      </c>
      <c r="F1805" s="11"/>
      <c r="G1805" s="11"/>
      <c r="H1805" s="11"/>
      <c r="I1805" s="11"/>
      <c r="J1805" s="12"/>
      <c r="K1805" s="12"/>
      <c r="L1805" s="12"/>
      <c r="M1805" s="12"/>
      <c r="N1805" s="12"/>
      <c r="O1805" s="12"/>
      <c r="P1805" s="12"/>
      <c r="Q1805" s="10"/>
      <c r="R1805" s="476" t="str">
        <f>VLOOKUP(A1799,入力フォーム!$A$26:$AA$75,11,FALSE)</f>
        <v/>
      </c>
      <c r="S1805" s="476"/>
      <c r="T1805" s="476"/>
      <c r="U1805" s="476"/>
      <c r="V1805" s="476"/>
      <c r="W1805" s="476"/>
      <c r="X1805" s="476"/>
      <c r="Y1805" s="476"/>
      <c r="Z1805" s="476"/>
      <c r="AA1805" s="476"/>
      <c r="AB1805" s="476"/>
      <c r="AC1805" s="476"/>
      <c r="AD1805" s="476"/>
      <c r="AE1805" s="476"/>
      <c r="AF1805" s="476"/>
      <c r="AG1805" s="476"/>
      <c r="AH1805" s="477" t="s">
        <v>235</v>
      </c>
      <c r="AI1805" s="478"/>
      <c r="AJ1805" s="478"/>
      <c r="AK1805" s="478"/>
      <c r="AL1805" s="478"/>
      <c r="AM1805" s="476" t="str">
        <f>VLOOKUP(A1799,入力フォーム!$A$26:$AA$75,13,FALSE)</f>
        <v/>
      </c>
      <c r="AN1805" s="476"/>
      <c r="AO1805" s="476"/>
      <c r="AP1805" s="476"/>
      <c r="AQ1805" s="476"/>
      <c r="AR1805" s="476"/>
      <c r="AS1805" s="476"/>
      <c r="AT1805" s="476"/>
      <c r="AU1805" s="476"/>
      <c r="AV1805" s="476"/>
      <c r="AW1805" s="476"/>
      <c r="AX1805" s="476"/>
      <c r="AY1805" s="476"/>
      <c r="AZ1805" s="476"/>
      <c r="BA1805" s="476"/>
      <c r="BB1805" s="476"/>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3"/>
    </row>
    <row r="1806" spans="1:126" ht="20.100000000000001" customHeight="1">
      <c r="B1806" s="9"/>
      <c r="C1806" s="9"/>
      <c r="D1806" s="10"/>
      <c r="E1806" s="11" t="s">
        <v>41</v>
      </c>
      <c r="F1806" s="11"/>
      <c r="G1806" s="11"/>
      <c r="H1806" s="11"/>
      <c r="I1806" s="11"/>
      <c r="J1806" s="12"/>
      <c r="K1806" s="12"/>
      <c r="L1806" s="12"/>
      <c r="M1806" s="12"/>
      <c r="N1806" s="12"/>
      <c r="O1806" s="12"/>
      <c r="P1806" s="229"/>
      <c r="Q1806" s="230"/>
      <c r="R1806" s="463" t="str">
        <f>入力フォーム!$C$10</f>
        <v>品川キャンパス</v>
      </c>
      <c r="S1806" s="463"/>
      <c r="T1806" s="463"/>
      <c r="U1806" s="463"/>
      <c r="V1806" s="463"/>
      <c r="W1806" s="463"/>
      <c r="X1806" s="463"/>
      <c r="Y1806" s="463"/>
      <c r="Z1806" s="231"/>
      <c r="AA1806" s="464" t="str">
        <f>入力フォーム!$D$10</f>
        <v>文学部事務室</v>
      </c>
      <c r="AB1806" s="464"/>
      <c r="AC1806" s="464"/>
      <c r="AD1806" s="464"/>
      <c r="AE1806" s="464"/>
      <c r="AF1806" s="464"/>
      <c r="AG1806" s="464"/>
      <c r="AH1806" s="464"/>
      <c r="AI1806" s="464"/>
      <c r="AJ1806" s="464"/>
      <c r="AK1806" s="464"/>
      <c r="AL1806" s="464"/>
      <c r="AM1806" s="464"/>
      <c r="AN1806" s="464"/>
      <c r="AO1806" s="464"/>
      <c r="AP1806" s="464"/>
      <c r="AQ1806" s="464"/>
      <c r="AR1806" s="464"/>
      <c r="AS1806" s="464"/>
      <c r="AT1806" s="464"/>
      <c r="AU1806" s="464"/>
      <c r="AV1806" s="464"/>
      <c r="AW1806" s="464"/>
      <c r="AX1806" s="464"/>
      <c r="AY1806" s="464"/>
      <c r="AZ1806" s="464"/>
      <c r="BA1806" s="464"/>
      <c r="BB1806" s="464"/>
      <c r="BC1806" s="464"/>
      <c r="BD1806" s="464"/>
      <c r="BE1806" s="464"/>
      <c r="BF1806" s="464"/>
      <c r="BG1806" s="464"/>
      <c r="BH1806" s="464"/>
      <c r="BI1806" s="464"/>
      <c r="BJ1806" s="464"/>
      <c r="BK1806" s="464"/>
      <c r="BL1806" s="464"/>
      <c r="BM1806" s="464"/>
      <c r="BN1806" s="464"/>
      <c r="BO1806" s="464"/>
      <c r="BP1806" s="464"/>
      <c r="BQ1806" s="464"/>
      <c r="BR1806" s="231"/>
      <c r="BS1806" s="231"/>
      <c r="BT1806" s="231"/>
      <c r="BU1806" s="231"/>
      <c r="BV1806" s="231"/>
      <c r="BW1806" s="231"/>
      <c r="BX1806" s="232"/>
    </row>
    <row r="1807" spans="1:126" ht="18.600000000000001" customHeight="1">
      <c r="B1807" s="9"/>
      <c r="C1807" s="9"/>
      <c r="D1807" s="15"/>
      <c r="E1807" s="16" t="s">
        <v>236</v>
      </c>
      <c r="F1807" s="16"/>
      <c r="G1807" s="16"/>
      <c r="H1807" s="16"/>
      <c r="I1807" s="16"/>
      <c r="J1807" s="17"/>
      <c r="K1807" s="17"/>
      <c r="L1807" s="17"/>
      <c r="M1807" s="17"/>
      <c r="N1807" s="17"/>
      <c r="O1807" s="17"/>
      <c r="P1807" s="17"/>
      <c r="Q1807" s="15"/>
      <c r="R1807" s="465" t="str">
        <f>入力フォーム!$C$4</f>
        <v>文学部事務室</v>
      </c>
      <c r="S1807" s="465"/>
      <c r="T1807" s="465"/>
      <c r="U1807" s="465"/>
      <c r="V1807" s="465"/>
      <c r="W1807" s="465"/>
      <c r="X1807" s="465"/>
      <c r="Y1807" s="465"/>
      <c r="Z1807" s="465"/>
      <c r="AA1807" s="465"/>
      <c r="AB1807" s="465"/>
      <c r="AC1807" s="465"/>
      <c r="AD1807" s="465"/>
      <c r="AE1807" s="465"/>
      <c r="AF1807" s="465"/>
      <c r="AG1807" s="465"/>
      <c r="AH1807" s="465"/>
      <c r="AI1807" s="465"/>
      <c r="AJ1807" s="465"/>
      <c r="AK1807" s="465"/>
      <c r="AL1807" s="465"/>
      <c r="AM1807" s="465"/>
      <c r="AN1807" s="465"/>
      <c r="AO1807" s="465"/>
      <c r="AP1807" s="465"/>
      <c r="AQ1807" s="465"/>
      <c r="AR1807" s="465"/>
      <c r="AS1807" s="465"/>
      <c r="AT1807" s="465"/>
      <c r="AU1807" s="465"/>
      <c r="AV1807" s="465"/>
      <c r="AW1807" s="465"/>
      <c r="AX1807" s="465"/>
      <c r="AY1807" s="465"/>
      <c r="AZ1807" s="465"/>
      <c r="BA1807" s="465"/>
      <c r="BB1807" s="465"/>
      <c r="BC1807" s="465"/>
      <c r="BD1807" s="465"/>
      <c r="BE1807" s="465"/>
      <c r="BF1807" s="465"/>
      <c r="BG1807" s="465"/>
      <c r="BH1807" s="465"/>
      <c r="BI1807" s="465"/>
      <c r="BJ1807" s="465"/>
      <c r="BK1807" s="465"/>
      <c r="BL1807" s="465"/>
      <c r="BM1807" s="465"/>
      <c r="BN1807" s="465"/>
      <c r="BO1807" s="465"/>
      <c r="BP1807" s="465"/>
      <c r="BQ1807" s="465"/>
      <c r="BR1807" s="465"/>
      <c r="BS1807" s="233"/>
      <c r="BT1807" s="233"/>
      <c r="BU1807" s="233"/>
      <c r="BV1807" s="233"/>
      <c r="BW1807" s="233"/>
      <c r="BX1807" s="19"/>
    </row>
    <row r="1808" spans="1:126" ht="38.25" customHeight="1">
      <c r="B1808" s="9"/>
      <c r="C1808" s="9"/>
      <c r="D1808" s="10"/>
      <c r="E1808" s="466" t="s">
        <v>42</v>
      </c>
      <c r="F1808" s="466"/>
      <c r="G1808" s="466"/>
      <c r="H1808" s="466"/>
      <c r="I1808" s="466"/>
      <c r="J1808" s="466"/>
      <c r="K1808" s="466"/>
      <c r="L1808" s="466"/>
      <c r="M1808" s="466"/>
      <c r="N1808" s="466"/>
      <c r="O1808" s="466"/>
      <c r="P1808" s="467"/>
      <c r="Q1808" s="10"/>
      <c r="R1808" s="468" t="str">
        <f>入力フォーム!$C$8</f>
        <v>OC学生スタッフ</v>
      </c>
      <c r="S1808" s="468"/>
      <c r="T1808" s="468"/>
      <c r="U1808" s="468"/>
      <c r="V1808" s="468"/>
      <c r="W1808" s="468"/>
      <c r="X1808" s="468"/>
      <c r="Y1808" s="468"/>
      <c r="Z1808" s="468"/>
      <c r="AA1808" s="468"/>
      <c r="AB1808" s="468"/>
      <c r="AC1808" s="468"/>
      <c r="AD1808" s="468"/>
      <c r="AE1808" s="468"/>
      <c r="AF1808" s="468"/>
      <c r="AG1808" s="468"/>
      <c r="AH1808" s="468"/>
      <c r="AI1808" s="468"/>
      <c r="AJ1808" s="468"/>
      <c r="AK1808" s="468"/>
      <c r="AL1808" s="468"/>
      <c r="AM1808" s="468"/>
      <c r="AN1808" s="468"/>
      <c r="AO1808" s="468"/>
      <c r="AP1808" s="468"/>
      <c r="AQ1808" s="468"/>
      <c r="AR1808" s="468"/>
      <c r="AS1808" s="468"/>
      <c r="AT1808" s="468"/>
      <c r="AU1808" s="468"/>
      <c r="AV1808" s="468"/>
      <c r="AW1808" s="468"/>
      <c r="AX1808" s="468"/>
      <c r="AY1808" s="468"/>
      <c r="AZ1808" s="468"/>
      <c r="BA1808" s="468"/>
      <c r="BB1808" s="468"/>
      <c r="BC1808" s="468"/>
      <c r="BD1808" s="468"/>
      <c r="BE1808" s="468"/>
      <c r="BF1808" s="468"/>
      <c r="BG1808" s="468"/>
      <c r="BH1808" s="468"/>
      <c r="BI1808" s="468"/>
      <c r="BJ1808" s="468"/>
      <c r="BK1808" s="468"/>
      <c r="BL1808" s="468"/>
      <c r="BM1808" s="468"/>
      <c r="BN1808" s="468"/>
      <c r="BO1808" s="468"/>
      <c r="BP1808" s="468"/>
      <c r="BQ1808" s="468"/>
      <c r="BR1808" s="468"/>
      <c r="BS1808" s="234"/>
      <c r="BT1808" s="234"/>
      <c r="BU1808" s="234"/>
      <c r="BV1808" s="234"/>
      <c r="BW1808" s="234"/>
      <c r="BX1808" s="14"/>
    </row>
    <row r="1809" spans="1:126" ht="20.100000000000001" customHeight="1">
      <c r="B1809" s="9"/>
      <c r="C1809" s="9"/>
      <c r="D1809" s="15"/>
      <c r="E1809" s="16" t="s">
        <v>43</v>
      </c>
      <c r="F1809" s="16"/>
      <c r="G1809" s="16"/>
      <c r="H1809" s="16"/>
      <c r="I1809" s="16"/>
      <c r="J1809" s="17"/>
      <c r="K1809" s="17"/>
      <c r="L1809" s="17"/>
      <c r="M1809" s="17"/>
      <c r="N1809" s="17"/>
      <c r="O1809" s="17"/>
      <c r="P1809" s="17"/>
      <c r="Q1809" s="15"/>
      <c r="R1809" s="17" t="s">
        <v>44</v>
      </c>
      <c r="S1809" s="17"/>
      <c r="T1809" s="17"/>
      <c r="U1809" s="17"/>
      <c r="V1809" s="17"/>
      <c r="W1809" s="469" t="str">
        <f>VLOOKUP(A1799,入力フォーム!$A$26:$AA$75,22,FALSE)</f>
        <v/>
      </c>
      <c r="X1809" s="469"/>
      <c r="Y1809" s="469"/>
      <c r="Z1809" s="469"/>
      <c r="AA1809" s="469"/>
      <c r="AB1809" s="469"/>
      <c r="AC1809" s="469"/>
      <c r="AD1809" s="469"/>
      <c r="AE1809" s="469"/>
      <c r="AF1809" s="469"/>
      <c r="AG1809" s="469"/>
      <c r="AH1809" s="469"/>
      <c r="AI1809" s="469"/>
      <c r="AJ1809" s="469"/>
      <c r="AK1809" s="469"/>
      <c r="AL1809" s="469"/>
      <c r="AM1809" s="469"/>
      <c r="AN1809" s="469"/>
      <c r="AO1809" s="469"/>
      <c r="AP1809" s="17"/>
      <c r="AQ1809" s="17"/>
      <c r="AR1809" s="470" t="s">
        <v>237</v>
      </c>
      <c r="AS1809" s="470"/>
      <c r="AT1809" s="470"/>
      <c r="AU1809" s="470"/>
      <c r="AV1809" s="470"/>
      <c r="AW1809" s="470"/>
      <c r="AX1809" s="471">
        <f>入力フォーム!$E$16</f>
        <v>0</v>
      </c>
      <c r="AY1809" s="471"/>
      <c r="AZ1809" s="471"/>
      <c r="BA1809" s="472" t="s">
        <v>65</v>
      </c>
      <c r="BB1809" s="472"/>
      <c r="BC1809" s="472"/>
      <c r="BD1809" s="472"/>
      <c r="BE1809" s="472"/>
      <c r="BF1809" s="18"/>
      <c r="BG1809" s="18"/>
      <c r="BH1809" s="18"/>
      <c r="BI1809" s="18"/>
      <c r="BJ1809" s="18"/>
      <c r="BK1809" s="18"/>
      <c r="BL1809" s="18"/>
      <c r="BM1809" s="18"/>
      <c r="BN1809" s="18"/>
      <c r="BO1809" s="18"/>
      <c r="BP1809" s="18"/>
      <c r="BQ1809" s="18"/>
      <c r="BR1809" s="18"/>
      <c r="BS1809" s="18"/>
      <c r="BT1809" s="18"/>
      <c r="BU1809" s="18"/>
      <c r="BV1809" s="18"/>
      <c r="BW1809" s="18"/>
      <c r="BX1809" s="19"/>
    </row>
    <row r="1810" spans="1:126" ht="20.100000000000001" customHeight="1">
      <c r="A1810" s="245"/>
      <c r="B1810" s="235"/>
      <c r="C1810" s="235"/>
      <c r="D1810" s="236"/>
      <c r="E1810" s="237"/>
      <c r="F1810" s="237"/>
      <c r="G1810" s="237"/>
      <c r="H1810" s="237"/>
      <c r="I1810" s="237"/>
      <c r="J1810" s="238"/>
      <c r="K1810" s="238"/>
      <c r="L1810" s="238"/>
      <c r="M1810" s="238"/>
      <c r="N1810" s="238"/>
      <c r="O1810" s="238"/>
      <c r="P1810" s="238"/>
      <c r="Q1810" s="239"/>
      <c r="R1810" s="240"/>
      <c r="S1810" s="241"/>
      <c r="T1810" s="241"/>
      <c r="U1810" s="241"/>
      <c r="V1810" s="241"/>
      <c r="W1810" s="241"/>
      <c r="X1810" s="241"/>
      <c r="Y1810" s="241"/>
      <c r="Z1810" s="241"/>
      <c r="AA1810" s="241"/>
      <c r="AB1810" s="241"/>
      <c r="AC1810" s="241"/>
      <c r="AD1810" s="241"/>
      <c r="AE1810" s="241"/>
      <c r="AF1810" s="241"/>
      <c r="AG1810" s="241"/>
      <c r="AH1810" s="241"/>
      <c r="AI1810" s="241"/>
      <c r="AJ1810" s="241"/>
      <c r="AK1810" s="241"/>
      <c r="AL1810" s="241"/>
      <c r="AM1810" s="241"/>
      <c r="AN1810" s="241"/>
      <c r="AO1810" s="241"/>
      <c r="AP1810" s="241"/>
      <c r="AQ1810" s="241"/>
      <c r="AR1810" s="242"/>
      <c r="AS1810" s="242"/>
      <c r="AT1810" s="243"/>
      <c r="AU1810" s="241"/>
      <c r="AV1810" s="241"/>
      <c r="AW1810" s="241"/>
      <c r="AX1810" s="241"/>
      <c r="AY1810" s="242"/>
      <c r="AZ1810" s="242"/>
      <c r="BA1810" s="242"/>
      <c r="BB1810" s="242"/>
      <c r="BC1810" s="242"/>
      <c r="BD1810" s="242"/>
      <c r="BE1810" s="242"/>
      <c r="BF1810" s="242"/>
      <c r="BG1810" s="242"/>
      <c r="BH1810" s="242"/>
      <c r="BI1810" s="242"/>
      <c r="BJ1810" s="242"/>
      <c r="BK1810" s="242"/>
      <c r="BL1810" s="242"/>
      <c r="BM1810" s="242"/>
      <c r="BN1810" s="242"/>
      <c r="BO1810" s="242"/>
      <c r="BP1810" s="242"/>
      <c r="BQ1810" s="242"/>
      <c r="BR1810" s="242"/>
      <c r="BS1810" s="242"/>
      <c r="BT1810" s="242"/>
      <c r="BU1810" s="242"/>
      <c r="BV1810" s="242"/>
      <c r="BW1810" s="242"/>
      <c r="BX1810" s="244"/>
    </row>
    <row r="1811" spans="1:126" ht="20.100000000000001" customHeight="1">
      <c r="B1811" s="9"/>
      <c r="C1811" s="9"/>
      <c r="D1811" s="20"/>
      <c r="E1811" s="21" t="s">
        <v>45</v>
      </c>
      <c r="F1811" s="21"/>
      <c r="G1811" s="21"/>
      <c r="H1811" s="21"/>
      <c r="I1811" s="21"/>
      <c r="J1811" s="22"/>
      <c r="K1811" s="22"/>
      <c r="L1811" s="22"/>
      <c r="M1811" s="22"/>
      <c r="N1811" s="22"/>
      <c r="O1811" s="22"/>
      <c r="P1811" s="22"/>
      <c r="Q1811" s="15"/>
      <c r="R1811" s="490" t="str">
        <f>VLOOKUP(A1799,入力フォーム!$A$26:$AA$75,14,FALSE)</f>
        <v/>
      </c>
      <c r="S1811" s="490"/>
      <c r="T1811" s="490"/>
      <c r="U1811" s="490"/>
      <c r="V1811" s="490"/>
      <c r="W1811" s="490"/>
      <c r="X1811" s="490"/>
      <c r="Y1811" s="490"/>
      <c r="Z1811" s="490"/>
      <c r="AA1811" s="490"/>
      <c r="AB1811" s="491" t="s">
        <v>235</v>
      </c>
      <c r="AC1811" s="491"/>
      <c r="AD1811" s="491"/>
      <c r="AE1811" s="491"/>
      <c r="AF1811" s="491"/>
      <c r="AG1811" s="492" t="str">
        <f>VLOOKUP(A1799,入力フォーム!$A$26:$AA$75,16,FALSE)</f>
        <v/>
      </c>
      <c r="AH1811" s="492"/>
      <c r="AI1811" s="492"/>
      <c r="AJ1811" s="492"/>
      <c r="AK1811" s="492"/>
      <c r="AL1811" s="492"/>
      <c r="AM1811" s="492"/>
      <c r="AN1811" s="492"/>
      <c r="AO1811" s="492"/>
      <c r="AP1811" s="492"/>
      <c r="AQ1811" s="27"/>
      <c r="AR1811" s="36"/>
      <c r="AS1811" s="36"/>
      <c r="AT1811" s="36"/>
      <c r="AU1811" s="36"/>
      <c r="AV1811" s="36"/>
      <c r="AW1811" s="36"/>
      <c r="AX1811" s="36"/>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9"/>
    </row>
    <row r="1812" spans="1:126" s="8" customFormat="1" ht="10.5" customHeight="1">
      <c r="D1812" s="15"/>
      <c r="E1812" s="16"/>
      <c r="F1812" s="16"/>
      <c r="G1812" s="16"/>
      <c r="H1812" s="16"/>
      <c r="I1812" s="16"/>
      <c r="J1812" s="16"/>
      <c r="K1812" s="16"/>
      <c r="L1812" s="16"/>
      <c r="M1812" s="16"/>
      <c r="N1812" s="16"/>
      <c r="O1812" s="16"/>
      <c r="P1812" s="17"/>
      <c r="Q1812" s="15"/>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9"/>
      <c r="BY1812"/>
      <c r="BZ1812" s="43"/>
      <c r="CA1812" s="43"/>
      <c r="CB1812" s="43"/>
      <c r="CC1812" s="43"/>
      <c r="CD1812" s="43"/>
      <c r="CE1812" s="43"/>
      <c r="CF1812" s="43"/>
      <c r="CG1812" s="43"/>
      <c r="CH1812" s="43"/>
      <c r="CI1812" s="43"/>
      <c r="CJ1812" s="43"/>
      <c r="CK1812" s="43"/>
      <c r="CL1812" s="43"/>
      <c r="CM1812" s="43"/>
      <c r="CN1812" s="43"/>
      <c r="CO1812" s="43"/>
      <c r="CP1812" s="43"/>
      <c r="CQ1812" s="43"/>
      <c r="CR1812" s="43"/>
      <c r="CS1812" s="43"/>
      <c r="CT1812" s="43"/>
      <c r="CU1812" s="43"/>
      <c r="CV1812" s="43"/>
      <c r="CW1812" s="43"/>
      <c r="CX1812" s="43"/>
      <c r="CY1812" s="43"/>
      <c r="CZ1812" s="43"/>
      <c r="DA1812" s="43"/>
      <c r="DB1812" s="43"/>
      <c r="DC1812" s="43"/>
      <c r="DD1812" s="43"/>
      <c r="DE1812" s="43"/>
      <c r="DF1812" s="43"/>
      <c r="DG1812" s="43"/>
      <c r="DH1812" s="43"/>
      <c r="DI1812" s="43"/>
      <c r="DJ1812" s="43"/>
      <c r="DK1812" s="43"/>
      <c r="DL1812" s="43"/>
      <c r="DM1812" s="43"/>
      <c r="DN1812" s="43"/>
      <c r="DO1812" s="43"/>
      <c r="DP1812" s="43"/>
      <c r="DQ1812" s="43"/>
      <c r="DR1812" s="43"/>
      <c r="DS1812" s="43"/>
      <c r="DT1812" s="43"/>
      <c r="DU1812" s="43"/>
      <c r="DV1812" s="43"/>
    </row>
    <row r="1813" spans="1:126" ht="20.100000000000001" customHeight="1">
      <c r="B1813" s="9"/>
      <c r="C1813" s="9"/>
      <c r="D1813" s="15"/>
      <c r="E1813" s="16"/>
      <c r="F1813" s="16"/>
      <c r="G1813" s="16"/>
      <c r="H1813" s="16"/>
      <c r="I1813" s="16"/>
      <c r="J1813" s="17"/>
      <c r="K1813" s="17"/>
      <c r="L1813" s="17"/>
      <c r="M1813" s="17"/>
      <c r="N1813" s="17"/>
      <c r="O1813" s="17"/>
      <c r="P1813" s="17"/>
      <c r="Q1813" s="15"/>
      <c r="R1813" s="17"/>
      <c r="S1813" s="17" t="s">
        <v>46</v>
      </c>
      <c r="T1813" s="17"/>
      <c r="U1813" s="17"/>
      <c r="V1813" s="17"/>
      <c r="W1813" s="17"/>
      <c r="X1813" s="17"/>
      <c r="Y1813" s="17"/>
      <c r="Z1813" s="17"/>
      <c r="AA1813" s="17"/>
      <c r="AB1813" s="17"/>
      <c r="AC1813" s="17"/>
      <c r="AD1813" s="17"/>
      <c r="AE1813" s="17"/>
      <c r="AF1813" s="17"/>
      <c r="AG1813" s="17"/>
      <c r="AH1813" s="17"/>
      <c r="AI1813" s="17"/>
      <c r="AJ1813" s="17"/>
      <c r="BI1813" s="247"/>
      <c r="BJ1813" s="247"/>
      <c r="BK1813" s="247"/>
      <c r="BL1813" s="18"/>
      <c r="BM1813" s="18"/>
      <c r="BN1813" s="18"/>
      <c r="BO1813" s="18"/>
      <c r="BP1813" s="18"/>
      <c r="BQ1813" s="18"/>
      <c r="BR1813" s="18"/>
      <c r="BS1813" s="18"/>
      <c r="BT1813" s="18"/>
      <c r="BU1813" s="18"/>
      <c r="BV1813" s="18"/>
      <c r="BW1813" s="18"/>
      <c r="BX1813" s="19"/>
    </row>
    <row r="1814" spans="1:126" ht="20.100000000000001" customHeight="1">
      <c r="B1814" s="9"/>
      <c r="C1814" s="9"/>
      <c r="D1814" s="15"/>
      <c r="E1814" s="16"/>
      <c r="F1814" s="16"/>
      <c r="G1814" s="16"/>
      <c r="H1814" s="16"/>
      <c r="I1814" s="16"/>
      <c r="J1814" s="17"/>
      <c r="K1814" s="17"/>
      <c r="L1814" s="17"/>
      <c r="M1814" s="17"/>
      <c r="N1814" s="17"/>
      <c r="O1814" s="17"/>
      <c r="P1814" s="17"/>
      <c r="Q1814" s="15"/>
      <c r="R1814" s="492" t="str">
        <f>VLOOKUP(A1799,入力フォーム!$A$26:$AA$75,17,FALSE)</f>
        <v/>
      </c>
      <c r="S1814" s="492"/>
      <c r="T1814" s="492"/>
      <c r="U1814" s="492"/>
      <c r="V1814" s="492"/>
      <c r="W1814" s="492"/>
      <c r="X1814" s="492"/>
      <c r="Y1814" s="492"/>
      <c r="Z1814" s="492"/>
      <c r="AA1814" s="492"/>
      <c r="AB1814" s="491" t="s">
        <v>235</v>
      </c>
      <c r="AC1814" s="491"/>
      <c r="AD1814" s="491"/>
      <c r="AE1814" s="491"/>
      <c r="AF1814" s="491"/>
      <c r="AG1814" s="492" t="str">
        <f>VLOOKUP(A1799,入力フォーム!$A$26:$AA$75,19,FALSE)</f>
        <v/>
      </c>
      <c r="AH1814" s="492"/>
      <c r="AI1814" s="492"/>
      <c r="AJ1814" s="492"/>
      <c r="AK1814" s="492"/>
      <c r="AL1814" s="492"/>
      <c r="AM1814" s="492"/>
      <c r="AN1814" s="492"/>
      <c r="AO1814" s="492"/>
      <c r="AP1814" s="492"/>
      <c r="AQ1814" s="27"/>
      <c r="AR1814" s="28" t="s">
        <v>47</v>
      </c>
      <c r="AS1814" s="28"/>
      <c r="AT1814" s="28"/>
      <c r="AU1814" s="28"/>
      <c r="AV1814" s="485" t="str">
        <f>VLOOKUP(A1799,入力フォーム!$A$26:$AA$75,20,FALSE)</f>
        <v/>
      </c>
      <c r="AW1814" s="485"/>
      <c r="AX1814" s="28" t="s">
        <v>48</v>
      </c>
      <c r="AY1814" s="28"/>
      <c r="AZ1814" s="28"/>
      <c r="BA1814" s="28"/>
      <c r="BB1814" s="28"/>
      <c r="BC1814" s="28"/>
      <c r="BD1814" s="28"/>
      <c r="BE1814" s="28"/>
      <c r="BF1814" s="28"/>
      <c r="BG1814" s="18"/>
      <c r="BH1814" s="18"/>
      <c r="BI1814" s="18"/>
      <c r="BJ1814" s="18"/>
      <c r="BK1814" s="18"/>
      <c r="BL1814" s="18"/>
      <c r="BM1814" s="18"/>
      <c r="BN1814" s="18"/>
      <c r="BO1814" s="18"/>
      <c r="BP1814" s="18"/>
      <c r="BQ1814" s="18"/>
      <c r="BR1814" s="18"/>
      <c r="BS1814" s="18"/>
      <c r="BT1814" s="18"/>
      <c r="BU1814" s="18"/>
      <c r="BV1814" s="18"/>
      <c r="BW1814" s="18"/>
      <c r="BX1814" s="19"/>
    </row>
    <row r="1815" spans="1:126" ht="20.100000000000001" customHeight="1">
      <c r="B1815" s="9"/>
      <c r="C1815" s="9"/>
      <c r="D1815" s="15"/>
      <c r="E1815" s="16"/>
      <c r="F1815" s="16"/>
      <c r="G1815" s="16"/>
      <c r="H1815" s="16"/>
      <c r="I1815" s="16"/>
      <c r="J1815" s="17"/>
      <c r="K1815" s="17"/>
      <c r="L1815" s="17"/>
      <c r="M1815" s="17"/>
      <c r="N1815" s="17"/>
      <c r="O1815" s="17"/>
      <c r="P1815" s="17"/>
      <c r="Q1815" s="15"/>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9"/>
    </row>
    <row r="1816" spans="1:126" ht="20.100000000000001" customHeight="1">
      <c r="B1816" s="9"/>
      <c r="C1816" s="9"/>
      <c r="D1816" s="15"/>
      <c r="E1816" s="16"/>
      <c r="F1816" s="16"/>
      <c r="G1816" s="16"/>
      <c r="H1816" s="16"/>
      <c r="I1816" s="16"/>
      <c r="J1816" s="17"/>
      <c r="K1816" s="17"/>
      <c r="L1816" s="17"/>
      <c r="M1816" s="17"/>
      <c r="N1816" s="17"/>
      <c r="O1816" s="17"/>
      <c r="P1816" s="17"/>
      <c r="Q1816" s="15"/>
      <c r="R1816" s="248" t="s">
        <v>238</v>
      </c>
      <c r="S1816" s="29"/>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30"/>
      <c r="AZ1816" s="30"/>
      <c r="BA1816" s="30"/>
      <c r="BB1816" s="30"/>
      <c r="BC1816" s="30"/>
      <c r="BD1816" s="30"/>
      <c r="BE1816" s="30"/>
      <c r="BF1816" s="30"/>
      <c r="BG1816" s="30"/>
      <c r="BH1816" s="30"/>
      <c r="BI1816" s="30"/>
      <c r="BJ1816" s="30"/>
      <c r="BK1816" s="30"/>
      <c r="BL1816" s="18"/>
      <c r="BM1816" s="18"/>
      <c r="BN1816" s="18"/>
      <c r="BO1816" s="18"/>
      <c r="BP1816" s="18"/>
      <c r="BQ1816" s="18"/>
      <c r="BR1816" s="18"/>
      <c r="BS1816" s="18"/>
      <c r="BT1816" s="18"/>
      <c r="BU1816" s="18"/>
      <c r="BV1816" s="18"/>
      <c r="BW1816" s="18"/>
      <c r="BX1816" s="19"/>
    </row>
    <row r="1817" spans="1:126" ht="20.100000000000001" customHeight="1">
      <c r="B1817" s="9"/>
      <c r="C1817" s="9"/>
      <c r="D1817" s="23"/>
      <c r="E1817" s="24"/>
      <c r="F1817" s="24"/>
      <c r="G1817" s="24"/>
      <c r="H1817" s="24"/>
      <c r="I1817" s="24"/>
      <c r="J1817" s="25"/>
      <c r="K1817" s="25"/>
      <c r="L1817" s="25"/>
      <c r="M1817" s="25"/>
      <c r="N1817" s="25"/>
      <c r="O1817" s="25"/>
      <c r="P1817" s="25"/>
      <c r="Q1817" s="15"/>
      <c r="R1817" s="249" t="s">
        <v>239</v>
      </c>
      <c r="S1817" s="29"/>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30"/>
      <c r="AZ1817" s="30"/>
      <c r="BA1817" s="30"/>
      <c r="BB1817" s="30"/>
      <c r="BC1817" s="30"/>
      <c r="BD1817" s="30"/>
      <c r="BE1817" s="30"/>
      <c r="BF1817" s="30"/>
      <c r="BG1817" s="30"/>
      <c r="BH1817" s="30"/>
      <c r="BI1817" s="30"/>
      <c r="BJ1817" s="30"/>
      <c r="BK1817" s="30"/>
      <c r="BL1817" s="18"/>
      <c r="BM1817" s="18"/>
      <c r="BN1817" s="18"/>
      <c r="BO1817" s="18"/>
      <c r="BP1817" s="18"/>
      <c r="BQ1817" s="18"/>
      <c r="BR1817" s="18"/>
      <c r="BS1817" s="18"/>
      <c r="BT1817" s="18"/>
      <c r="BU1817" s="18"/>
      <c r="BV1817" s="18"/>
      <c r="BW1817" s="18"/>
      <c r="BX1817" s="19"/>
    </row>
    <row r="1818" spans="1:126" ht="20.100000000000001" customHeight="1">
      <c r="B1818" s="9"/>
      <c r="C1818" s="9"/>
      <c r="D1818" s="15"/>
      <c r="E1818" s="16" t="s">
        <v>49</v>
      </c>
      <c r="F1818" s="16"/>
      <c r="G1818" s="16"/>
      <c r="H1818" s="16"/>
      <c r="I1818" s="16"/>
      <c r="J1818" s="17"/>
      <c r="K1818" s="17"/>
      <c r="L1818" s="17"/>
      <c r="M1818" s="17"/>
      <c r="N1818" s="17"/>
      <c r="O1818" s="17"/>
      <c r="P1818" s="17"/>
      <c r="Q1818" s="20"/>
      <c r="R1818" s="21" t="s">
        <v>67</v>
      </c>
      <c r="S1818" s="22"/>
      <c r="T1818" s="22"/>
      <c r="U1818" s="22"/>
      <c r="V1818" s="22"/>
      <c r="W1818" s="22"/>
      <c r="X1818" s="22"/>
      <c r="Y1818" s="22"/>
      <c r="Z1818" s="22"/>
      <c r="AA1818" s="22"/>
      <c r="AB1818" s="22"/>
      <c r="AC1818" s="22"/>
      <c r="AD1818" s="22"/>
      <c r="AE1818" s="22"/>
      <c r="AF1818" s="22"/>
      <c r="AG1818" s="22"/>
      <c r="AH1818" s="22"/>
      <c r="AI1818" s="22"/>
      <c r="AJ1818" s="22"/>
      <c r="AK1818" s="22"/>
      <c r="AL1818" s="22"/>
      <c r="AM1818" s="22"/>
      <c r="AN1818" s="22"/>
      <c r="AO1818" s="22"/>
      <c r="AP1818" s="22"/>
      <c r="AQ1818" s="22"/>
      <c r="AR1818" s="22"/>
      <c r="AS1818" s="22"/>
      <c r="AT1818" s="22"/>
      <c r="AU1818" s="22"/>
      <c r="AV1818" s="22"/>
      <c r="AW1818" s="22"/>
      <c r="AX1818" s="2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3"/>
    </row>
    <row r="1819" spans="1:126" ht="20.100000000000001" customHeight="1">
      <c r="B1819" s="9"/>
      <c r="C1819" s="9"/>
      <c r="D1819" s="15"/>
      <c r="E1819" s="16"/>
      <c r="F1819" s="16"/>
      <c r="G1819" s="16"/>
      <c r="H1819" s="16"/>
      <c r="I1819" s="16"/>
      <c r="J1819" s="17"/>
      <c r="K1819" s="17"/>
      <c r="L1819" s="17"/>
      <c r="M1819" s="17"/>
      <c r="N1819" s="17"/>
      <c r="O1819" s="17"/>
      <c r="P1819" s="17"/>
      <c r="Q1819" s="23"/>
      <c r="R1819" s="31" t="s">
        <v>126</v>
      </c>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AY1819" s="32"/>
      <c r="AZ1819" s="32"/>
      <c r="BA1819" s="32"/>
      <c r="BB1819" s="32"/>
      <c r="BC1819" s="32"/>
      <c r="BD1819" s="32"/>
      <c r="BE1819" s="32"/>
      <c r="BF1819" s="32"/>
      <c r="BG1819" s="32"/>
      <c r="BH1819" s="32"/>
      <c r="BI1819" s="32"/>
      <c r="BJ1819" s="32"/>
      <c r="BK1819" s="33"/>
      <c r="BL1819" s="33"/>
      <c r="BM1819" s="33"/>
      <c r="BN1819" s="33"/>
      <c r="BO1819" s="33"/>
      <c r="BP1819" s="33"/>
      <c r="BQ1819" s="33"/>
      <c r="BR1819" s="33"/>
      <c r="BS1819" s="33"/>
      <c r="BT1819" s="33"/>
      <c r="BU1819" s="33"/>
      <c r="BV1819" s="33"/>
      <c r="BW1819" s="33"/>
      <c r="BX1819" s="26"/>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row>
    <row r="1820" spans="1:126" ht="20.100000000000001" customHeight="1">
      <c r="B1820" s="9"/>
      <c r="C1820" s="9"/>
      <c r="D1820" s="10"/>
      <c r="E1820" s="11" t="s">
        <v>81</v>
      </c>
      <c r="F1820" s="11"/>
      <c r="G1820" s="11"/>
      <c r="H1820" s="11"/>
      <c r="I1820" s="11"/>
      <c r="J1820" s="12"/>
      <c r="K1820" s="12"/>
      <c r="L1820" s="12"/>
      <c r="M1820" s="12"/>
      <c r="N1820" s="12"/>
      <c r="O1820" s="12"/>
      <c r="P1820" s="12"/>
      <c r="Q1820" s="15"/>
      <c r="R1820" s="16" t="s">
        <v>115</v>
      </c>
      <c r="S1820" s="17"/>
      <c r="T1820" s="17"/>
      <c r="U1820" s="17"/>
      <c r="V1820" s="17"/>
      <c r="W1820" s="17"/>
      <c r="X1820" s="17"/>
      <c r="Y1820" s="17"/>
      <c r="Z1820" s="17"/>
      <c r="AA1820" s="17"/>
      <c r="AB1820" s="17"/>
      <c r="AC1820" s="17"/>
      <c r="AD1820" s="17"/>
      <c r="AE1820" s="17"/>
      <c r="AF1820" s="17"/>
      <c r="AG1820" s="17"/>
      <c r="AH1820" s="17"/>
      <c r="AI1820" s="17"/>
      <c r="AJ1820" s="17"/>
      <c r="AK1820" s="17"/>
      <c r="AL1820" s="17"/>
      <c r="AM1820" s="17"/>
      <c r="AN1820" s="17"/>
      <c r="AO1820" s="17"/>
      <c r="AP1820" s="17"/>
      <c r="AQ1820" s="17"/>
      <c r="AR1820" s="17"/>
      <c r="AS1820" s="17"/>
      <c r="AT1820" s="17"/>
      <c r="AU1820" s="17"/>
      <c r="AV1820" s="17"/>
      <c r="AW1820" s="17"/>
      <c r="AX1820" s="17"/>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9"/>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row>
    <row r="1821" spans="1:126" ht="20.100000000000001" customHeight="1">
      <c r="B1821" s="9"/>
      <c r="C1821" s="9"/>
      <c r="D1821" s="15"/>
      <c r="E1821" s="16" t="s">
        <v>82</v>
      </c>
      <c r="F1821" s="16"/>
      <c r="G1821" s="16"/>
      <c r="H1821" s="16"/>
      <c r="I1821" s="16"/>
      <c r="J1821" s="17"/>
      <c r="K1821" s="17"/>
      <c r="L1821" s="17"/>
      <c r="M1821" s="17"/>
      <c r="N1821" s="17"/>
      <c r="O1821" s="17"/>
      <c r="P1821" s="17"/>
      <c r="Q1821" s="20"/>
      <c r="R1821" s="486" t="s">
        <v>113</v>
      </c>
      <c r="S1821" s="486"/>
      <c r="T1821" s="486"/>
      <c r="U1821" s="486"/>
      <c r="V1821" s="39" t="s">
        <v>240</v>
      </c>
      <c r="W1821" s="487" t="str">
        <f>VLOOKUP(A1799,入力フォーム!$A$26:$AA$75,10,FALSE)</f>
        <v/>
      </c>
      <c r="X1821" s="487"/>
      <c r="Y1821" s="487"/>
      <c r="Z1821" s="487"/>
      <c r="AA1821" s="487"/>
      <c r="AB1821" s="487"/>
      <c r="AC1821" s="487"/>
      <c r="AD1821" s="39" t="s">
        <v>21</v>
      </c>
      <c r="AE1821" s="40"/>
      <c r="AF1821" s="22"/>
      <c r="AG1821" s="22"/>
      <c r="AH1821" s="22"/>
      <c r="AI1821" s="22"/>
      <c r="AJ1821" s="22"/>
      <c r="AK1821" s="22"/>
      <c r="AL1821" s="22"/>
      <c r="AM1821" s="22"/>
      <c r="AN1821" s="22"/>
      <c r="AO1821" s="22"/>
      <c r="AP1821" s="22"/>
      <c r="AQ1821" s="22"/>
      <c r="AR1821" s="22"/>
      <c r="AS1821" s="22"/>
      <c r="AT1821" s="22"/>
      <c r="AU1821" s="22"/>
      <c r="AV1821" s="22"/>
      <c r="AW1821" s="22"/>
      <c r="AX1821" s="2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3"/>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row>
    <row r="1822" spans="1:126" ht="20.100000000000001" customHeight="1">
      <c r="B1822" s="9"/>
      <c r="C1822" s="9"/>
      <c r="D1822" s="15"/>
      <c r="E1822" s="16"/>
      <c r="F1822" s="16"/>
      <c r="G1822" s="16"/>
      <c r="H1822" s="16"/>
      <c r="I1822" s="16"/>
      <c r="J1822" s="17"/>
      <c r="K1822" s="17"/>
      <c r="L1822" s="17"/>
      <c r="M1822" s="17"/>
      <c r="N1822" s="17"/>
      <c r="O1822" s="17"/>
      <c r="P1822" s="17"/>
      <c r="Q1822" s="15"/>
      <c r="R1822" s="16" t="s">
        <v>104</v>
      </c>
      <c r="S1822" s="17"/>
      <c r="T1822" s="17"/>
      <c r="U1822" s="17"/>
      <c r="V1822" s="17"/>
      <c r="W1822" s="17"/>
      <c r="X1822" s="17"/>
      <c r="Y1822" s="17"/>
      <c r="Z1822" s="17"/>
      <c r="AA1822" s="17"/>
      <c r="AB1822" s="17"/>
      <c r="AC1822" s="17"/>
      <c r="AD1822" s="17"/>
      <c r="AE1822" s="17"/>
      <c r="AF1822" s="17"/>
      <c r="AG1822" s="17"/>
      <c r="AH1822" s="17"/>
      <c r="AI1822" s="17"/>
      <c r="AJ1822" s="17"/>
      <c r="AK1822" s="17"/>
      <c r="AL1822" s="17"/>
      <c r="AM1822" s="17"/>
      <c r="AN1822" s="17"/>
      <c r="AO1822" s="17"/>
      <c r="AP1822" s="17"/>
      <c r="AQ1822" s="17"/>
      <c r="AR1822" s="17"/>
      <c r="AS1822" s="17"/>
      <c r="AT1822" s="17"/>
      <c r="AU1822" s="17"/>
      <c r="AV1822" s="17"/>
      <c r="AW1822" s="17"/>
      <c r="AX1822" s="17"/>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9"/>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row>
    <row r="1823" spans="1:126" ht="20.100000000000001" customHeight="1">
      <c r="B1823" s="9"/>
      <c r="C1823" s="9"/>
      <c r="D1823" s="15"/>
      <c r="E1823" s="16"/>
      <c r="F1823" s="16"/>
      <c r="G1823" s="16"/>
      <c r="H1823" s="16"/>
      <c r="I1823" s="16"/>
      <c r="J1823" s="17"/>
      <c r="K1823" s="17"/>
      <c r="L1823" s="17"/>
      <c r="M1823" s="17"/>
      <c r="N1823" s="17"/>
      <c r="O1823" s="17"/>
      <c r="P1823" s="17"/>
      <c r="Q1823" s="15"/>
      <c r="R1823" s="16" t="s">
        <v>68</v>
      </c>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9"/>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row>
    <row r="1824" spans="1:126" ht="20.100000000000001" customHeight="1">
      <c r="B1824" s="9"/>
      <c r="C1824" s="9"/>
      <c r="D1824" s="15"/>
      <c r="E1824" s="16"/>
      <c r="F1824" s="16"/>
      <c r="G1824" s="16"/>
      <c r="H1824" s="16"/>
      <c r="I1824" s="16"/>
      <c r="J1824" s="17"/>
      <c r="K1824" s="17"/>
      <c r="L1824" s="17"/>
      <c r="M1824" s="17"/>
      <c r="N1824" s="17"/>
      <c r="O1824" s="17"/>
      <c r="P1824" s="17"/>
      <c r="Q1824" s="15"/>
      <c r="R1824" s="16" t="s">
        <v>114</v>
      </c>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c r="AP1824" s="17"/>
      <c r="AQ1824" s="17"/>
      <c r="AR1824" s="17"/>
      <c r="AS1824" s="17"/>
      <c r="AT1824" s="17"/>
      <c r="AU1824" s="17"/>
      <c r="AV1824" s="17"/>
      <c r="AW1824" s="17"/>
      <c r="AX1824" s="17"/>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9"/>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row>
    <row r="1825" spans="2:126" ht="20.100000000000001" customHeight="1">
      <c r="B1825" s="9"/>
      <c r="C1825" s="9"/>
      <c r="D1825" s="15"/>
      <c r="E1825" s="16"/>
      <c r="F1825" s="16"/>
      <c r="G1825" s="16"/>
      <c r="H1825" s="16"/>
      <c r="I1825" s="16"/>
      <c r="J1825" s="17"/>
      <c r="K1825" s="17"/>
      <c r="L1825" s="17"/>
      <c r="M1825" s="17"/>
      <c r="N1825" s="17"/>
      <c r="O1825" s="17"/>
      <c r="P1825" s="17"/>
      <c r="Q1825" s="23"/>
      <c r="R1825" s="25"/>
      <c r="S1825" s="25"/>
      <c r="T1825" s="25"/>
      <c r="U1825" s="25"/>
      <c r="V1825" s="25"/>
      <c r="W1825" s="25"/>
      <c r="X1825" s="25"/>
      <c r="Y1825" s="24" t="s">
        <v>241</v>
      </c>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5"/>
      <c r="AX1825" s="25"/>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26"/>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row>
    <row r="1826" spans="2:126" ht="20.100000000000001" customHeight="1">
      <c r="B1826" s="9"/>
      <c r="C1826" s="9"/>
      <c r="D1826" s="10"/>
      <c r="E1826" s="11" t="s">
        <v>50</v>
      </c>
      <c r="F1826" s="11"/>
      <c r="G1826" s="11"/>
      <c r="H1826" s="11"/>
      <c r="I1826" s="11"/>
      <c r="J1826" s="12"/>
      <c r="K1826" s="12"/>
      <c r="L1826" s="12"/>
      <c r="M1826" s="12"/>
      <c r="N1826" s="12"/>
      <c r="O1826" s="12"/>
      <c r="P1826" s="12"/>
      <c r="Q1826" s="15"/>
      <c r="R1826" s="16" t="s">
        <v>69</v>
      </c>
      <c r="S1826" s="17"/>
      <c r="T1826" s="17"/>
      <c r="U1826" s="17"/>
      <c r="V1826" s="17"/>
      <c r="W1826" s="17"/>
      <c r="X1826" s="17"/>
      <c r="Y1826" s="17"/>
      <c r="Z1826" s="17"/>
      <c r="AA1826" s="17"/>
      <c r="AB1826" s="17"/>
      <c r="AC1826" s="16" t="s">
        <v>70</v>
      </c>
      <c r="AD1826" s="17"/>
      <c r="AE1826" s="17"/>
      <c r="AF1826" s="17"/>
      <c r="AG1826" s="17"/>
      <c r="AH1826" s="17"/>
      <c r="AI1826" s="17"/>
      <c r="AJ1826" s="17"/>
      <c r="AK1826" s="17"/>
      <c r="AL1826" s="17"/>
      <c r="AM1826" s="17"/>
      <c r="AN1826" s="17"/>
      <c r="AO1826" s="17"/>
      <c r="AP1826" s="17"/>
      <c r="AQ1826" s="17"/>
      <c r="AR1826" s="17"/>
      <c r="AS1826" s="17"/>
      <c r="AT1826" s="17"/>
      <c r="AU1826" s="17"/>
      <c r="AV1826" s="17"/>
      <c r="AW1826" s="17"/>
      <c r="AX1826" s="17"/>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9"/>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row>
    <row r="1827" spans="2:126" ht="20.100000000000001" customHeight="1">
      <c r="B1827" s="9"/>
      <c r="C1827" s="9"/>
      <c r="D1827" s="10"/>
      <c r="E1827" s="11" t="s">
        <v>51</v>
      </c>
      <c r="F1827" s="11"/>
      <c r="G1827" s="11"/>
      <c r="H1827" s="11"/>
      <c r="I1827" s="11"/>
      <c r="J1827" s="12"/>
      <c r="K1827" s="12"/>
      <c r="L1827" s="12"/>
      <c r="M1827" s="12"/>
      <c r="N1827" s="12"/>
      <c r="O1827" s="12"/>
      <c r="P1827" s="12"/>
      <c r="Q1827" s="10"/>
      <c r="R1827" s="11" t="s">
        <v>86</v>
      </c>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c r="BW1827" s="13"/>
      <c r="BX1827" s="14"/>
    </row>
    <row r="1828" spans="2:126" ht="20.100000000000001" customHeight="1">
      <c r="B1828" s="9"/>
      <c r="C1828" s="9"/>
      <c r="D1828" s="20"/>
      <c r="E1828" s="21" t="s">
        <v>52</v>
      </c>
      <c r="F1828" s="21"/>
      <c r="G1828" s="21"/>
      <c r="H1828" s="21"/>
      <c r="I1828" s="21"/>
      <c r="J1828" s="22"/>
      <c r="K1828" s="22"/>
      <c r="L1828" s="22"/>
      <c r="M1828" s="22"/>
      <c r="N1828" s="22"/>
      <c r="O1828" s="22"/>
      <c r="P1828" s="22"/>
      <c r="Q1828" s="15"/>
      <c r="R1828" s="16" t="s">
        <v>71</v>
      </c>
      <c r="S1828" s="29"/>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30"/>
      <c r="AZ1828" s="30"/>
      <c r="BA1828" s="30"/>
      <c r="BB1828" s="30"/>
      <c r="BC1828" s="30"/>
      <c r="BD1828" s="30"/>
      <c r="BE1828" s="30"/>
      <c r="BF1828" s="30"/>
      <c r="BG1828" s="30"/>
      <c r="BH1828" s="30"/>
      <c r="BI1828" s="30"/>
      <c r="BJ1828" s="30"/>
      <c r="BK1828" s="30"/>
      <c r="BL1828" s="18"/>
      <c r="BM1828" s="18"/>
      <c r="BN1828" s="18"/>
      <c r="BO1828" s="18"/>
      <c r="BP1828" s="18"/>
      <c r="BQ1828" s="18"/>
      <c r="BR1828" s="18"/>
      <c r="BS1828" s="18"/>
      <c r="BT1828" s="18"/>
      <c r="BU1828" s="18"/>
      <c r="BV1828" s="18"/>
      <c r="BW1828" s="18"/>
      <c r="BX1828" s="19"/>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row>
    <row r="1829" spans="2:126" ht="20.100000000000001" customHeight="1">
      <c r="B1829" s="9"/>
      <c r="C1829" s="9"/>
      <c r="D1829" s="15"/>
      <c r="E1829" s="16"/>
      <c r="F1829" s="16"/>
      <c r="G1829" s="16"/>
      <c r="H1829" s="16"/>
      <c r="I1829" s="16"/>
      <c r="J1829" s="17"/>
      <c r="K1829" s="17"/>
      <c r="L1829" s="17"/>
      <c r="M1829" s="17"/>
      <c r="N1829" s="17"/>
      <c r="O1829" s="17"/>
      <c r="P1829" s="17"/>
      <c r="Q1829" s="15"/>
      <c r="R1829" s="28" t="s">
        <v>72</v>
      </c>
      <c r="S1829" s="29"/>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30"/>
      <c r="AZ1829" s="30"/>
      <c r="BA1829" s="30"/>
      <c r="BB1829" s="30"/>
      <c r="BC1829" s="30"/>
      <c r="BD1829" s="30"/>
      <c r="BE1829" s="30"/>
      <c r="BF1829" s="30"/>
      <c r="BG1829" s="30"/>
      <c r="BH1829" s="30"/>
      <c r="BI1829" s="30"/>
      <c r="BJ1829" s="30"/>
      <c r="BK1829" s="30"/>
      <c r="BL1829" s="18"/>
      <c r="BM1829" s="18"/>
      <c r="BN1829" s="18"/>
      <c r="BO1829" s="18"/>
      <c r="BP1829" s="18"/>
      <c r="BQ1829" s="18"/>
      <c r="BR1829" s="18"/>
      <c r="BS1829" s="18"/>
      <c r="BT1829" s="18"/>
      <c r="BU1829" s="18"/>
      <c r="BV1829" s="18"/>
      <c r="BW1829" s="18"/>
      <c r="BX1829" s="1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row>
    <row r="1830" spans="2:126" ht="20.100000000000001" customHeight="1">
      <c r="B1830" s="9"/>
      <c r="C1830" s="9"/>
      <c r="D1830" s="15"/>
      <c r="E1830" s="16"/>
      <c r="F1830" s="16"/>
      <c r="G1830" s="16"/>
      <c r="H1830" s="16"/>
      <c r="I1830" s="16"/>
      <c r="J1830" s="17"/>
      <c r="K1830" s="17"/>
      <c r="L1830" s="17"/>
      <c r="M1830" s="17"/>
      <c r="N1830" s="17"/>
      <c r="O1830" s="17"/>
      <c r="P1830" s="17"/>
      <c r="Q1830" s="15"/>
      <c r="R1830" s="29"/>
      <c r="S1830" s="29"/>
      <c r="T1830" s="29" t="s">
        <v>73</v>
      </c>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30"/>
      <c r="AZ1830" s="30"/>
      <c r="BA1830" s="30"/>
      <c r="BB1830" s="30"/>
      <c r="BC1830" s="30"/>
      <c r="BD1830" s="30"/>
      <c r="BE1830" s="30"/>
      <c r="BF1830" s="30"/>
      <c r="BG1830" s="30"/>
      <c r="BH1830" s="30"/>
      <c r="BI1830" s="30"/>
      <c r="BJ1830" s="30"/>
      <c r="BK1830" s="30"/>
      <c r="BL1830" s="18"/>
      <c r="BM1830" s="18"/>
      <c r="BN1830" s="18"/>
      <c r="BO1830" s="18"/>
      <c r="BP1830" s="18"/>
      <c r="BQ1830" s="18"/>
      <c r="BR1830" s="18"/>
      <c r="BS1830" s="18"/>
      <c r="BT1830" s="18"/>
      <c r="BU1830" s="18"/>
      <c r="BV1830" s="18"/>
      <c r="BW1830" s="18"/>
      <c r="BX1830" s="19"/>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row>
    <row r="1831" spans="2:126" ht="20.100000000000001" customHeight="1">
      <c r="B1831" s="9"/>
      <c r="C1831" s="9"/>
      <c r="D1831" s="15"/>
      <c r="E1831" s="16"/>
      <c r="F1831" s="16"/>
      <c r="G1831" s="16"/>
      <c r="H1831" s="16"/>
      <c r="I1831" s="16"/>
      <c r="J1831" s="17"/>
      <c r="K1831" s="17"/>
      <c r="L1831" s="17"/>
      <c r="M1831" s="17"/>
      <c r="N1831" s="17"/>
      <c r="O1831" s="17"/>
      <c r="P1831" s="17"/>
      <c r="Q1831" s="15"/>
      <c r="R1831" s="29"/>
      <c r="S1831" s="29"/>
      <c r="T1831" s="29" t="s">
        <v>74</v>
      </c>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30"/>
      <c r="AZ1831" s="30"/>
      <c r="BA1831" s="30"/>
      <c r="BB1831" s="30"/>
      <c r="BC1831" s="30"/>
      <c r="BD1831" s="30"/>
      <c r="BE1831" s="30"/>
      <c r="BF1831" s="30"/>
      <c r="BG1831" s="30"/>
      <c r="BH1831" s="30"/>
      <c r="BI1831" s="30"/>
      <c r="BJ1831" s="30"/>
      <c r="BK1831" s="30"/>
      <c r="BL1831" s="18"/>
      <c r="BM1831" s="18"/>
      <c r="BN1831" s="18"/>
      <c r="BO1831" s="18"/>
      <c r="BP1831" s="18"/>
      <c r="BQ1831" s="18"/>
      <c r="BR1831" s="18"/>
      <c r="BS1831" s="18"/>
      <c r="BT1831" s="18"/>
      <c r="BU1831" s="18"/>
      <c r="BV1831" s="18"/>
      <c r="BW1831" s="18"/>
      <c r="BX1831" s="19"/>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row>
    <row r="1832" spans="2:126" ht="20.100000000000001" customHeight="1">
      <c r="B1832" s="9"/>
      <c r="C1832" s="9"/>
      <c r="D1832" s="15"/>
      <c r="E1832" s="16"/>
      <c r="F1832" s="16"/>
      <c r="G1832" s="16"/>
      <c r="H1832" s="16"/>
      <c r="I1832" s="16"/>
      <c r="J1832" s="17"/>
      <c r="K1832" s="17"/>
      <c r="L1832" s="17"/>
      <c r="M1832" s="17"/>
      <c r="N1832" s="17"/>
      <c r="O1832" s="17"/>
      <c r="P1832" s="17"/>
      <c r="Q1832" s="15"/>
      <c r="R1832" s="29"/>
      <c r="S1832" s="29"/>
      <c r="T1832" s="29" t="s">
        <v>75</v>
      </c>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30"/>
      <c r="AZ1832" s="30"/>
      <c r="BA1832" s="30"/>
      <c r="BB1832" s="30"/>
      <c r="BC1832" s="30"/>
      <c r="BD1832" s="30"/>
      <c r="BE1832" s="30"/>
      <c r="BF1832" s="30"/>
      <c r="BG1832" s="30"/>
      <c r="BH1832" s="30"/>
      <c r="BI1832" s="30"/>
      <c r="BJ1832" s="30"/>
      <c r="BK1832" s="30"/>
      <c r="BL1832" s="18"/>
      <c r="BM1832" s="18"/>
      <c r="BN1832" s="18"/>
      <c r="BO1832" s="18"/>
      <c r="BP1832" s="18"/>
      <c r="BQ1832" s="18"/>
      <c r="BR1832" s="18"/>
      <c r="BS1832" s="18"/>
      <c r="BT1832" s="18"/>
      <c r="BU1832" s="18"/>
      <c r="BV1832" s="18"/>
      <c r="BW1832" s="18"/>
      <c r="BX1832" s="19"/>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row>
    <row r="1833" spans="2:126" ht="20.100000000000001" customHeight="1">
      <c r="B1833" s="9"/>
      <c r="C1833" s="9"/>
      <c r="D1833" s="15"/>
      <c r="E1833" s="16"/>
      <c r="F1833" s="16"/>
      <c r="G1833" s="16"/>
      <c r="H1833" s="16"/>
      <c r="I1833" s="16"/>
      <c r="J1833" s="17"/>
      <c r="K1833" s="17"/>
      <c r="L1833" s="17"/>
      <c r="M1833" s="17"/>
      <c r="N1833" s="17"/>
      <c r="O1833" s="17"/>
      <c r="P1833" s="17"/>
      <c r="Q1833" s="15"/>
      <c r="R1833" s="29"/>
      <c r="S1833" s="29"/>
      <c r="T1833" s="29" t="s">
        <v>84</v>
      </c>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30"/>
      <c r="AZ1833" s="30"/>
      <c r="BA1833" s="30"/>
      <c r="BB1833" s="30"/>
      <c r="BC1833" s="30"/>
      <c r="BD1833" s="30"/>
      <c r="BE1833" s="30"/>
      <c r="BF1833" s="30"/>
      <c r="BG1833" s="30"/>
      <c r="BH1833" s="30"/>
      <c r="BI1833" s="30"/>
      <c r="BJ1833" s="30"/>
      <c r="BK1833" s="30"/>
      <c r="BL1833" s="18"/>
      <c r="BM1833" s="18"/>
      <c r="BN1833" s="18"/>
      <c r="BO1833" s="18"/>
      <c r="BP1833" s="18"/>
      <c r="BQ1833" s="18"/>
      <c r="BR1833" s="18"/>
      <c r="BS1833" s="18"/>
      <c r="BT1833" s="18"/>
      <c r="BU1833" s="18"/>
      <c r="BV1833" s="18"/>
      <c r="BW1833" s="18"/>
      <c r="BX1833" s="19"/>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row>
    <row r="1834" spans="2:126" ht="20.100000000000001" customHeight="1">
      <c r="B1834" s="9"/>
      <c r="C1834" s="9"/>
      <c r="D1834" s="23"/>
      <c r="E1834" s="24"/>
      <c r="F1834" s="24"/>
      <c r="G1834" s="24"/>
      <c r="H1834" s="24"/>
      <c r="I1834" s="24"/>
      <c r="J1834" s="25"/>
      <c r="K1834" s="25"/>
      <c r="L1834" s="25"/>
      <c r="M1834" s="25"/>
      <c r="N1834" s="25"/>
      <c r="O1834" s="25"/>
      <c r="P1834" s="25"/>
      <c r="Q1834" s="15"/>
      <c r="R1834" s="29"/>
      <c r="S1834" s="29"/>
      <c r="T1834" s="29" t="s">
        <v>76</v>
      </c>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30"/>
      <c r="AZ1834" s="30"/>
      <c r="BA1834" s="30"/>
      <c r="BB1834" s="30"/>
      <c r="BC1834" s="30"/>
      <c r="BD1834" s="30"/>
      <c r="BE1834" s="30"/>
      <c r="BF1834" s="30"/>
      <c r="BG1834" s="30"/>
      <c r="BH1834" s="30"/>
      <c r="BI1834" s="30"/>
      <c r="BJ1834" s="30"/>
      <c r="BK1834" s="30"/>
      <c r="BL1834" s="18"/>
      <c r="BM1834" s="18"/>
      <c r="BN1834" s="18"/>
      <c r="BO1834" s="18"/>
      <c r="BP1834" s="18"/>
      <c r="BQ1834" s="18"/>
      <c r="BR1834" s="18"/>
      <c r="BS1834" s="18"/>
      <c r="BT1834" s="18"/>
      <c r="BU1834" s="18"/>
      <c r="BV1834" s="18"/>
      <c r="BW1834" s="18"/>
      <c r="BX1834" s="19"/>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row>
    <row r="1835" spans="2:126" ht="20.100000000000001" customHeight="1">
      <c r="B1835" s="9"/>
      <c r="C1835" s="9"/>
      <c r="D1835" s="15"/>
      <c r="E1835" s="16" t="s">
        <v>53</v>
      </c>
      <c r="F1835" s="16"/>
      <c r="G1835" s="16"/>
      <c r="H1835" s="16"/>
      <c r="I1835" s="16"/>
      <c r="J1835" s="17"/>
      <c r="K1835" s="17"/>
      <c r="L1835" s="17"/>
      <c r="M1835" s="17"/>
      <c r="N1835" s="17"/>
      <c r="O1835" s="17"/>
      <c r="P1835" s="17"/>
      <c r="Q1835" s="10"/>
      <c r="R1835" s="11" t="s">
        <v>325</v>
      </c>
      <c r="S1835" s="37"/>
      <c r="T1835" s="37"/>
      <c r="U1835" s="37"/>
      <c r="V1835" s="37"/>
      <c r="W1835" s="37"/>
      <c r="X1835" s="37"/>
      <c r="Y1835" s="37"/>
      <c r="Z1835" s="37"/>
      <c r="AA1835" s="37"/>
      <c r="AB1835" s="37"/>
      <c r="AC1835" s="37"/>
      <c r="AD1835" s="37"/>
      <c r="AE1835" s="37"/>
      <c r="AF1835" s="37"/>
      <c r="AG1835" s="37"/>
      <c r="AH1835" s="37"/>
      <c r="AI1835" s="37"/>
      <c r="AJ1835" s="37"/>
      <c r="AK1835" s="37"/>
      <c r="AL1835" s="37"/>
      <c r="AM1835" s="37"/>
      <c r="AN1835" s="37"/>
      <c r="AO1835" s="37"/>
      <c r="AP1835" s="37"/>
      <c r="AQ1835" s="37"/>
      <c r="AR1835" s="37"/>
      <c r="AS1835" s="37"/>
      <c r="AT1835" s="37"/>
      <c r="AU1835" s="37"/>
      <c r="AV1835" s="37"/>
      <c r="AW1835" s="37"/>
      <c r="AX1835" s="37"/>
      <c r="AY1835" s="38"/>
      <c r="AZ1835" s="38"/>
      <c r="BA1835" s="38"/>
      <c r="BB1835" s="38"/>
      <c r="BC1835" s="38"/>
      <c r="BD1835" s="38"/>
      <c r="BE1835" s="38"/>
      <c r="BF1835" s="38"/>
      <c r="BG1835" s="38"/>
      <c r="BH1835" s="38"/>
      <c r="BI1835" s="38"/>
      <c r="BJ1835" s="38"/>
      <c r="BK1835" s="38"/>
      <c r="BL1835" s="13"/>
      <c r="BM1835" s="13"/>
      <c r="BN1835" s="13"/>
      <c r="BO1835" s="13"/>
      <c r="BP1835" s="13"/>
      <c r="BQ1835" s="13"/>
      <c r="BR1835" s="13"/>
      <c r="BS1835" s="13"/>
      <c r="BT1835" s="13"/>
      <c r="BU1835" s="13"/>
      <c r="BV1835" s="13"/>
      <c r="BW1835" s="13"/>
      <c r="BX1835" s="14"/>
    </row>
    <row r="1836" spans="2:126" ht="20.100000000000001" customHeight="1">
      <c r="B1836" s="9"/>
      <c r="C1836" s="9"/>
      <c r="D1836" s="20"/>
      <c r="E1836" s="21" t="s">
        <v>54</v>
      </c>
      <c r="F1836" s="21"/>
      <c r="G1836" s="21"/>
      <c r="H1836" s="21"/>
      <c r="I1836" s="21"/>
      <c r="J1836" s="22"/>
      <c r="K1836" s="22"/>
      <c r="L1836" s="22"/>
      <c r="M1836" s="22"/>
      <c r="N1836" s="22"/>
      <c r="O1836" s="22"/>
      <c r="P1836" s="22"/>
      <c r="Q1836" s="15"/>
      <c r="R1836" s="28" t="s">
        <v>77</v>
      </c>
      <c r="S1836" s="29"/>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30"/>
      <c r="AZ1836" s="30"/>
      <c r="BA1836" s="30"/>
      <c r="BB1836" s="30"/>
      <c r="BC1836" s="30"/>
      <c r="BD1836" s="30"/>
      <c r="BE1836" s="30"/>
      <c r="BF1836" s="30"/>
      <c r="BG1836" s="30"/>
      <c r="BH1836" s="30"/>
      <c r="BI1836" s="30"/>
      <c r="BJ1836" s="30"/>
      <c r="BK1836" s="30"/>
      <c r="BL1836" s="18"/>
      <c r="BM1836" s="18"/>
      <c r="BN1836" s="18"/>
      <c r="BO1836" s="18"/>
      <c r="BP1836" s="18"/>
      <c r="BQ1836" s="18"/>
      <c r="BR1836" s="18"/>
      <c r="BS1836" s="18"/>
      <c r="BT1836" s="18"/>
      <c r="BU1836" s="18"/>
      <c r="BV1836" s="18"/>
      <c r="BW1836" s="18"/>
      <c r="BX1836" s="19"/>
    </row>
    <row r="1837" spans="2:126" ht="20.100000000000001" customHeight="1">
      <c r="B1837" s="9"/>
      <c r="C1837" s="9"/>
      <c r="D1837" s="15"/>
      <c r="E1837" s="16"/>
      <c r="F1837" s="16"/>
      <c r="G1837" s="16"/>
      <c r="H1837" s="16"/>
      <c r="I1837" s="16"/>
      <c r="J1837" s="17"/>
      <c r="K1837" s="17"/>
      <c r="L1837" s="17"/>
      <c r="M1837" s="17"/>
      <c r="N1837" s="17"/>
      <c r="O1837" s="17"/>
      <c r="P1837" s="17"/>
      <c r="Q1837" s="15"/>
      <c r="R1837" s="29"/>
      <c r="S1837" s="29"/>
      <c r="T1837" s="29" t="s">
        <v>78</v>
      </c>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30"/>
      <c r="AZ1837" s="30"/>
      <c r="BA1837" s="30"/>
      <c r="BB1837" s="30"/>
      <c r="BC1837" s="30"/>
      <c r="BD1837" s="30"/>
      <c r="BE1837" s="30"/>
      <c r="BF1837" s="30"/>
      <c r="BG1837" s="30"/>
      <c r="BH1837" s="30"/>
      <c r="BI1837" s="30"/>
      <c r="BJ1837" s="30"/>
      <c r="BK1837" s="30"/>
      <c r="BL1837" s="18"/>
      <c r="BM1837" s="18"/>
      <c r="BN1837" s="18"/>
      <c r="BO1837" s="18"/>
      <c r="BP1837" s="18"/>
      <c r="BQ1837" s="18"/>
      <c r="BR1837" s="18"/>
      <c r="BS1837" s="18"/>
      <c r="BT1837" s="18"/>
      <c r="BU1837" s="18"/>
      <c r="BV1837" s="18"/>
      <c r="BW1837" s="18"/>
      <c r="BX1837" s="19"/>
    </row>
    <row r="1838" spans="2:126" ht="20.100000000000001" customHeight="1">
      <c r="B1838" s="9"/>
      <c r="C1838" s="9"/>
      <c r="D1838" s="15"/>
      <c r="E1838" s="16"/>
      <c r="F1838" s="16"/>
      <c r="G1838" s="16"/>
      <c r="H1838" s="16"/>
      <c r="I1838" s="16"/>
      <c r="J1838" s="17"/>
      <c r="K1838" s="17"/>
      <c r="L1838" s="17"/>
      <c r="M1838" s="17"/>
      <c r="N1838" s="17"/>
      <c r="O1838" s="17"/>
      <c r="P1838" s="17"/>
      <c r="Q1838" s="15"/>
      <c r="R1838" s="29"/>
      <c r="S1838" s="29"/>
      <c r="T1838" s="29" t="s">
        <v>79</v>
      </c>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30"/>
      <c r="AZ1838" s="30"/>
      <c r="BA1838" s="30"/>
      <c r="BB1838" s="30"/>
      <c r="BC1838" s="30"/>
      <c r="BD1838" s="30"/>
      <c r="BE1838" s="30"/>
      <c r="BF1838" s="30"/>
      <c r="BG1838" s="30"/>
      <c r="BH1838" s="30"/>
      <c r="BI1838" s="30"/>
      <c r="BJ1838" s="30"/>
      <c r="BK1838" s="30"/>
      <c r="BL1838" s="18"/>
      <c r="BM1838" s="18"/>
      <c r="BN1838" s="18"/>
      <c r="BO1838" s="18"/>
      <c r="BP1838" s="18"/>
      <c r="BQ1838" s="18"/>
      <c r="BR1838" s="18"/>
      <c r="BS1838" s="18"/>
      <c r="BT1838" s="18"/>
      <c r="BU1838" s="18"/>
      <c r="BV1838" s="18"/>
      <c r="BW1838" s="18"/>
      <c r="BX1838" s="19"/>
    </row>
    <row r="1839" spans="2:126" ht="20.100000000000001" customHeight="1">
      <c r="B1839" s="9"/>
      <c r="C1839" s="9"/>
      <c r="D1839" s="23"/>
      <c r="E1839" s="24"/>
      <c r="F1839" s="24"/>
      <c r="G1839" s="24"/>
      <c r="H1839" s="24"/>
      <c r="I1839" s="24"/>
      <c r="J1839" s="25"/>
      <c r="K1839" s="25"/>
      <c r="L1839" s="25"/>
      <c r="M1839" s="25"/>
      <c r="N1839" s="25"/>
      <c r="O1839" s="25"/>
      <c r="P1839" s="25"/>
      <c r="Q1839" s="23"/>
      <c r="R1839" s="31"/>
      <c r="S1839" s="31"/>
      <c r="T1839" s="31" t="s">
        <v>80</v>
      </c>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2"/>
      <c r="AZ1839" s="32"/>
      <c r="BA1839" s="32"/>
      <c r="BB1839" s="32"/>
      <c r="BC1839" s="32"/>
      <c r="BD1839" s="32"/>
      <c r="BE1839" s="32"/>
      <c r="BF1839" s="32"/>
      <c r="BG1839" s="32"/>
      <c r="BH1839" s="32"/>
      <c r="BI1839" s="32"/>
      <c r="BJ1839" s="32"/>
      <c r="BK1839" s="32"/>
      <c r="BL1839" s="33"/>
      <c r="BM1839" s="33"/>
      <c r="BN1839" s="33"/>
      <c r="BO1839" s="33"/>
      <c r="BP1839" s="33"/>
      <c r="BQ1839" s="33"/>
      <c r="BR1839" s="33"/>
      <c r="BS1839" s="33"/>
      <c r="BT1839" s="33"/>
      <c r="BU1839" s="33"/>
      <c r="BV1839" s="33"/>
      <c r="BW1839" s="33"/>
      <c r="BX1839" s="26"/>
    </row>
    <row r="1840" spans="2:126" ht="20.100000000000001" customHeight="1">
      <c r="B1840" s="9"/>
      <c r="C1840" s="9"/>
      <c r="D1840" s="15"/>
      <c r="E1840" s="16" t="s">
        <v>55</v>
      </c>
      <c r="F1840" s="16"/>
      <c r="G1840" s="16"/>
      <c r="H1840" s="16"/>
      <c r="I1840" s="16"/>
      <c r="J1840" s="17"/>
      <c r="K1840" s="17"/>
      <c r="L1840" s="17"/>
      <c r="M1840" s="17"/>
      <c r="N1840" s="17"/>
      <c r="O1840" s="17"/>
      <c r="P1840" s="17"/>
      <c r="Q1840" s="15"/>
      <c r="R1840" s="250" t="s">
        <v>231</v>
      </c>
      <c r="S1840" s="250"/>
      <c r="T1840" s="250"/>
      <c r="U1840" s="250"/>
      <c r="V1840" s="250"/>
      <c r="W1840" s="250"/>
      <c r="X1840" s="250"/>
      <c r="Y1840" s="250"/>
      <c r="Z1840" s="250"/>
      <c r="AA1840" s="250"/>
      <c r="AB1840" s="250"/>
      <c r="AC1840" s="250"/>
      <c r="AD1840" s="250"/>
      <c r="AE1840" s="250"/>
      <c r="AF1840" s="250"/>
      <c r="AG1840" s="250"/>
      <c r="AH1840" s="250"/>
      <c r="AI1840" s="250"/>
      <c r="AJ1840" s="250"/>
      <c r="AK1840" s="250"/>
      <c r="AL1840" s="250"/>
      <c r="AM1840" s="250"/>
      <c r="AN1840" s="250"/>
      <c r="AO1840" s="34"/>
      <c r="AP1840" s="34"/>
      <c r="AQ1840" s="34"/>
      <c r="AR1840" s="34"/>
      <c r="AS1840" s="34"/>
      <c r="AT1840" s="34"/>
      <c r="AU1840" s="34"/>
      <c r="AV1840" s="34"/>
      <c r="AW1840" s="34"/>
      <c r="AX1840" s="34"/>
      <c r="AY1840" s="35"/>
      <c r="AZ1840" s="35"/>
      <c r="BA1840" s="35"/>
      <c r="BB1840" s="35"/>
      <c r="BC1840" s="35"/>
      <c r="BD1840" s="35"/>
      <c r="BE1840" s="35"/>
      <c r="BF1840" s="35"/>
      <c r="BG1840" s="35"/>
      <c r="BH1840" s="35"/>
      <c r="BI1840" s="35"/>
      <c r="BJ1840" s="35"/>
      <c r="BK1840" s="35"/>
      <c r="BL1840" s="2"/>
      <c r="BM1840" s="2"/>
      <c r="BN1840" s="2"/>
      <c r="BO1840" s="2"/>
      <c r="BP1840" s="2"/>
      <c r="BQ1840" s="2"/>
      <c r="BR1840" s="2"/>
      <c r="BS1840" s="2"/>
      <c r="BT1840" s="2"/>
      <c r="BU1840" s="2"/>
      <c r="BV1840" s="2"/>
      <c r="BW1840" s="2"/>
      <c r="BX1840" s="3"/>
    </row>
    <row r="1841" spans="2:126" ht="20.100000000000001" customHeight="1">
      <c r="B1841" s="9"/>
      <c r="C1841" s="9"/>
      <c r="D1841" s="15"/>
      <c r="E1841" s="16"/>
      <c r="F1841" s="16"/>
      <c r="G1841" s="16"/>
      <c r="H1841" s="16"/>
      <c r="I1841" s="16"/>
      <c r="J1841" s="17"/>
      <c r="K1841" s="17"/>
      <c r="L1841" s="17"/>
      <c r="M1841" s="17"/>
      <c r="N1841" s="17"/>
      <c r="O1841" s="17"/>
      <c r="P1841" s="17"/>
      <c r="Q1841" s="15"/>
      <c r="R1841" s="251" t="s">
        <v>232</v>
      </c>
      <c r="S1841" s="251"/>
      <c r="T1841" s="251"/>
      <c r="U1841" s="251"/>
      <c r="V1841" s="251"/>
      <c r="W1841" s="251"/>
      <c r="X1841" s="251"/>
      <c r="Y1841" s="251"/>
      <c r="Z1841" s="251"/>
      <c r="AA1841" s="251"/>
      <c r="AB1841" s="251"/>
      <c r="AC1841" s="251"/>
      <c r="AD1841" s="251"/>
      <c r="AE1841" s="251"/>
      <c r="AF1841" s="251"/>
      <c r="AG1841" s="251"/>
      <c r="AH1841" s="251"/>
      <c r="AI1841" s="251"/>
      <c r="AJ1841" s="251"/>
      <c r="AK1841" s="251"/>
      <c r="AL1841" s="251"/>
      <c r="AM1841" s="251"/>
      <c r="AN1841" s="251"/>
      <c r="AO1841" s="251"/>
      <c r="AP1841" s="251"/>
      <c r="AQ1841" s="251"/>
      <c r="AR1841" s="251"/>
      <c r="AS1841" s="251"/>
      <c r="AT1841" s="251"/>
      <c r="AU1841" s="251"/>
      <c r="AV1841" s="251"/>
      <c r="AW1841" s="251"/>
      <c r="AX1841" s="251"/>
      <c r="AY1841" s="252"/>
      <c r="AZ1841" s="252"/>
      <c r="BA1841" s="252"/>
      <c r="BB1841" s="252"/>
      <c r="BC1841" s="252"/>
      <c r="BD1841" s="252"/>
      <c r="BE1841" s="252"/>
      <c r="BF1841" s="252"/>
      <c r="BG1841" s="252"/>
      <c r="BH1841" s="252"/>
      <c r="BI1841" s="252"/>
      <c r="BJ1841" s="252"/>
      <c r="BK1841" s="252"/>
      <c r="BL1841" s="18"/>
      <c r="BM1841" s="18"/>
      <c r="BN1841" s="18"/>
      <c r="BO1841" s="18"/>
      <c r="BP1841" s="18"/>
      <c r="BQ1841" s="18"/>
      <c r="BR1841" s="18"/>
      <c r="BS1841" s="18"/>
      <c r="BT1841" s="18"/>
      <c r="BU1841" s="18"/>
      <c r="BV1841" s="18"/>
      <c r="BW1841" s="18"/>
      <c r="BX1841" s="19"/>
    </row>
    <row r="1842" spans="2:126" ht="20.100000000000001" customHeight="1">
      <c r="B1842" s="9"/>
      <c r="C1842" s="9"/>
      <c r="D1842" s="15"/>
      <c r="E1842" s="16"/>
      <c r="F1842" s="16"/>
      <c r="G1842" s="16"/>
      <c r="H1842" s="16"/>
      <c r="I1842" s="16"/>
      <c r="J1842" s="17"/>
      <c r="K1842" s="17"/>
      <c r="L1842" s="17"/>
      <c r="M1842" s="17"/>
      <c r="N1842" s="17"/>
      <c r="O1842" s="17"/>
      <c r="P1842" s="17"/>
      <c r="Q1842" s="228"/>
      <c r="R1842" s="29" t="s">
        <v>233</v>
      </c>
      <c r="S1842" s="29"/>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51"/>
      <c r="AV1842" s="251"/>
      <c r="AW1842" s="251"/>
      <c r="AX1842" s="251"/>
      <c r="AY1842" s="252"/>
      <c r="AZ1842" s="252"/>
      <c r="BA1842" s="252"/>
      <c r="BB1842" s="252"/>
      <c r="BC1842" s="252"/>
      <c r="BD1842" s="252"/>
      <c r="BE1842" s="252"/>
      <c r="BF1842" s="252"/>
      <c r="BG1842" s="252"/>
      <c r="BH1842" s="252"/>
      <c r="BI1842" s="252"/>
      <c r="BJ1842" s="252"/>
      <c r="BK1842" s="252"/>
      <c r="BL1842" s="247"/>
      <c r="BM1842" s="18"/>
      <c r="BN1842" s="18"/>
      <c r="BO1842" s="18"/>
      <c r="BP1842" s="18"/>
      <c r="BQ1842" s="18"/>
      <c r="BR1842" s="18"/>
      <c r="BS1842" s="18"/>
      <c r="BT1842" s="18"/>
      <c r="BU1842" s="18"/>
      <c r="BV1842" s="18"/>
      <c r="BW1842" s="18"/>
      <c r="BX1842" s="19"/>
    </row>
    <row r="1843" spans="2:126" ht="20.100000000000001" customHeight="1">
      <c r="B1843" s="9"/>
      <c r="C1843" s="9"/>
      <c r="D1843" s="23"/>
      <c r="E1843" s="24"/>
      <c r="F1843" s="24"/>
      <c r="G1843" s="24"/>
      <c r="H1843" s="24"/>
      <c r="I1843" s="24"/>
      <c r="J1843" s="25"/>
      <c r="K1843" s="25"/>
      <c r="L1843" s="25"/>
      <c r="M1843" s="25"/>
      <c r="N1843" s="25"/>
      <c r="O1843" s="25"/>
      <c r="P1843" s="25"/>
      <c r="Q1843" s="253"/>
      <c r="R1843" s="32" t="s">
        <v>234</v>
      </c>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3"/>
      <c r="BM1843" s="33"/>
      <c r="BN1843" s="33"/>
      <c r="BO1843" s="33"/>
      <c r="BP1843" s="33"/>
      <c r="BQ1843" s="33"/>
      <c r="BR1843" s="33"/>
      <c r="BS1843" s="33"/>
      <c r="BT1843" s="33"/>
      <c r="BU1843" s="33"/>
      <c r="BV1843" s="33"/>
      <c r="BW1843" s="33"/>
      <c r="BX1843" s="26"/>
    </row>
    <row r="1844" spans="2:126" ht="12.75" customHeight="1">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c r="AS1844" s="9"/>
      <c r="AT1844" s="9"/>
      <c r="AU1844" s="9"/>
      <c r="AV1844" s="9"/>
      <c r="AW1844" s="9"/>
      <c r="AX1844" s="9"/>
      <c r="AY1844" s="9"/>
      <c r="AZ1844" s="9"/>
    </row>
    <row r="1845" spans="2:126" s="8" customFormat="1" ht="15.75" customHeight="1">
      <c r="D1845" s="488">
        <f>入力フォーム!$C$13</f>
        <v>45931</v>
      </c>
      <c r="E1845" s="488"/>
      <c r="F1845" s="488"/>
      <c r="G1845" s="488"/>
      <c r="H1845" s="488"/>
      <c r="I1845" s="488"/>
      <c r="J1845" s="488"/>
      <c r="K1845" s="488"/>
      <c r="L1845" s="488"/>
      <c r="M1845" s="488"/>
      <c r="N1845" s="488"/>
      <c r="O1845" s="488"/>
      <c r="P1845" s="488"/>
      <c r="Q1845" s="488"/>
      <c r="R1845" s="47"/>
      <c r="S1845" s="47"/>
      <c r="T1845" s="47"/>
      <c r="U1845" s="47"/>
      <c r="BZ1845" s="43"/>
      <c r="CA1845" s="43"/>
      <c r="CB1845" s="43"/>
      <c r="CC1845" s="43"/>
      <c r="CD1845" s="43"/>
      <c r="CE1845" s="43"/>
      <c r="CF1845" s="43"/>
      <c r="CG1845" s="43"/>
      <c r="CH1845" s="43"/>
      <c r="CI1845" s="43"/>
      <c r="CJ1845" s="43"/>
      <c r="CK1845" s="43"/>
      <c r="CL1845" s="43"/>
      <c r="CM1845" s="43"/>
      <c r="CN1845" s="43"/>
      <c r="CO1845" s="43"/>
      <c r="CP1845" s="43"/>
      <c r="CQ1845" s="43"/>
      <c r="CR1845" s="43"/>
      <c r="CS1845" s="43"/>
      <c r="CT1845" s="43"/>
      <c r="CU1845" s="43"/>
      <c r="CV1845" s="43"/>
      <c r="CW1845" s="43"/>
      <c r="CX1845" s="43"/>
      <c r="CY1845" s="43"/>
      <c r="CZ1845" s="43"/>
      <c r="DA1845" s="43"/>
      <c r="DB1845" s="43"/>
      <c r="DC1845" s="43"/>
      <c r="DD1845" s="43"/>
      <c r="DE1845" s="43"/>
      <c r="DF1845" s="43"/>
      <c r="DG1845" s="43"/>
      <c r="DH1845" s="43"/>
      <c r="DI1845" s="43"/>
      <c r="DJ1845" s="43"/>
      <c r="DK1845" s="43"/>
      <c r="DL1845" s="43"/>
      <c r="DM1845" s="43"/>
      <c r="DN1845" s="43"/>
      <c r="DO1845" s="43"/>
      <c r="DP1845" s="43"/>
      <c r="DQ1845" s="43"/>
      <c r="DR1845" s="43"/>
      <c r="DS1845" s="43"/>
      <c r="DT1845" s="43"/>
      <c r="DU1845" s="43"/>
      <c r="DV1845" s="43"/>
    </row>
    <row r="1846" spans="2:126" s="8" customFormat="1" ht="10.5" customHeight="1">
      <c r="D1846" s="45"/>
      <c r="E1846" s="45"/>
      <c r="F1846" s="45"/>
      <c r="G1846" s="45"/>
      <c r="H1846" s="45"/>
      <c r="I1846" s="45"/>
      <c r="J1846" s="45"/>
      <c r="K1846" s="45"/>
      <c r="L1846" s="45"/>
      <c r="M1846" s="45"/>
      <c r="N1846" s="45"/>
      <c r="O1846" s="45"/>
      <c r="P1846" s="45"/>
      <c r="Q1846" s="45"/>
      <c r="BZ1846" s="43"/>
      <c r="CA1846" s="43"/>
      <c r="CB1846" s="43"/>
      <c r="CC1846" s="43"/>
      <c r="CD1846" s="43"/>
      <c r="CE1846" s="43"/>
      <c r="CF1846" s="43"/>
      <c r="CG1846" s="43"/>
      <c r="CH1846" s="43"/>
      <c r="CI1846" s="43"/>
      <c r="CJ1846" s="43"/>
      <c r="CK1846" s="43"/>
      <c r="CL1846" s="43"/>
      <c r="CM1846" s="43"/>
      <c r="CN1846" s="43"/>
      <c r="CO1846" s="43"/>
      <c r="CP1846" s="43"/>
      <c r="CQ1846" s="43"/>
      <c r="CR1846" s="43"/>
      <c r="CS1846" s="43"/>
      <c r="CT1846" s="43"/>
      <c r="CU1846" s="43"/>
      <c r="CV1846" s="43"/>
      <c r="CW1846" s="43"/>
      <c r="CX1846" s="43"/>
      <c r="CY1846" s="43"/>
      <c r="CZ1846" s="43"/>
      <c r="DA1846" s="43"/>
      <c r="DB1846" s="43"/>
      <c r="DC1846" s="43"/>
      <c r="DD1846" s="43"/>
      <c r="DE1846" s="43"/>
      <c r="DF1846" s="43"/>
      <c r="DG1846" s="43"/>
      <c r="DH1846" s="43"/>
      <c r="DI1846" s="43"/>
      <c r="DJ1846" s="43"/>
      <c r="DK1846" s="43"/>
      <c r="DL1846" s="43"/>
      <c r="DM1846" s="43"/>
      <c r="DN1846" s="43"/>
      <c r="DO1846" s="43"/>
      <c r="DP1846" s="43"/>
      <c r="DQ1846" s="43"/>
      <c r="DR1846" s="43"/>
      <c r="DS1846" s="43"/>
      <c r="DT1846" s="43"/>
      <c r="DU1846" s="43"/>
      <c r="DV1846" s="43"/>
    </row>
    <row r="1847" spans="2:126" s="8" customFormat="1" ht="18" customHeight="1">
      <c r="AM1847" s="8" t="s">
        <v>56</v>
      </c>
      <c r="AQ1847" s="489" t="s">
        <v>306</v>
      </c>
      <c r="AR1847" s="489"/>
      <c r="AS1847" s="489"/>
      <c r="AT1847" s="489"/>
      <c r="AU1847" s="489"/>
      <c r="AV1847" s="489"/>
      <c r="AW1847" s="489"/>
      <c r="AX1847" s="489"/>
      <c r="AY1847" s="489"/>
      <c r="AZ1847" s="489"/>
      <c r="BA1847" s="489"/>
      <c r="BB1847" s="489"/>
      <c r="BC1847" s="489"/>
      <c r="BD1847" s="489"/>
      <c r="BE1847" s="489"/>
      <c r="BF1847" s="489"/>
      <c r="BG1847" s="489"/>
      <c r="BH1847" s="489"/>
      <c r="BI1847" s="489"/>
      <c r="BJ1847" s="489"/>
      <c r="BK1847" s="489"/>
      <c r="BL1847" s="489"/>
      <c r="BZ1847" s="43"/>
      <c r="CA1847" s="43"/>
      <c r="CB1847" s="43"/>
      <c r="CC1847" s="43"/>
      <c r="CD1847" s="43"/>
      <c r="CE1847" s="43"/>
      <c r="CF1847" s="43"/>
      <c r="CG1847" s="43"/>
      <c r="CH1847" s="43"/>
      <c r="CI1847" s="43"/>
      <c r="CJ1847" s="43"/>
      <c r="CK1847" s="43"/>
      <c r="CL1847" s="43"/>
      <c r="CM1847" s="43"/>
      <c r="CN1847" s="43"/>
      <c r="CO1847" s="43"/>
      <c r="CP1847" s="43"/>
      <c r="CQ1847" s="43"/>
      <c r="CR1847" s="43"/>
      <c r="CS1847" s="43"/>
      <c r="CT1847" s="43"/>
      <c r="CU1847" s="43"/>
      <c r="CV1847" s="43"/>
      <c r="CW1847" s="43"/>
      <c r="CX1847" s="43"/>
      <c r="CY1847" s="43"/>
      <c r="CZ1847" s="43"/>
      <c r="DA1847" s="43"/>
      <c r="DB1847" s="43"/>
      <c r="DC1847" s="43"/>
      <c r="DD1847" s="43"/>
      <c r="DE1847" s="43"/>
      <c r="DF1847" s="43"/>
      <c r="DG1847" s="43"/>
      <c r="DH1847" s="43"/>
      <c r="DI1847" s="43"/>
      <c r="DJ1847" s="43"/>
      <c r="DK1847" s="43"/>
      <c r="DL1847" s="43"/>
      <c r="DM1847" s="43"/>
      <c r="DN1847" s="43"/>
      <c r="DO1847" s="43"/>
      <c r="DP1847" s="43"/>
      <c r="DQ1847" s="43"/>
      <c r="DR1847" s="43"/>
      <c r="DS1847" s="43"/>
      <c r="DT1847" s="43"/>
      <c r="DU1847" s="43"/>
      <c r="DV1847" s="43"/>
    </row>
    <row r="1848" spans="2:126" s="8" customFormat="1" ht="18" customHeight="1">
      <c r="AQ1848" s="489" t="s">
        <v>66</v>
      </c>
      <c r="AR1848" s="489"/>
      <c r="AS1848" s="489"/>
      <c r="AT1848" s="489"/>
      <c r="AU1848" s="489"/>
      <c r="AV1848" s="489"/>
      <c r="AW1848" s="489"/>
      <c r="AX1848" s="489"/>
      <c r="AY1848" s="489"/>
      <c r="AZ1848" s="489"/>
      <c r="BA1848" s="489"/>
      <c r="BB1848" s="489"/>
      <c r="BC1848" s="489"/>
      <c r="BD1848" s="489"/>
      <c r="BE1848" s="489"/>
      <c r="BZ1848" s="43"/>
      <c r="CA1848" s="43"/>
      <c r="CB1848" s="43"/>
      <c r="CC1848" s="43"/>
      <c r="CD1848" s="43"/>
      <c r="CE1848" s="43"/>
      <c r="CF1848" s="43"/>
      <c r="CG1848" s="43"/>
      <c r="CH1848" s="43"/>
      <c r="CI1848" s="43"/>
      <c r="CJ1848" s="43"/>
      <c r="CK1848" s="43"/>
      <c r="CL1848" s="43"/>
      <c r="CM1848" s="43"/>
      <c r="CN1848" s="43"/>
      <c r="CO1848" s="43"/>
      <c r="CP1848" s="43"/>
      <c r="CQ1848" s="43"/>
      <c r="CR1848" s="43"/>
      <c r="CS1848" s="43"/>
      <c r="CT1848" s="43"/>
      <c r="CU1848" s="43"/>
      <c r="CV1848" s="43"/>
      <c r="CW1848" s="43"/>
      <c r="CX1848" s="43"/>
      <c r="CY1848" s="43"/>
      <c r="CZ1848" s="43"/>
      <c r="DA1848" s="43"/>
      <c r="DB1848" s="43"/>
      <c r="DC1848" s="43"/>
      <c r="DD1848" s="43"/>
      <c r="DE1848" s="43"/>
      <c r="DF1848" s="43"/>
      <c r="DG1848" s="43"/>
      <c r="DH1848" s="43"/>
      <c r="DI1848" s="43"/>
      <c r="DJ1848" s="43"/>
      <c r="DK1848" s="43"/>
      <c r="DL1848" s="43"/>
      <c r="DM1848" s="43"/>
      <c r="DN1848" s="43"/>
      <c r="DO1848" s="43"/>
      <c r="DP1848" s="43"/>
      <c r="DQ1848" s="43"/>
      <c r="DR1848" s="43"/>
      <c r="DS1848" s="43"/>
      <c r="DT1848" s="43"/>
      <c r="DU1848" s="43"/>
      <c r="DV1848" s="43"/>
    </row>
    <row r="1849" spans="2:126" s="8" customFormat="1" ht="18" customHeight="1">
      <c r="AQ1849" s="479" t="s">
        <v>328</v>
      </c>
      <c r="AR1849" s="479"/>
      <c r="AS1849" s="479"/>
      <c r="AT1849" s="479"/>
      <c r="AU1849" s="479"/>
      <c r="AV1849" s="479"/>
      <c r="AW1849" s="479"/>
      <c r="AX1849" s="479"/>
      <c r="AY1849" s="479"/>
      <c r="AZ1849" s="479"/>
      <c r="BA1849" s="479"/>
      <c r="BB1849" s="479"/>
      <c r="BC1849" s="479"/>
      <c r="BD1849" s="479"/>
      <c r="BE1849" s="479"/>
      <c r="BF1849" s="479"/>
      <c r="BG1849" s="43"/>
      <c r="BH1849" s="480" t="s">
        <v>300</v>
      </c>
      <c r="BI1849" s="480"/>
      <c r="BJ1849" s="480"/>
      <c r="BK1849" s="480"/>
      <c r="BL1849" s="480"/>
      <c r="BM1849" s="480"/>
      <c r="BN1849" s="480"/>
      <c r="BO1849" s="480"/>
      <c r="BS1849" s="8" t="s">
        <v>57</v>
      </c>
      <c r="BZ1849" s="43"/>
      <c r="CA1849" s="43"/>
      <c r="CB1849" s="43"/>
      <c r="CC1849" s="43"/>
      <c r="CD1849" s="43"/>
      <c r="CE1849" s="43"/>
      <c r="CF1849" s="43"/>
      <c r="CG1849" s="43"/>
      <c r="CH1849" s="43"/>
      <c r="CI1849" s="43"/>
      <c r="CJ1849" s="43"/>
      <c r="CK1849" s="43"/>
      <c r="CL1849" s="43"/>
      <c r="CM1849" s="43"/>
      <c r="CN1849" s="43"/>
      <c r="CO1849" s="43"/>
      <c r="CP1849" s="43"/>
      <c r="CQ1849" s="43"/>
      <c r="CR1849" s="43"/>
      <c r="CS1849" s="43"/>
      <c r="CT1849" s="43"/>
      <c r="CU1849" s="43"/>
      <c r="CV1849" s="43"/>
      <c r="CW1849" s="43"/>
      <c r="CX1849" s="43"/>
      <c r="CY1849" s="43"/>
      <c r="CZ1849" s="43"/>
      <c r="DA1849" s="43"/>
      <c r="DB1849" s="43"/>
      <c r="DC1849" s="43"/>
      <c r="DD1849" s="43"/>
      <c r="DE1849" s="43"/>
      <c r="DF1849" s="43"/>
      <c r="DG1849" s="43"/>
      <c r="DH1849" s="43"/>
      <c r="DI1849" s="43"/>
      <c r="DJ1849" s="43"/>
      <c r="DK1849" s="43"/>
      <c r="DL1849" s="43"/>
      <c r="DM1849" s="43"/>
      <c r="DN1849" s="43"/>
      <c r="DO1849" s="43"/>
      <c r="DP1849" s="43"/>
      <c r="DQ1849" s="43"/>
      <c r="DR1849" s="43"/>
      <c r="DS1849" s="43"/>
      <c r="DT1849" s="43"/>
      <c r="DU1849" s="43"/>
      <c r="DV1849" s="43"/>
    </row>
    <row r="1850" spans="2:126" s="8" customFormat="1" ht="10.5" customHeight="1">
      <c r="BZ1850" s="43"/>
      <c r="CA1850" s="43"/>
      <c r="CB1850" s="43"/>
      <c r="CC1850" s="43"/>
      <c r="CD1850" s="43"/>
      <c r="CE1850" s="43"/>
      <c r="CF1850" s="43"/>
      <c r="CG1850" s="43"/>
      <c r="CH1850" s="43"/>
      <c r="CI1850" s="43"/>
      <c r="CJ1850" s="43"/>
      <c r="CK1850" s="43"/>
      <c r="CL1850" s="43"/>
      <c r="CM1850" s="43"/>
      <c r="CN1850" s="43"/>
      <c r="CO1850" s="43"/>
      <c r="CP1850" s="43"/>
      <c r="CQ1850" s="43"/>
      <c r="CR1850" s="43"/>
      <c r="CS1850" s="43"/>
      <c r="CT1850" s="43"/>
      <c r="CU1850" s="43"/>
      <c r="CV1850" s="43"/>
      <c r="CW1850" s="43"/>
      <c r="CX1850" s="43"/>
      <c r="CY1850" s="43"/>
      <c r="CZ1850" s="43"/>
      <c r="DA1850" s="43"/>
      <c r="DB1850" s="43"/>
      <c r="DC1850" s="43"/>
      <c r="DD1850" s="43"/>
      <c r="DE1850" s="43"/>
      <c r="DF1850" s="43"/>
      <c r="DG1850" s="43"/>
      <c r="DH1850" s="43"/>
      <c r="DI1850" s="43"/>
      <c r="DJ1850" s="43"/>
      <c r="DK1850" s="43"/>
      <c r="DL1850" s="43"/>
      <c r="DM1850" s="43"/>
      <c r="DN1850" s="43"/>
      <c r="DO1850" s="43"/>
      <c r="DP1850" s="43"/>
      <c r="DQ1850" s="43"/>
      <c r="DR1850" s="43"/>
      <c r="DS1850" s="43"/>
      <c r="DT1850" s="43"/>
      <c r="DU1850" s="43"/>
      <c r="DV1850" s="43"/>
    </row>
    <row r="1851" spans="2:126" s="8" customFormat="1" ht="18" customHeight="1">
      <c r="AM1851" s="8" t="s">
        <v>58</v>
      </c>
      <c r="AQ1851" s="8" t="s">
        <v>59</v>
      </c>
      <c r="AU1851" s="481" t="str">
        <f>"〒"&amp;VLOOKUP(A1799,入力フォーム!$A$26:$AA$75,4,FALSE)</f>
        <v>〒</v>
      </c>
      <c r="AV1851" s="481"/>
      <c r="AW1851" s="481"/>
      <c r="AX1851" s="481"/>
      <c r="AY1851" s="481"/>
      <c r="AZ1851" s="481"/>
      <c r="BA1851" s="481"/>
      <c r="BB1851" s="481"/>
      <c r="BZ1851" s="43"/>
      <c r="CA1851" s="43"/>
      <c r="CB1851" s="43"/>
      <c r="CC1851" s="43"/>
      <c r="CD1851" s="43"/>
      <c r="CE1851" s="43"/>
      <c r="CF1851" s="43"/>
      <c r="CG1851" s="43"/>
      <c r="CH1851" s="43"/>
      <c r="CI1851" s="43"/>
      <c r="CJ1851" s="43"/>
      <c r="CK1851" s="43"/>
      <c r="CL1851" s="43"/>
      <c r="CM1851" s="43"/>
      <c r="CN1851" s="43"/>
      <c r="CO1851" s="43"/>
      <c r="CP1851" s="43"/>
      <c r="CQ1851" s="43"/>
      <c r="CR1851" s="43"/>
      <c r="CS1851" s="43"/>
      <c r="CT1851" s="43"/>
      <c r="CU1851" s="43"/>
      <c r="CV1851" s="43"/>
      <c r="CW1851" s="43"/>
      <c r="CX1851" s="43"/>
      <c r="CY1851" s="43"/>
      <c r="CZ1851" s="43"/>
      <c r="DA1851" s="43"/>
      <c r="DB1851" s="43"/>
      <c r="DC1851" s="43"/>
      <c r="DD1851" s="43"/>
      <c r="DE1851" s="43"/>
      <c r="DF1851" s="43"/>
      <c r="DG1851" s="43"/>
      <c r="DH1851" s="43"/>
      <c r="DI1851" s="43"/>
      <c r="DJ1851" s="43"/>
      <c r="DK1851" s="43"/>
      <c r="DL1851" s="43"/>
      <c r="DM1851" s="43"/>
      <c r="DN1851" s="43"/>
      <c r="DO1851" s="43"/>
      <c r="DP1851" s="43"/>
      <c r="DQ1851" s="43"/>
      <c r="DR1851" s="43"/>
      <c r="DS1851" s="43"/>
      <c r="DT1851" s="43"/>
      <c r="DU1851" s="43"/>
      <c r="DV1851" s="43"/>
    </row>
    <row r="1852" spans="2:126" s="8" customFormat="1" ht="20.100000000000001" customHeight="1">
      <c r="AU1852" s="144"/>
      <c r="AV1852" s="482">
        <f>VLOOKUP(A1799,入力フォーム!$A$26:$AA$75,5,FALSE)</f>
        <v>0</v>
      </c>
      <c r="AW1852" s="482"/>
      <c r="AX1852" s="482"/>
      <c r="AY1852" s="482"/>
      <c r="AZ1852" s="482"/>
      <c r="BA1852" s="482"/>
      <c r="BB1852" s="482"/>
      <c r="BC1852" s="482"/>
      <c r="BD1852" s="482"/>
      <c r="BE1852" s="482"/>
      <c r="BF1852" s="482"/>
      <c r="BG1852" s="482"/>
      <c r="BH1852" s="482"/>
      <c r="BI1852" s="482"/>
      <c r="BJ1852" s="482"/>
      <c r="BK1852" s="482"/>
      <c r="BL1852" s="482"/>
      <c r="BM1852" s="482"/>
      <c r="BN1852" s="482"/>
      <c r="BO1852" s="482"/>
      <c r="BP1852" s="482"/>
      <c r="BQ1852" s="482"/>
      <c r="BR1852" s="482"/>
      <c r="BS1852" s="482"/>
      <c r="BZ1852" s="43"/>
      <c r="CA1852" s="43"/>
      <c r="CB1852" s="43"/>
      <c r="CC1852" s="43"/>
      <c r="CD1852" s="43"/>
      <c r="CE1852" s="43"/>
      <c r="CF1852" s="43"/>
      <c r="CG1852" s="43"/>
      <c r="CH1852" s="43"/>
      <c r="CI1852" s="43"/>
      <c r="CJ1852" s="43"/>
      <c r="CK1852" s="43"/>
      <c r="CL1852" s="43"/>
      <c r="CM1852" s="43"/>
      <c r="CN1852" s="43"/>
      <c r="CO1852" s="43"/>
      <c r="CP1852" s="43"/>
      <c r="CQ1852" s="43"/>
      <c r="CR1852" s="43"/>
      <c r="CS1852" s="43"/>
      <c r="CT1852" s="43"/>
      <c r="CU1852" s="43"/>
      <c r="CV1852" s="43"/>
      <c r="CW1852" s="43"/>
      <c r="CX1852" s="43"/>
      <c r="CY1852" s="43"/>
      <c r="CZ1852" s="43"/>
      <c r="DA1852" s="43"/>
      <c r="DB1852" s="43"/>
      <c r="DC1852" s="43"/>
      <c r="DD1852" s="43"/>
      <c r="DE1852" s="43"/>
      <c r="DF1852" s="43"/>
      <c r="DG1852" s="43"/>
      <c r="DH1852" s="43"/>
      <c r="DI1852" s="43"/>
      <c r="DJ1852" s="43"/>
      <c r="DK1852" s="43"/>
      <c r="DL1852" s="43"/>
      <c r="DM1852" s="43"/>
      <c r="DN1852" s="43"/>
      <c r="DO1852" s="43"/>
      <c r="DP1852" s="43"/>
      <c r="DQ1852" s="43"/>
      <c r="DR1852" s="43"/>
      <c r="DS1852" s="43"/>
      <c r="DT1852" s="43"/>
      <c r="DU1852" s="43"/>
      <c r="DV1852" s="43"/>
    </row>
    <row r="1853" spans="2:126" s="8" customFormat="1" ht="20.100000000000001" customHeight="1">
      <c r="AU1853" s="44"/>
      <c r="AV1853" s="483">
        <f>VLOOKUP(A1799,入力フォーム!$A$26:$AA$75,6,FALSE)</f>
        <v>0</v>
      </c>
      <c r="AW1853" s="483"/>
      <c r="AX1853" s="483"/>
      <c r="AY1853" s="483"/>
      <c r="AZ1853" s="483"/>
      <c r="BA1853" s="483"/>
      <c r="BB1853" s="483"/>
      <c r="BC1853" s="483"/>
      <c r="BD1853" s="483"/>
      <c r="BE1853" s="483"/>
      <c r="BF1853" s="483"/>
      <c r="BG1853" s="483"/>
      <c r="BH1853" s="483"/>
      <c r="BI1853" s="483"/>
      <c r="BJ1853" s="483"/>
      <c r="BK1853" s="483"/>
      <c r="BL1853" s="483"/>
      <c r="BM1853" s="483"/>
      <c r="BN1853" s="483"/>
      <c r="BO1853" s="483"/>
      <c r="BP1853" s="483"/>
      <c r="BQ1853" s="483"/>
      <c r="BR1853" s="483"/>
      <c r="BS1853" s="483"/>
      <c r="BZ1853" s="43"/>
      <c r="CA1853" s="43"/>
      <c r="CB1853" s="43"/>
      <c r="CC1853" s="43"/>
      <c r="CD1853" s="43"/>
      <c r="CE1853" s="43"/>
      <c r="CF1853" s="43"/>
      <c r="CG1853" s="43"/>
      <c r="CH1853" s="43"/>
      <c r="CI1853" s="43"/>
      <c r="CJ1853" s="43"/>
      <c r="CK1853" s="43"/>
      <c r="CL1853" s="43"/>
      <c r="CM1853" s="43"/>
      <c r="CN1853" s="43"/>
      <c r="CO1853" s="43"/>
      <c r="CP1853" s="43"/>
      <c r="CQ1853" s="43"/>
      <c r="CR1853" s="43"/>
      <c r="CS1853" s="43"/>
      <c r="CT1853" s="43"/>
      <c r="CU1853" s="43"/>
      <c r="CV1853" s="43"/>
      <c r="CW1853" s="43"/>
      <c r="CX1853" s="43"/>
      <c r="CY1853" s="43"/>
      <c r="CZ1853" s="43"/>
      <c r="DA1853" s="43"/>
      <c r="DB1853" s="43"/>
      <c r="DC1853" s="43"/>
      <c r="DD1853" s="43"/>
      <c r="DE1853" s="43"/>
      <c r="DF1853" s="43"/>
      <c r="DG1853" s="43"/>
      <c r="DH1853" s="43"/>
      <c r="DI1853" s="43"/>
      <c r="DJ1853" s="43"/>
      <c r="DK1853" s="43"/>
      <c r="DL1853" s="43"/>
      <c r="DM1853" s="43"/>
      <c r="DN1853" s="43"/>
      <c r="DO1853" s="43"/>
      <c r="DP1853" s="43"/>
      <c r="DQ1853" s="43"/>
      <c r="DR1853" s="43"/>
      <c r="DS1853" s="43"/>
      <c r="DT1853" s="43"/>
      <c r="DU1853" s="43"/>
      <c r="DV1853" s="43"/>
    </row>
    <row r="1854" spans="2:126" s="8" customFormat="1" ht="12" customHeight="1">
      <c r="AQ1854" s="46" t="s">
        <v>191</v>
      </c>
      <c r="AR1854" s="46"/>
      <c r="AS1854" s="46"/>
      <c r="AT1854" s="46"/>
      <c r="AU1854" s="46"/>
      <c r="AV1854" s="484">
        <f>VLOOKUP(A1799,入力フォーム!$A$26:$AA$75,3,FALSE)</f>
        <v>0</v>
      </c>
      <c r="AW1854" s="484" ph="1"/>
      <c r="AX1854" s="484" ph="1"/>
      <c r="AY1854" s="484" ph="1"/>
      <c r="AZ1854" s="484" ph="1"/>
      <c r="BA1854" s="484" ph="1"/>
      <c r="BB1854" s="484" ph="1"/>
      <c r="BC1854" s="484" ph="1"/>
      <c r="BD1854" s="484" ph="1"/>
      <c r="BE1854" s="484" ph="1"/>
      <c r="BF1854" s="484" ph="1"/>
      <c r="BG1854" s="484" ph="1"/>
      <c r="BH1854" s="484" ph="1"/>
      <c r="BI1854" s="484" ph="1"/>
      <c r="BJ1854" s="484" ph="1"/>
      <c r="BK1854" s="484" ph="1"/>
      <c r="BL1854" s="484" ph="1"/>
      <c r="BM1854" s="484" ph="1"/>
      <c r="BN1854" s="484" ph="1"/>
      <c r="BO1854" s="48"/>
      <c r="BP1854" s="48"/>
      <c r="BQ1854" s="48"/>
      <c r="BR1854" s="48"/>
      <c r="BS1854" s="48"/>
      <c r="BZ1854" s="43"/>
      <c r="CA1854" s="43"/>
      <c r="CB1854" s="43"/>
      <c r="CC1854" s="43"/>
      <c r="CD1854" s="43"/>
      <c r="CE1854" s="43"/>
      <c r="CF1854" s="43"/>
      <c r="CG1854" s="43"/>
      <c r="CH1854" s="43"/>
      <c r="CI1854" s="43"/>
      <c r="CJ1854" s="43"/>
      <c r="CK1854" s="43"/>
      <c r="CL1854" s="43"/>
      <c r="CM1854" s="43"/>
      <c r="CN1854" s="43"/>
      <c r="CO1854" s="43"/>
      <c r="CP1854" s="43"/>
      <c r="CQ1854" s="43"/>
      <c r="CR1854" s="43"/>
      <c r="CS1854" s="43"/>
      <c r="CT1854" s="43"/>
      <c r="CU1854" s="43"/>
      <c r="CV1854" s="43"/>
      <c r="CW1854" s="43"/>
      <c r="CX1854" s="43"/>
      <c r="CY1854" s="43"/>
      <c r="CZ1854" s="43"/>
      <c r="DA1854" s="43"/>
      <c r="DB1854" s="43"/>
      <c r="DC1854" s="43"/>
      <c r="DD1854" s="43"/>
      <c r="DE1854" s="43"/>
      <c r="DF1854" s="43"/>
      <c r="DG1854" s="43"/>
      <c r="DH1854" s="43"/>
      <c r="DI1854" s="43"/>
      <c r="DJ1854" s="43"/>
      <c r="DK1854" s="43"/>
      <c r="DL1854" s="43"/>
      <c r="DM1854" s="43"/>
      <c r="DN1854" s="43"/>
      <c r="DO1854" s="43"/>
      <c r="DP1854" s="43"/>
      <c r="DQ1854" s="43"/>
      <c r="DR1854" s="43"/>
      <c r="DS1854" s="43"/>
      <c r="DT1854" s="43"/>
      <c r="DU1854" s="43"/>
      <c r="DV1854" s="43"/>
    </row>
    <row r="1855" spans="2:126" s="8" customFormat="1" ht="20.100000000000001" customHeight="1">
      <c r="AQ1855" s="8" t="s">
        <v>60</v>
      </c>
      <c r="AV1855" s="493">
        <f>VLOOKUP(A1799,入力フォーム!$A$26:$AA$75,2,FALSE)</f>
        <v>0</v>
      </c>
      <c r="AW1855" s="493"/>
      <c r="AX1855" s="493"/>
      <c r="AY1855" s="493"/>
      <c r="AZ1855" s="493"/>
      <c r="BA1855" s="493"/>
      <c r="BB1855" s="493"/>
      <c r="BC1855" s="493"/>
      <c r="BD1855" s="493"/>
      <c r="BE1855" s="493"/>
      <c r="BF1855" s="493"/>
      <c r="BG1855" s="493"/>
      <c r="BH1855" s="493"/>
      <c r="BI1855" s="493"/>
      <c r="BJ1855" s="493"/>
      <c r="BK1855" s="493"/>
      <c r="BL1855" s="493"/>
      <c r="BM1855" s="493"/>
      <c r="BN1855" s="493"/>
      <c r="BO1855" s="48"/>
      <c r="BP1855" s="48"/>
      <c r="BQ1855" s="48"/>
      <c r="BR1855" s="48"/>
      <c r="BS1855" s="286" t="s">
        <v>57</v>
      </c>
      <c r="BZ1855" s="43"/>
      <c r="CA1855" s="43"/>
      <c r="CB1855" s="43"/>
      <c r="CC1855" s="43"/>
      <c r="CD1855" s="43"/>
      <c r="CE1855" s="43"/>
      <c r="CF1855" s="43"/>
      <c r="CG1855" s="43"/>
      <c r="CH1855" s="43"/>
      <c r="CI1855" s="43"/>
      <c r="CJ1855" s="43"/>
      <c r="CK1855" s="43"/>
      <c r="CL1855" s="43"/>
      <c r="CM1855" s="43"/>
      <c r="CN1855" s="43"/>
      <c r="CO1855" s="43"/>
      <c r="CP1855" s="43"/>
      <c r="CQ1855" s="43"/>
      <c r="CR1855" s="43"/>
      <c r="CS1855" s="43"/>
      <c r="CT1855" s="43"/>
      <c r="CU1855" s="43"/>
      <c r="CV1855" s="43"/>
      <c r="CW1855" s="43"/>
      <c r="CX1855" s="43"/>
      <c r="CY1855" s="43"/>
      <c r="CZ1855" s="43"/>
      <c r="DA1855" s="43"/>
      <c r="DB1855" s="43"/>
      <c r="DC1855" s="43"/>
      <c r="DD1855" s="43"/>
      <c r="DE1855" s="43"/>
      <c r="DF1855" s="43"/>
      <c r="DG1855" s="43"/>
      <c r="DH1855" s="43"/>
      <c r="DI1855" s="43"/>
      <c r="DJ1855" s="43"/>
      <c r="DK1855" s="43"/>
      <c r="DL1855" s="43"/>
      <c r="DM1855" s="43"/>
      <c r="DN1855" s="43"/>
      <c r="DO1855" s="43"/>
      <c r="DP1855" s="43"/>
      <c r="DQ1855" s="43"/>
      <c r="DR1855" s="43"/>
      <c r="DS1855" s="43"/>
      <c r="DT1855" s="43"/>
      <c r="DU1855" s="43"/>
      <c r="DV1855" s="43"/>
    </row>
    <row r="1856" spans="2:126" s="8" customFormat="1" ht="20.100000000000001" customHeight="1">
      <c r="AQ1856" s="8" t="s">
        <v>61</v>
      </c>
      <c r="AV1856" s="48"/>
      <c r="AW1856" s="494">
        <f>VLOOKUP(A1799,入力フォーム!$A$26:$AA$75,8,FALSE)</f>
        <v>0</v>
      </c>
      <c r="AX1856" s="494"/>
      <c r="AY1856" s="494"/>
      <c r="AZ1856" s="494"/>
      <c r="BA1856" s="494"/>
      <c r="BB1856" s="494"/>
      <c r="BC1856" s="494"/>
      <c r="BD1856" s="494"/>
      <c r="BE1856" s="494"/>
      <c r="BF1856" s="494"/>
      <c r="BG1856" s="494"/>
      <c r="BH1856" s="494"/>
      <c r="BI1856" s="494"/>
      <c r="BJ1856" s="494"/>
      <c r="BK1856" s="494"/>
      <c r="BL1856" s="494"/>
      <c r="BM1856" s="494"/>
      <c r="BN1856" s="494"/>
      <c r="BO1856" s="494"/>
      <c r="BP1856" s="494"/>
      <c r="BQ1856" s="494"/>
      <c r="BR1856" s="494"/>
      <c r="BS1856" s="48"/>
      <c r="BZ1856" s="43"/>
      <c r="CA1856" s="43"/>
      <c r="CB1856" s="43"/>
      <c r="CC1856" s="43"/>
      <c r="CD1856" s="43"/>
      <c r="CE1856" s="43"/>
      <c r="CF1856" s="43"/>
      <c r="CG1856" s="43"/>
      <c r="CH1856" s="43"/>
      <c r="CI1856" s="43"/>
      <c r="CJ1856" s="43"/>
      <c r="CK1856" s="43"/>
      <c r="CL1856" s="43"/>
      <c r="CM1856" s="43"/>
      <c r="CN1856" s="43"/>
      <c r="CO1856" s="43"/>
      <c r="CP1856" s="43"/>
      <c r="CQ1856" s="43"/>
      <c r="CR1856" s="43"/>
      <c r="CS1856" s="43"/>
      <c r="CT1856" s="43"/>
      <c r="CU1856" s="43"/>
      <c r="CV1856" s="43"/>
      <c r="CW1856" s="43"/>
      <c r="CX1856" s="43"/>
      <c r="CY1856" s="43"/>
      <c r="CZ1856" s="43"/>
      <c r="DA1856" s="43"/>
      <c r="DB1856" s="43"/>
      <c r="DC1856" s="43"/>
      <c r="DD1856" s="43"/>
      <c r="DE1856" s="43"/>
      <c r="DF1856" s="43"/>
      <c r="DG1856" s="43"/>
      <c r="DH1856" s="43"/>
      <c r="DI1856" s="43"/>
      <c r="DJ1856" s="43"/>
      <c r="DK1856" s="43"/>
      <c r="DL1856" s="43"/>
      <c r="DM1856" s="43"/>
      <c r="DN1856" s="43"/>
      <c r="DO1856" s="43"/>
      <c r="DP1856" s="43"/>
      <c r="DQ1856" s="43"/>
      <c r="DR1856" s="43"/>
      <c r="DS1856" s="43"/>
      <c r="DT1856" s="43"/>
      <c r="DU1856" s="43"/>
      <c r="DV1856" s="43"/>
    </row>
    <row r="1857" spans="1:126" s="8" customFormat="1" ht="20.100000000000001" customHeight="1">
      <c r="AQ1857" s="8" t="s">
        <v>83</v>
      </c>
      <c r="AV1857" s="48"/>
      <c r="AW1857" s="48"/>
      <c r="AX1857" s="48"/>
      <c r="AY1857" s="48"/>
      <c r="AZ1857" s="48"/>
      <c r="BA1857" s="48"/>
      <c r="BB1857" s="48"/>
      <c r="BC1857" s="48"/>
      <c r="BD1857" s="495">
        <f>VLOOKUP(A1799,入力フォーム!$A$26:$AA$75,9,FALSE)</f>
        <v>0</v>
      </c>
      <c r="BE1857" s="495"/>
      <c r="BF1857" s="495"/>
      <c r="BG1857" s="495"/>
      <c r="BH1857" s="495"/>
      <c r="BI1857" s="495"/>
      <c r="BJ1857" s="495"/>
      <c r="BK1857" s="495"/>
      <c r="BL1857" s="495"/>
      <c r="BM1857" s="495"/>
      <c r="BN1857" s="495"/>
      <c r="BO1857" s="495"/>
      <c r="BP1857" s="495"/>
      <c r="BQ1857" s="495"/>
      <c r="BR1857" s="495"/>
      <c r="BS1857" s="495"/>
      <c r="BZ1857" s="43"/>
      <c r="CA1857" s="43"/>
      <c r="CB1857" s="43"/>
      <c r="CC1857" s="43"/>
      <c r="CD1857" s="43"/>
      <c r="CE1857" s="43"/>
      <c r="CF1857" s="43"/>
      <c r="CG1857" s="43"/>
      <c r="CH1857" s="43"/>
      <c r="CI1857" s="43"/>
      <c r="CJ1857" s="43"/>
      <c r="CK1857" s="43"/>
      <c r="CL1857" s="43"/>
      <c r="CM1857" s="43"/>
      <c r="CN1857" s="43"/>
      <c r="CO1857" s="43"/>
      <c r="CP1857" s="43"/>
      <c r="CQ1857" s="43"/>
      <c r="CR1857" s="43"/>
      <c r="CS1857" s="43"/>
      <c r="CT1857" s="43"/>
      <c r="CU1857" s="43"/>
      <c r="CV1857" s="43"/>
      <c r="CW1857" s="43"/>
      <c r="CX1857" s="43"/>
      <c r="CY1857" s="43"/>
      <c r="CZ1857" s="43"/>
      <c r="DA1857" s="43"/>
      <c r="DB1857" s="43"/>
      <c r="DC1857" s="43"/>
      <c r="DD1857" s="43"/>
      <c r="DE1857" s="43"/>
      <c r="DF1857" s="43"/>
      <c r="DG1857" s="43"/>
      <c r="DH1857" s="43"/>
      <c r="DI1857" s="43"/>
      <c r="DJ1857" s="43"/>
      <c r="DK1857" s="43"/>
      <c r="DL1857" s="43"/>
      <c r="DM1857" s="43"/>
      <c r="DN1857" s="43"/>
      <c r="DO1857" s="43"/>
      <c r="DP1857" s="43"/>
      <c r="DQ1857" s="43"/>
      <c r="DR1857" s="43"/>
      <c r="DS1857" s="43"/>
      <c r="DT1857" s="43"/>
      <c r="DU1857" s="43"/>
      <c r="DV1857" s="43"/>
    </row>
    <row r="1858" spans="1:126" s="8" customFormat="1" ht="12" customHeight="1">
      <c r="BZ1858" s="43"/>
      <c r="CA1858" s="43"/>
      <c r="CB1858" s="43"/>
      <c r="CC1858" s="43"/>
      <c r="CD1858" s="43"/>
      <c r="CE1858" s="43"/>
      <c r="CF1858" s="43"/>
      <c r="CG1858" s="43"/>
      <c r="CH1858" s="43"/>
      <c r="CI1858" s="43"/>
      <c r="CJ1858" s="43"/>
      <c r="CK1858" s="43"/>
      <c r="CL1858" s="43"/>
      <c r="CM1858" s="43"/>
      <c r="CN1858" s="43"/>
      <c r="CO1858" s="43"/>
      <c r="CP1858" s="43"/>
      <c r="CQ1858" s="43"/>
      <c r="CR1858" s="43"/>
      <c r="CS1858" s="43"/>
      <c r="CT1858" s="43"/>
      <c r="CU1858" s="43"/>
      <c r="CV1858" s="43"/>
      <c r="CW1858" s="43"/>
      <c r="CX1858" s="43"/>
      <c r="CY1858" s="43"/>
      <c r="CZ1858" s="43"/>
      <c r="DA1858" s="43"/>
      <c r="DB1858" s="43"/>
      <c r="DC1858" s="43"/>
      <c r="DD1858" s="43"/>
      <c r="DE1858" s="43"/>
      <c r="DF1858" s="43"/>
      <c r="DG1858" s="43"/>
      <c r="DH1858" s="43"/>
      <c r="DI1858" s="43"/>
      <c r="DJ1858" s="43"/>
      <c r="DK1858" s="43"/>
      <c r="DL1858" s="43"/>
      <c r="DM1858" s="43"/>
      <c r="DN1858" s="43"/>
      <c r="DO1858" s="43"/>
      <c r="DP1858" s="43"/>
      <c r="DQ1858" s="43"/>
      <c r="DR1858" s="43"/>
      <c r="DS1858" s="43"/>
      <c r="DT1858" s="43"/>
      <c r="DU1858" s="43"/>
      <c r="DV1858" s="43"/>
    </row>
    <row r="1859" spans="1:126" s="8" customFormat="1" ht="22.5" customHeight="1">
      <c r="D1859" s="496" t="s">
        <v>85</v>
      </c>
      <c r="E1859" s="496"/>
      <c r="F1859" s="496"/>
      <c r="G1859" s="496"/>
      <c r="H1859" s="496"/>
      <c r="I1859" s="496"/>
      <c r="J1859" s="496"/>
      <c r="K1859" s="496"/>
      <c r="L1859" s="497" t="str">
        <f>入力フォーム!$C$22</f>
        <v>07-999</v>
      </c>
      <c r="M1859" s="497"/>
      <c r="N1859" s="497"/>
      <c r="O1859" s="497"/>
      <c r="P1859" s="497"/>
      <c r="Q1859" s="497"/>
      <c r="R1859" s="48"/>
      <c r="S1859" s="48"/>
      <c r="T1859" s="8" t="s">
        <v>242</v>
      </c>
      <c r="BZ1859" s="43"/>
      <c r="CA1859" s="43"/>
      <c r="CB1859" s="43"/>
      <c r="CC1859" s="43"/>
      <c r="CD1859" s="43"/>
      <c r="CE1859" s="43"/>
      <c r="CF1859" s="43"/>
      <c r="CG1859" s="43"/>
      <c r="CH1859" s="43"/>
      <c r="CI1859" s="43"/>
      <c r="CJ1859" s="43"/>
      <c r="CK1859" s="43"/>
      <c r="CL1859" s="43"/>
      <c r="CM1859" s="43"/>
      <c r="CN1859" s="43"/>
      <c r="CO1859" s="43"/>
      <c r="CP1859" s="43"/>
      <c r="CQ1859" s="43"/>
      <c r="CR1859" s="43"/>
      <c r="CS1859" s="43"/>
      <c r="CT1859" s="43"/>
      <c r="CU1859" s="43"/>
      <c r="CV1859" s="43"/>
      <c r="CW1859" s="43"/>
      <c r="CX1859" s="43"/>
      <c r="CY1859" s="43"/>
      <c r="CZ1859" s="43"/>
      <c r="DA1859" s="43"/>
      <c r="DB1859" s="43"/>
      <c r="DC1859" s="43"/>
      <c r="DD1859" s="43"/>
      <c r="DE1859" s="43"/>
      <c r="DF1859" s="43"/>
      <c r="DG1859" s="43"/>
      <c r="DH1859" s="43"/>
      <c r="DI1859" s="43"/>
      <c r="DJ1859" s="43"/>
      <c r="DK1859" s="43"/>
      <c r="DL1859" s="43"/>
      <c r="DM1859" s="43"/>
      <c r="DN1859" s="43"/>
      <c r="DO1859" s="43"/>
      <c r="DP1859" s="43"/>
      <c r="DQ1859" s="43"/>
      <c r="DR1859" s="43"/>
      <c r="DS1859" s="43"/>
      <c r="DT1859" s="43"/>
      <c r="DU1859" s="43"/>
      <c r="DV1859" s="43"/>
    </row>
    <row r="1860" spans="1:126" s="8" customFormat="1" ht="15.75" customHeight="1">
      <c r="D1860" s="45"/>
      <c r="F1860" s="45"/>
      <c r="G1860" s="45"/>
      <c r="H1860" s="45"/>
      <c r="I1860" s="45"/>
      <c r="J1860" s="45"/>
      <c r="K1860" s="45"/>
      <c r="L1860" s="45"/>
      <c r="M1860" s="45"/>
      <c r="N1860" s="45"/>
      <c r="O1860" s="45"/>
      <c r="P1860" s="45"/>
      <c r="Q1860" s="45"/>
      <c r="BX1860" s="51"/>
      <c r="CB1860" s="43"/>
      <c r="CC1860" s="43"/>
      <c r="CD1860" s="43"/>
      <c r="CE1860" s="43"/>
      <c r="CF1860" s="43"/>
      <c r="CG1860" s="43"/>
      <c r="CH1860" s="43"/>
      <c r="CI1860" s="43"/>
      <c r="CJ1860" s="43"/>
      <c r="CK1860" s="43"/>
      <c r="CL1860" s="43"/>
      <c r="CM1860" s="43"/>
      <c r="CN1860" s="43"/>
      <c r="CO1860" s="43"/>
      <c r="CP1860" s="43"/>
      <c r="CQ1860" s="43"/>
      <c r="CR1860" s="43"/>
      <c r="CS1860" s="43"/>
      <c r="CT1860" s="43"/>
      <c r="CU1860" s="43"/>
      <c r="CV1860" s="43"/>
      <c r="CW1860" s="43"/>
      <c r="CX1860" s="43"/>
      <c r="CY1860" s="43"/>
      <c r="CZ1860" s="43"/>
      <c r="DA1860" s="43"/>
      <c r="DB1860" s="43"/>
      <c r="DC1860" s="43"/>
      <c r="DD1860" s="43"/>
      <c r="DE1860" s="43"/>
      <c r="DF1860" s="43"/>
      <c r="DG1860" s="43"/>
      <c r="DH1860" s="43"/>
      <c r="DI1860" s="43"/>
      <c r="DJ1860" s="43"/>
      <c r="DK1860" s="43"/>
      <c r="DL1860" s="43"/>
      <c r="DM1860" s="43"/>
      <c r="DN1860" s="43"/>
      <c r="DO1860" s="43"/>
      <c r="DP1860" s="43"/>
      <c r="DQ1860" s="43"/>
      <c r="DR1860" s="43"/>
      <c r="DS1860" s="43"/>
      <c r="DT1860" s="43"/>
      <c r="DU1860" s="43"/>
      <c r="DV1860" s="43"/>
    </row>
    <row r="1861" spans="1:126" s="7" customFormat="1" ht="18.75">
      <c r="A1861" s="7">
        <f>IF(MOD(ROW()-1,62)=0,QUOTIENT(ROW()-1,62)+1,"")</f>
        <v>31</v>
      </c>
      <c r="B1861" s="473" t="s">
        <v>39</v>
      </c>
      <c r="C1861" s="473"/>
      <c r="D1861" s="473"/>
      <c r="E1861" s="473"/>
      <c r="F1861" s="473"/>
      <c r="G1861" s="473"/>
      <c r="H1861" s="473"/>
      <c r="I1861" s="473"/>
      <c r="J1861" s="473"/>
      <c r="K1861" s="473"/>
      <c r="L1861" s="473"/>
      <c r="M1861" s="473"/>
      <c r="N1861" s="473"/>
      <c r="O1861" s="473"/>
      <c r="P1861" s="473"/>
      <c r="Q1861" s="473"/>
      <c r="R1861" s="473"/>
      <c r="S1861" s="473"/>
      <c r="T1861" s="473"/>
      <c r="U1861" s="473"/>
      <c r="V1861" s="473"/>
      <c r="W1861" s="473"/>
      <c r="X1861" s="473"/>
      <c r="Y1861" s="473"/>
      <c r="Z1861" s="473"/>
      <c r="AA1861" s="473"/>
      <c r="AB1861" s="473"/>
      <c r="AC1861" s="473"/>
      <c r="AD1861" s="473"/>
      <c r="AE1861" s="473"/>
      <c r="AF1861" s="473"/>
      <c r="AG1861" s="473"/>
      <c r="AH1861" s="473"/>
      <c r="AI1861" s="473"/>
      <c r="AJ1861" s="473"/>
      <c r="AK1861" s="473"/>
      <c r="AL1861" s="473"/>
      <c r="AM1861" s="473"/>
      <c r="AN1861" s="473"/>
      <c r="AO1861" s="473"/>
      <c r="AP1861" s="473"/>
      <c r="AQ1861" s="473"/>
      <c r="AR1861" s="473"/>
      <c r="AS1861" s="473"/>
      <c r="AT1861" s="473"/>
      <c r="AU1861" s="473"/>
      <c r="AV1861" s="473"/>
      <c r="AW1861" s="473"/>
      <c r="AX1861" s="473"/>
      <c r="AY1861" s="473"/>
      <c r="AZ1861" s="473"/>
      <c r="BA1861" s="473"/>
      <c r="BB1861" s="473"/>
      <c r="BC1861" s="473"/>
      <c r="BD1861" s="473"/>
      <c r="BE1861" s="473"/>
      <c r="BF1861" s="473"/>
      <c r="BG1861" s="473"/>
      <c r="BH1861" s="473"/>
      <c r="BI1861" s="473"/>
      <c r="BJ1861" s="473"/>
      <c r="BK1861" s="473"/>
      <c r="BL1861" s="473"/>
      <c r="BM1861" s="473"/>
      <c r="BN1861" s="473"/>
      <c r="BO1861" s="473"/>
      <c r="BP1861" s="473"/>
      <c r="BQ1861" s="473"/>
      <c r="BR1861" s="473"/>
      <c r="BS1861" s="473"/>
      <c r="BT1861" s="473"/>
      <c r="BU1861" s="473"/>
      <c r="BV1861" s="473"/>
      <c r="BW1861" s="473"/>
      <c r="BX1861" s="473"/>
      <c r="BY1861" s="52"/>
      <c r="BZ1861" s="41"/>
      <c r="CA1861" s="41"/>
      <c r="CB1861" s="41"/>
      <c r="CC1861" s="41"/>
      <c r="CD1861" s="41"/>
      <c r="CE1861" s="41"/>
      <c r="CF1861" s="41"/>
      <c r="CG1861" s="41"/>
      <c r="CH1861" s="41"/>
      <c r="CI1861" s="41"/>
      <c r="CJ1861" s="41"/>
      <c r="CK1861" s="41"/>
      <c r="CL1861" s="41"/>
      <c r="CM1861" s="41"/>
      <c r="CN1861" s="41"/>
      <c r="CO1861" s="41"/>
      <c r="CP1861" s="41"/>
      <c r="CQ1861" s="41"/>
      <c r="CR1861" s="41"/>
      <c r="CS1861" s="41"/>
      <c r="CT1861" s="41"/>
      <c r="CU1861" s="41"/>
      <c r="CV1861" s="41"/>
      <c r="CW1861" s="41"/>
      <c r="CX1861" s="41"/>
      <c r="CY1861" s="41"/>
      <c r="CZ1861" s="41"/>
      <c r="DA1861" s="41"/>
      <c r="DB1861" s="41"/>
      <c r="DC1861" s="41"/>
      <c r="DD1861" s="41"/>
      <c r="DE1861" s="41"/>
      <c r="DF1861" s="41"/>
      <c r="DG1861" s="41"/>
      <c r="DH1861" s="41"/>
      <c r="DI1861" s="41"/>
      <c r="DJ1861" s="41"/>
      <c r="DK1861" s="41"/>
      <c r="DL1861" s="41"/>
      <c r="DM1861" s="41"/>
      <c r="DN1861" s="41"/>
      <c r="DO1861" s="41"/>
      <c r="DP1861" s="41"/>
      <c r="DQ1861" s="41"/>
      <c r="DR1861" s="41"/>
      <c r="DS1861" s="41"/>
      <c r="DT1861" s="41"/>
      <c r="DU1861" s="41"/>
      <c r="DV1861" s="41"/>
    </row>
    <row r="1862" spans="1:126" s="7" customFormat="1" ht="19.5" customHeight="1">
      <c r="B1862" s="8"/>
      <c r="C1862" s="8"/>
      <c r="D1862" s="8"/>
      <c r="E1862" s="8"/>
      <c r="F1862" s="8"/>
      <c r="G1862" s="8"/>
      <c r="H1862" s="8"/>
      <c r="I1862" s="8"/>
      <c r="J1862" s="8"/>
      <c r="K1862" s="8"/>
      <c r="L1862" s="8"/>
      <c r="M1862" s="8"/>
      <c r="N1862" s="8"/>
      <c r="O1862" s="8"/>
      <c r="P1862" s="8"/>
      <c r="Q1862" s="8"/>
      <c r="R1862" s="8"/>
      <c r="S1862" s="8"/>
      <c r="T1862" s="8"/>
      <c r="U1862" s="8"/>
      <c r="V1862" s="8"/>
      <c r="W1862" s="8"/>
      <c r="X1862" s="8"/>
      <c r="Y1862" s="8"/>
      <c r="Z1862" s="8"/>
      <c r="AA1862" s="8"/>
      <c r="AB1862" s="8"/>
      <c r="AC1862" s="8"/>
      <c r="AQ1862" s="8"/>
      <c r="AR1862" s="8"/>
      <c r="AS1862" s="8"/>
      <c r="AT1862" s="8"/>
      <c r="AU1862" s="8"/>
      <c r="AV1862" s="8"/>
      <c r="AW1862" s="8"/>
      <c r="AX1862" s="8"/>
      <c r="AY1862" s="8"/>
      <c r="AZ1862" s="8"/>
      <c r="BZ1862" s="41"/>
      <c r="CA1862" s="41"/>
      <c r="CB1862" s="41"/>
      <c r="CC1862" s="41"/>
      <c r="CD1862" s="41"/>
      <c r="CE1862" s="41"/>
      <c r="CF1862" s="41"/>
      <c r="CG1862" s="41"/>
      <c r="CH1862" s="41"/>
      <c r="CI1862" s="41"/>
      <c r="CJ1862" s="41"/>
      <c r="CK1862" s="41"/>
      <c r="CL1862" s="41"/>
      <c r="CM1862" s="41"/>
      <c r="CN1862" s="41"/>
      <c r="CO1862" s="41"/>
      <c r="CP1862" s="41"/>
      <c r="CQ1862" s="41"/>
      <c r="CR1862" s="41"/>
      <c r="CS1862" s="41"/>
      <c r="CT1862" s="41"/>
      <c r="CU1862" s="41"/>
      <c r="CV1862" s="41"/>
      <c r="CW1862" s="41"/>
      <c r="CX1862" s="41"/>
      <c r="CY1862" s="41"/>
      <c r="CZ1862" s="41"/>
      <c r="DA1862" s="41"/>
      <c r="DB1862" s="41"/>
      <c r="DC1862" s="41"/>
      <c r="DD1862" s="41"/>
      <c r="DE1862" s="41"/>
      <c r="DF1862" s="41"/>
      <c r="DG1862" s="41"/>
      <c r="DH1862" s="41"/>
      <c r="DI1862" s="41"/>
      <c r="DJ1862" s="41"/>
      <c r="DK1862" s="41"/>
      <c r="DL1862" s="41"/>
      <c r="DM1862" s="41"/>
      <c r="DN1862" s="41"/>
      <c r="DO1862" s="41"/>
      <c r="DP1862" s="41"/>
      <c r="DQ1862" s="41"/>
      <c r="DR1862" s="41"/>
      <c r="DS1862" s="41"/>
      <c r="DT1862" s="41"/>
      <c r="DU1862" s="41"/>
      <c r="DV1862" s="41"/>
    </row>
    <row r="1863" spans="1:126" s="7" customFormat="1" ht="16.5" customHeight="1">
      <c r="B1863" s="8" t="s">
        <v>229</v>
      </c>
      <c r="C1863" s="8"/>
      <c r="D1863" s="8"/>
      <c r="E1863" s="8"/>
      <c r="F1863" s="8"/>
      <c r="G1863" s="8"/>
      <c r="H1863" s="8"/>
      <c r="I1863" s="8"/>
      <c r="J1863" s="8"/>
      <c r="K1863" s="8"/>
      <c r="L1863" s="8"/>
      <c r="M1863" s="8"/>
      <c r="N1863" s="8"/>
      <c r="O1863" s="8"/>
      <c r="P1863" s="8"/>
      <c r="Q1863" s="8"/>
      <c r="R1863" s="8"/>
      <c r="S1863" s="8"/>
      <c r="T1863" s="8"/>
      <c r="U1863" s="8"/>
      <c r="V1863" s="8"/>
      <c r="W1863" s="8"/>
      <c r="X1863" s="8"/>
      <c r="Y1863" s="8"/>
      <c r="Z1863" s="8"/>
      <c r="AA1863" s="8"/>
      <c r="AB1863" s="8"/>
      <c r="AD1863" s="474">
        <f>VLOOKUP(A1861,入力フォーム!$A$26:$AA$75,2,FALSE)</f>
        <v>0</v>
      </c>
      <c r="AE1863" s="474"/>
      <c r="AF1863" s="474"/>
      <c r="AG1863" s="474"/>
      <c r="AH1863" s="474"/>
      <c r="AI1863" s="474"/>
      <c r="AJ1863" s="474"/>
      <c r="AK1863" s="474"/>
      <c r="AL1863" s="474"/>
      <c r="AM1863" s="474"/>
      <c r="AN1863" s="474"/>
      <c r="AO1863" s="474"/>
      <c r="AP1863" s="474"/>
      <c r="AQ1863" s="8" t="s">
        <v>230</v>
      </c>
      <c r="AR1863" s="8"/>
      <c r="AS1863" s="8"/>
      <c r="AT1863" s="8"/>
      <c r="AU1863" s="8"/>
      <c r="AV1863" s="8"/>
      <c r="AW1863" s="8"/>
      <c r="AX1863" s="8"/>
      <c r="AY1863" s="8"/>
      <c r="AZ1863" s="8"/>
      <c r="BZ1863" s="41"/>
      <c r="CA1863" s="41"/>
      <c r="CB1863" s="41"/>
      <c r="CC1863" s="41"/>
      <c r="CD1863" s="41"/>
      <c r="CE1863" s="41"/>
      <c r="CF1863" s="41"/>
      <c r="CG1863" s="41"/>
      <c r="CH1863" s="41"/>
      <c r="CI1863" s="41"/>
      <c r="CJ1863" s="41"/>
      <c r="CK1863" s="41"/>
      <c r="CL1863" s="41"/>
      <c r="CM1863" s="41"/>
      <c r="CN1863" s="41"/>
      <c r="CO1863" s="41"/>
      <c r="CP1863" s="41"/>
      <c r="CQ1863" s="41"/>
      <c r="CR1863" s="41"/>
      <c r="CS1863" s="41"/>
      <c r="CT1863" s="41"/>
      <c r="CU1863" s="41"/>
      <c r="CV1863" s="41"/>
      <c r="CW1863" s="41"/>
      <c r="CX1863" s="41"/>
      <c r="CY1863" s="41"/>
      <c r="CZ1863" s="41"/>
      <c r="DA1863" s="41"/>
      <c r="DB1863" s="41"/>
      <c r="DC1863" s="41"/>
      <c r="DD1863" s="41"/>
      <c r="DE1863" s="41"/>
      <c r="DF1863" s="41"/>
      <c r="DG1863" s="41"/>
      <c r="DH1863" s="41"/>
      <c r="DI1863" s="41"/>
      <c r="DJ1863" s="41"/>
      <c r="DK1863" s="41"/>
      <c r="DL1863" s="41"/>
      <c r="DM1863" s="41"/>
      <c r="DN1863" s="41"/>
      <c r="DO1863" s="41"/>
      <c r="DP1863" s="41"/>
      <c r="DQ1863" s="41"/>
      <c r="DR1863" s="41"/>
      <c r="DS1863" s="41"/>
      <c r="DT1863" s="41"/>
      <c r="DU1863" s="41"/>
      <c r="DV1863" s="41"/>
    </row>
    <row r="1864" spans="1:126" ht="14.25" customHeight="1">
      <c r="B1864" s="9"/>
      <c r="C1864" s="9"/>
      <c r="D1864" s="9"/>
    </row>
    <row r="1865" spans="1:126" ht="15.75" customHeight="1">
      <c r="D1865" s="475" t="s">
        <v>23</v>
      </c>
      <c r="E1865" s="475"/>
      <c r="F1865" s="475"/>
      <c r="G1865" s="475"/>
      <c r="H1865" s="475"/>
      <c r="I1865" s="475"/>
      <c r="J1865" s="475"/>
      <c r="K1865" s="475"/>
      <c r="L1865" s="475"/>
      <c r="M1865" s="475"/>
      <c r="N1865" s="475"/>
      <c r="O1865" s="475"/>
      <c r="P1865" s="475"/>
      <c r="Q1865" s="475"/>
      <c r="R1865" s="475"/>
      <c r="S1865" s="475"/>
      <c r="T1865" s="475"/>
      <c r="U1865" s="475"/>
      <c r="V1865" s="475"/>
      <c r="W1865" s="475"/>
      <c r="X1865" s="475"/>
      <c r="Y1865" s="475"/>
      <c r="Z1865" s="475"/>
      <c r="AA1865" s="475"/>
      <c r="AB1865" s="475"/>
      <c r="AC1865" s="475"/>
      <c r="AD1865" s="475"/>
      <c r="AE1865" s="475"/>
      <c r="AF1865" s="475"/>
      <c r="AG1865" s="475"/>
      <c r="AH1865" s="475"/>
      <c r="AI1865" s="475"/>
      <c r="AJ1865" s="475"/>
      <c r="AK1865" s="475"/>
      <c r="AL1865" s="475"/>
      <c r="AM1865" s="475"/>
      <c r="AN1865" s="475"/>
      <c r="AO1865" s="475"/>
      <c r="AP1865" s="475"/>
      <c r="AQ1865" s="475"/>
      <c r="AR1865" s="475"/>
      <c r="AS1865" s="475"/>
      <c r="AT1865" s="475"/>
      <c r="AU1865" s="475"/>
      <c r="AV1865" s="475"/>
      <c r="AW1865" s="475"/>
      <c r="AX1865" s="475"/>
      <c r="AY1865" s="475"/>
      <c r="AZ1865" s="475"/>
      <c r="BA1865" s="475"/>
      <c r="BB1865" s="475"/>
      <c r="BC1865" s="475"/>
      <c r="BD1865" s="475"/>
      <c r="BE1865" s="475"/>
      <c r="BF1865" s="475"/>
      <c r="BG1865" s="475"/>
      <c r="BH1865" s="475"/>
      <c r="BI1865" s="475"/>
      <c r="BJ1865" s="475"/>
      <c r="BK1865" s="475"/>
      <c r="BL1865" s="475"/>
      <c r="BM1865" s="475"/>
      <c r="BN1865" s="475"/>
      <c r="BO1865" s="475"/>
      <c r="BP1865" s="475"/>
      <c r="BQ1865" s="475"/>
      <c r="BR1865" s="475"/>
      <c r="BS1865" s="475"/>
      <c r="BT1865" s="475"/>
      <c r="BU1865" s="475"/>
      <c r="BV1865" s="475"/>
      <c r="BW1865" s="475"/>
      <c r="BX1865" s="475"/>
      <c r="BZ1865"/>
    </row>
    <row r="1866" spans="1:126" ht="14.25" customHeight="1">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c r="AX1866" s="9"/>
      <c r="AY1866" s="9"/>
      <c r="AZ1866" s="9"/>
    </row>
    <row r="1867" spans="1:126" ht="19.5" customHeight="1">
      <c r="B1867" s="9"/>
      <c r="C1867" s="9"/>
      <c r="D1867" s="10"/>
      <c r="E1867" s="11" t="s">
        <v>40</v>
      </c>
      <c r="F1867" s="11"/>
      <c r="G1867" s="11"/>
      <c r="H1867" s="11"/>
      <c r="I1867" s="11"/>
      <c r="J1867" s="12"/>
      <c r="K1867" s="12"/>
      <c r="L1867" s="12"/>
      <c r="M1867" s="12"/>
      <c r="N1867" s="12"/>
      <c r="O1867" s="12"/>
      <c r="P1867" s="12"/>
      <c r="Q1867" s="10"/>
      <c r="R1867" s="476" t="str">
        <f>VLOOKUP(A1861,入力フォーム!$A$26:$AA$75,11,FALSE)</f>
        <v/>
      </c>
      <c r="S1867" s="476"/>
      <c r="T1867" s="476"/>
      <c r="U1867" s="476"/>
      <c r="V1867" s="476"/>
      <c r="W1867" s="476"/>
      <c r="X1867" s="476"/>
      <c r="Y1867" s="476"/>
      <c r="Z1867" s="476"/>
      <c r="AA1867" s="476"/>
      <c r="AB1867" s="476"/>
      <c r="AC1867" s="476"/>
      <c r="AD1867" s="476"/>
      <c r="AE1867" s="476"/>
      <c r="AF1867" s="476"/>
      <c r="AG1867" s="476"/>
      <c r="AH1867" s="477" t="s">
        <v>235</v>
      </c>
      <c r="AI1867" s="478"/>
      <c r="AJ1867" s="478"/>
      <c r="AK1867" s="478"/>
      <c r="AL1867" s="478"/>
      <c r="AM1867" s="476" t="str">
        <f>VLOOKUP(A1861,入力フォーム!$A$26:$AA$75,13,FALSE)</f>
        <v/>
      </c>
      <c r="AN1867" s="476"/>
      <c r="AO1867" s="476"/>
      <c r="AP1867" s="476"/>
      <c r="AQ1867" s="476"/>
      <c r="AR1867" s="476"/>
      <c r="AS1867" s="476"/>
      <c r="AT1867" s="476"/>
      <c r="AU1867" s="476"/>
      <c r="AV1867" s="476"/>
      <c r="AW1867" s="476"/>
      <c r="AX1867" s="476"/>
      <c r="AY1867" s="476"/>
      <c r="AZ1867" s="476"/>
      <c r="BA1867" s="476"/>
      <c r="BB1867" s="476"/>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3"/>
    </row>
    <row r="1868" spans="1:126" ht="20.100000000000001" customHeight="1">
      <c r="B1868" s="9"/>
      <c r="C1868" s="9"/>
      <c r="D1868" s="10"/>
      <c r="E1868" s="11" t="s">
        <v>41</v>
      </c>
      <c r="F1868" s="11"/>
      <c r="G1868" s="11"/>
      <c r="H1868" s="11"/>
      <c r="I1868" s="11"/>
      <c r="J1868" s="12"/>
      <c r="K1868" s="12"/>
      <c r="L1868" s="12"/>
      <c r="M1868" s="12"/>
      <c r="N1868" s="12"/>
      <c r="O1868" s="12"/>
      <c r="P1868" s="229"/>
      <c r="Q1868" s="230"/>
      <c r="R1868" s="463" t="str">
        <f>入力フォーム!$C$10</f>
        <v>品川キャンパス</v>
      </c>
      <c r="S1868" s="463"/>
      <c r="T1868" s="463"/>
      <c r="U1868" s="463"/>
      <c r="V1868" s="463"/>
      <c r="W1868" s="463"/>
      <c r="X1868" s="463"/>
      <c r="Y1868" s="463"/>
      <c r="Z1868" s="231"/>
      <c r="AA1868" s="464" t="str">
        <f>入力フォーム!$D$10</f>
        <v>文学部事務室</v>
      </c>
      <c r="AB1868" s="464"/>
      <c r="AC1868" s="464"/>
      <c r="AD1868" s="464"/>
      <c r="AE1868" s="464"/>
      <c r="AF1868" s="464"/>
      <c r="AG1868" s="464"/>
      <c r="AH1868" s="464"/>
      <c r="AI1868" s="464"/>
      <c r="AJ1868" s="464"/>
      <c r="AK1868" s="464"/>
      <c r="AL1868" s="464"/>
      <c r="AM1868" s="464"/>
      <c r="AN1868" s="464"/>
      <c r="AO1868" s="464"/>
      <c r="AP1868" s="464"/>
      <c r="AQ1868" s="464"/>
      <c r="AR1868" s="464"/>
      <c r="AS1868" s="464"/>
      <c r="AT1868" s="464"/>
      <c r="AU1868" s="464"/>
      <c r="AV1868" s="464"/>
      <c r="AW1868" s="464"/>
      <c r="AX1868" s="464"/>
      <c r="AY1868" s="464"/>
      <c r="AZ1868" s="464"/>
      <c r="BA1868" s="464"/>
      <c r="BB1868" s="464"/>
      <c r="BC1868" s="464"/>
      <c r="BD1868" s="464"/>
      <c r="BE1868" s="464"/>
      <c r="BF1868" s="464"/>
      <c r="BG1868" s="464"/>
      <c r="BH1868" s="464"/>
      <c r="BI1868" s="464"/>
      <c r="BJ1868" s="464"/>
      <c r="BK1868" s="464"/>
      <c r="BL1868" s="464"/>
      <c r="BM1868" s="464"/>
      <c r="BN1868" s="464"/>
      <c r="BO1868" s="464"/>
      <c r="BP1868" s="464"/>
      <c r="BQ1868" s="464"/>
      <c r="BR1868" s="231"/>
      <c r="BS1868" s="231"/>
      <c r="BT1868" s="231"/>
      <c r="BU1868" s="231"/>
      <c r="BV1868" s="231"/>
      <c r="BW1868" s="231"/>
      <c r="BX1868" s="232"/>
    </row>
    <row r="1869" spans="1:126" ht="18.600000000000001" customHeight="1">
      <c r="B1869" s="9"/>
      <c r="C1869" s="9"/>
      <c r="D1869" s="15"/>
      <c r="E1869" s="16" t="s">
        <v>236</v>
      </c>
      <c r="F1869" s="16"/>
      <c r="G1869" s="16"/>
      <c r="H1869" s="16"/>
      <c r="I1869" s="16"/>
      <c r="J1869" s="17"/>
      <c r="K1869" s="17"/>
      <c r="L1869" s="17"/>
      <c r="M1869" s="17"/>
      <c r="N1869" s="17"/>
      <c r="O1869" s="17"/>
      <c r="P1869" s="17"/>
      <c r="Q1869" s="15"/>
      <c r="R1869" s="465" t="str">
        <f>入力フォーム!$C$4</f>
        <v>文学部事務室</v>
      </c>
      <c r="S1869" s="465"/>
      <c r="T1869" s="465"/>
      <c r="U1869" s="465"/>
      <c r="V1869" s="465"/>
      <c r="W1869" s="465"/>
      <c r="X1869" s="465"/>
      <c r="Y1869" s="465"/>
      <c r="Z1869" s="465"/>
      <c r="AA1869" s="465"/>
      <c r="AB1869" s="465"/>
      <c r="AC1869" s="465"/>
      <c r="AD1869" s="465"/>
      <c r="AE1869" s="465"/>
      <c r="AF1869" s="465"/>
      <c r="AG1869" s="465"/>
      <c r="AH1869" s="465"/>
      <c r="AI1869" s="465"/>
      <c r="AJ1869" s="465"/>
      <c r="AK1869" s="465"/>
      <c r="AL1869" s="465"/>
      <c r="AM1869" s="465"/>
      <c r="AN1869" s="465"/>
      <c r="AO1869" s="465"/>
      <c r="AP1869" s="465"/>
      <c r="AQ1869" s="465"/>
      <c r="AR1869" s="465"/>
      <c r="AS1869" s="465"/>
      <c r="AT1869" s="465"/>
      <c r="AU1869" s="465"/>
      <c r="AV1869" s="465"/>
      <c r="AW1869" s="465"/>
      <c r="AX1869" s="465"/>
      <c r="AY1869" s="465"/>
      <c r="AZ1869" s="465"/>
      <c r="BA1869" s="465"/>
      <c r="BB1869" s="465"/>
      <c r="BC1869" s="465"/>
      <c r="BD1869" s="465"/>
      <c r="BE1869" s="465"/>
      <c r="BF1869" s="465"/>
      <c r="BG1869" s="465"/>
      <c r="BH1869" s="465"/>
      <c r="BI1869" s="465"/>
      <c r="BJ1869" s="465"/>
      <c r="BK1869" s="465"/>
      <c r="BL1869" s="465"/>
      <c r="BM1869" s="465"/>
      <c r="BN1869" s="465"/>
      <c r="BO1869" s="465"/>
      <c r="BP1869" s="465"/>
      <c r="BQ1869" s="465"/>
      <c r="BR1869" s="465"/>
      <c r="BS1869" s="233"/>
      <c r="BT1869" s="233"/>
      <c r="BU1869" s="233"/>
      <c r="BV1869" s="233"/>
      <c r="BW1869" s="233"/>
      <c r="BX1869" s="19"/>
    </row>
    <row r="1870" spans="1:126" ht="38.25" customHeight="1">
      <c r="B1870" s="9"/>
      <c r="C1870" s="9"/>
      <c r="D1870" s="10"/>
      <c r="E1870" s="466" t="s">
        <v>42</v>
      </c>
      <c r="F1870" s="466"/>
      <c r="G1870" s="466"/>
      <c r="H1870" s="466"/>
      <c r="I1870" s="466"/>
      <c r="J1870" s="466"/>
      <c r="K1870" s="466"/>
      <c r="L1870" s="466"/>
      <c r="M1870" s="466"/>
      <c r="N1870" s="466"/>
      <c r="O1870" s="466"/>
      <c r="P1870" s="467"/>
      <c r="Q1870" s="10"/>
      <c r="R1870" s="468" t="str">
        <f>入力フォーム!$C$8</f>
        <v>OC学生スタッフ</v>
      </c>
      <c r="S1870" s="468"/>
      <c r="T1870" s="468"/>
      <c r="U1870" s="468"/>
      <c r="V1870" s="468"/>
      <c r="W1870" s="468"/>
      <c r="X1870" s="468"/>
      <c r="Y1870" s="468"/>
      <c r="Z1870" s="468"/>
      <c r="AA1870" s="468"/>
      <c r="AB1870" s="468"/>
      <c r="AC1870" s="468"/>
      <c r="AD1870" s="468"/>
      <c r="AE1870" s="468"/>
      <c r="AF1870" s="468"/>
      <c r="AG1870" s="468"/>
      <c r="AH1870" s="468"/>
      <c r="AI1870" s="468"/>
      <c r="AJ1870" s="468"/>
      <c r="AK1870" s="468"/>
      <c r="AL1870" s="468"/>
      <c r="AM1870" s="468"/>
      <c r="AN1870" s="468"/>
      <c r="AO1870" s="468"/>
      <c r="AP1870" s="468"/>
      <c r="AQ1870" s="468"/>
      <c r="AR1870" s="468"/>
      <c r="AS1870" s="468"/>
      <c r="AT1870" s="468"/>
      <c r="AU1870" s="468"/>
      <c r="AV1870" s="468"/>
      <c r="AW1870" s="468"/>
      <c r="AX1870" s="468"/>
      <c r="AY1870" s="468"/>
      <c r="AZ1870" s="468"/>
      <c r="BA1870" s="468"/>
      <c r="BB1870" s="468"/>
      <c r="BC1870" s="468"/>
      <c r="BD1870" s="468"/>
      <c r="BE1870" s="468"/>
      <c r="BF1870" s="468"/>
      <c r="BG1870" s="468"/>
      <c r="BH1870" s="468"/>
      <c r="BI1870" s="468"/>
      <c r="BJ1870" s="468"/>
      <c r="BK1870" s="468"/>
      <c r="BL1870" s="468"/>
      <c r="BM1870" s="468"/>
      <c r="BN1870" s="468"/>
      <c r="BO1870" s="468"/>
      <c r="BP1870" s="468"/>
      <c r="BQ1870" s="468"/>
      <c r="BR1870" s="468"/>
      <c r="BS1870" s="234"/>
      <c r="BT1870" s="234"/>
      <c r="BU1870" s="234"/>
      <c r="BV1870" s="234"/>
      <c r="BW1870" s="234"/>
      <c r="BX1870" s="14"/>
    </row>
    <row r="1871" spans="1:126" ht="20.100000000000001" customHeight="1">
      <c r="B1871" s="9"/>
      <c r="C1871" s="9"/>
      <c r="D1871" s="15"/>
      <c r="E1871" s="16" t="s">
        <v>43</v>
      </c>
      <c r="F1871" s="16"/>
      <c r="G1871" s="16"/>
      <c r="H1871" s="16"/>
      <c r="I1871" s="16"/>
      <c r="J1871" s="17"/>
      <c r="K1871" s="17"/>
      <c r="L1871" s="17"/>
      <c r="M1871" s="17"/>
      <c r="N1871" s="17"/>
      <c r="O1871" s="17"/>
      <c r="P1871" s="17"/>
      <c r="Q1871" s="15"/>
      <c r="R1871" s="17" t="s">
        <v>44</v>
      </c>
      <c r="S1871" s="17"/>
      <c r="T1871" s="17"/>
      <c r="U1871" s="17"/>
      <c r="V1871" s="17"/>
      <c r="W1871" s="469" t="str">
        <f>VLOOKUP(A1861,入力フォーム!$A$26:$AA$75,22,FALSE)</f>
        <v/>
      </c>
      <c r="X1871" s="469"/>
      <c r="Y1871" s="469"/>
      <c r="Z1871" s="469"/>
      <c r="AA1871" s="469"/>
      <c r="AB1871" s="469"/>
      <c r="AC1871" s="469"/>
      <c r="AD1871" s="469"/>
      <c r="AE1871" s="469"/>
      <c r="AF1871" s="469"/>
      <c r="AG1871" s="469"/>
      <c r="AH1871" s="469"/>
      <c r="AI1871" s="469"/>
      <c r="AJ1871" s="469"/>
      <c r="AK1871" s="469"/>
      <c r="AL1871" s="469"/>
      <c r="AM1871" s="469"/>
      <c r="AN1871" s="469"/>
      <c r="AO1871" s="469"/>
      <c r="AP1871" s="17"/>
      <c r="AQ1871" s="17"/>
      <c r="AR1871" s="470" t="s">
        <v>237</v>
      </c>
      <c r="AS1871" s="470"/>
      <c r="AT1871" s="470"/>
      <c r="AU1871" s="470"/>
      <c r="AV1871" s="470"/>
      <c r="AW1871" s="470"/>
      <c r="AX1871" s="471">
        <f>入力フォーム!$E$16</f>
        <v>0</v>
      </c>
      <c r="AY1871" s="471"/>
      <c r="AZ1871" s="471"/>
      <c r="BA1871" s="472" t="s">
        <v>65</v>
      </c>
      <c r="BB1871" s="472"/>
      <c r="BC1871" s="472"/>
      <c r="BD1871" s="472"/>
      <c r="BE1871" s="472"/>
      <c r="BF1871" s="18"/>
      <c r="BG1871" s="18"/>
      <c r="BH1871" s="18"/>
      <c r="BI1871" s="18"/>
      <c r="BJ1871" s="18"/>
      <c r="BK1871" s="18"/>
      <c r="BL1871" s="18"/>
      <c r="BM1871" s="18"/>
      <c r="BN1871" s="18"/>
      <c r="BO1871" s="18"/>
      <c r="BP1871" s="18"/>
      <c r="BQ1871" s="18"/>
      <c r="BR1871" s="18"/>
      <c r="BS1871" s="18"/>
      <c r="BT1871" s="18"/>
      <c r="BU1871" s="18"/>
      <c r="BV1871" s="18"/>
      <c r="BW1871" s="18"/>
      <c r="BX1871" s="19"/>
    </row>
    <row r="1872" spans="1:126" ht="20.100000000000001" customHeight="1">
      <c r="A1872" s="245"/>
      <c r="B1872" s="235"/>
      <c r="C1872" s="235"/>
      <c r="D1872" s="236"/>
      <c r="E1872" s="237"/>
      <c r="F1872" s="237"/>
      <c r="G1872" s="237"/>
      <c r="H1872" s="237"/>
      <c r="I1872" s="237"/>
      <c r="J1872" s="238"/>
      <c r="K1872" s="238"/>
      <c r="L1872" s="238"/>
      <c r="M1872" s="238"/>
      <c r="N1872" s="238"/>
      <c r="O1872" s="238"/>
      <c r="P1872" s="238"/>
      <c r="Q1872" s="239"/>
      <c r="R1872" s="240"/>
      <c r="S1872" s="241"/>
      <c r="T1872" s="241"/>
      <c r="U1872" s="241"/>
      <c r="V1872" s="241"/>
      <c r="W1872" s="241"/>
      <c r="X1872" s="241"/>
      <c r="Y1872" s="241"/>
      <c r="Z1872" s="241"/>
      <c r="AA1872" s="241"/>
      <c r="AB1872" s="241"/>
      <c r="AC1872" s="241"/>
      <c r="AD1872" s="241"/>
      <c r="AE1872" s="241"/>
      <c r="AF1872" s="241"/>
      <c r="AG1872" s="241"/>
      <c r="AH1872" s="241"/>
      <c r="AI1872" s="241"/>
      <c r="AJ1872" s="241"/>
      <c r="AK1872" s="241"/>
      <c r="AL1872" s="241"/>
      <c r="AM1872" s="241"/>
      <c r="AN1872" s="241"/>
      <c r="AO1872" s="241"/>
      <c r="AP1872" s="241"/>
      <c r="AQ1872" s="241"/>
      <c r="AR1872" s="242"/>
      <c r="AS1872" s="242"/>
      <c r="AT1872" s="243"/>
      <c r="AU1872" s="241"/>
      <c r="AV1872" s="241"/>
      <c r="AW1872" s="241"/>
      <c r="AX1872" s="241"/>
      <c r="AY1872" s="242"/>
      <c r="AZ1872" s="242"/>
      <c r="BA1872" s="242"/>
      <c r="BB1872" s="242"/>
      <c r="BC1872" s="242"/>
      <c r="BD1872" s="242"/>
      <c r="BE1872" s="242"/>
      <c r="BF1872" s="242"/>
      <c r="BG1872" s="242"/>
      <c r="BH1872" s="242"/>
      <c r="BI1872" s="242"/>
      <c r="BJ1872" s="242"/>
      <c r="BK1872" s="242"/>
      <c r="BL1872" s="242"/>
      <c r="BM1872" s="242"/>
      <c r="BN1872" s="242"/>
      <c r="BO1872" s="242"/>
      <c r="BP1872" s="242"/>
      <c r="BQ1872" s="242"/>
      <c r="BR1872" s="242"/>
      <c r="BS1872" s="242"/>
      <c r="BT1872" s="242"/>
      <c r="BU1872" s="242"/>
      <c r="BV1872" s="242"/>
      <c r="BW1872" s="242"/>
      <c r="BX1872" s="244"/>
    </row>
    <row r="1873" spans="2:126" ht="20.100000000000001" customHeight="1">
      <c r="B1873" s="9"/>
      <c r="C1873" s="9"/>
      <c r="D1873" s="20"/>
      <c r="E1873" s="21" t="s">
        <v>45</v>
      </c>
      <c r="F1873" s="21"/>
      <c r="G1873" s="21"/>
      <c r="H1873" s="21"/>
      <c r="I1873" s="21"/>
      <c r="J1873" s="22"/>
      <c r="K1873" s="22"/>
      <c r="L1873" s="22"/>
      <c r="M1873" s="22"/>
      <c r="N1873" s="22"/>
      <c r="O1873" s="22"/>
      <c r="P1873" s="22"/>
      <c r="Q1873" s="15"/>
      <c r="R1873" s="490" t="str">
        <f>VLOOKUP(A1861,入力フォーム!$A$26:$AA$75,14,FALSE)</f>
        <v/>
      </c>
      <c r="S1873" s="490"/>
      <c r="T1873" s="490"/>
      <c r="U1873" s="490"/>
      <c r="V1873" s="490"/>
      <c r="W1873" s="490"/>
      <c r="X1873" s="490"/>
      <c r="Y1873" s="490"/>
      <c r="Z1873" s="490"/>
      <c r="AA1873" s="490"/>
      <c r="AB1873" s="491" t="s">
        <v>235</v>
      </c>
      <c r="AC1873" s="491"/>
      <c r="AD1873" s="491"/>
      <c r="AE1873" s="491"/>
      <c r="AF1873" s="491"/>
      <c r="AG1873" s="492" t="str">
        <f>VLOOKUP(A1861,入力フォーム!$A$26:$AA$75,16,FALSE)</f>
        <v/>
      </c>
      <c r="AH1873" s="492"/>
      <c r="AI1873" s="492"/>
      <c r="AJ1873" s="492"/>
      <c r="AK1873" s="492"/>
      <c r="AL1873" s="492"/>
      <c r="AM1873" s="492"/>
      <c r="AN1873" s="492"/>
      <c r="AO1873" s="492"/>
      <c r="AP1873" s="492"/>
      <c r="AQ1873" s="27"/>
      <c r="AR1873" s="36"/>
      <c r="AS1873" s="36"/>
      <c r="AT1873" s="36"/>
      <c r="AU1873" s="36"/>
      <c r="AV1873" s="36"/>
      <c r="AW1873" s="36"/>
      <c r="AX1873" s="36"/>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9"/>
    </row>
    <row r="1874" spans="2:126" s="8" customFormat="1" ht="10.5" customHeight="1">
      <c r="D1874" s="15"/>
      <c r="E1874" s="16"/>
      <c r="F1874" s="16"/>
      <c r="G1874" s="16"/>
      <c r="H1874" s="16"/>
      <c r="I1874" s="16"/>
      <c r="J1874" s="16"/>
      <c r="K1874" s="16"/>
      <c r="L1874" s="16"/>
      <c r="M1874" s="16"/>
      <c r="N1874" s="16"/>
      <c r="O1874" s="16"/>
      <c r="P1874" s="17"/>
      <c r="Q1874" s="15"/>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9"/>
      <c r="BY1874"/>
      <c r="BZ1874" s="43"/>
      <c r="CA1874" s="43"/>
      <c r="CB1874" s="43"/>
      <c r="CC1874" s="43"/>
      <c r="CD1874" s="43"/>
      <c r="CE1874" s="43"/>
      <c r="CF1874" s="43"/>
      <c r="CG1874" s="43"/>
      <c r="CH1874" s="43"/>
      <c r="CI1874" s="43"/>
      <c r="CJ1874" s="43"/>
      <c r="CK1874" s="43"/>
      <c r="CL1874" s="43"/>
      <c r="CM1874" s="43"/>
      <c r="CN1874" s="43"/>
      <c r="CO1874" s="43"/>
      <c r="CP1874" s="43"/>
      <c r="CQ1874" s="43"/>
      <c r="CR1874" s="43"/>
      <c r="CS1874" s="43"/>
      <c r="CT1874" s="43"/>
      <c r="CU1874" s="43"/>
      <c r="CV1874" s="43"/>
      <c r="CW1874" s="43"/>
      <c r="CX1874" s="43"/>
      <c r="CY1874" s="43"/>
      <c r="CZ1874" s="43"/>
      <c r="DA1874" s="43"/>
      <c r="DB1874" s="43"/>
      <c r="DC1874" s="43"/>
      <c r="DD1874" s="43"/>
      <c r="DE1874" s="43"/>
      <c r="DF1874" s="43"/>
      <c r="DG1874" s="43"/>
      <c r="DH1874" s="43"/>
      <c r="DI1874" s="43"/>
      <c r="DJ1874" s="43"/>
      <c r="DK1874" s="43"/>
      <c r="DL1874" s="43"/>
      <c r="DM1874" s="43"/>
      <c r="DN1874" s="43"/>
      <c r="DO1874" s="43"/>
      <c r="DP1874" s="43"/>
      <c r="DQ1874" s="43"/>
      <c r="DR1874" s="43"/>
      <c r="DS1874" s="43"/>
      <c r="DT1874" s="43"/>
      <c r="DU1874" s="43"/>
      <c r="DV1874" s="43"/>
    </row>
    <row r="1875" spans="2:126" ht="20.100000000000001" customHeight="1">
      <c r="B1875" s="9"/>
      <c r="C1875" s="9"/>
      <c r="D1875" s="15"/>
      <c r="E1875" s="16"/>
      <c r="F1875" s="16"/>
      <c r="G1875" s="16"/>
      <c r="H1875" s="16"/>
      <c r="I1875" s="16"/>
      <c r="J1875" s="17"/>
      <c r="K1875" s="17"/>
      <c r="L1875" s="17"/>
      <c r="M1875" s="17"/>
      <c r="N1875" s="17"/>
      <c r="O1875" s="17"/>
      <c r="P1875" s="17"/>
      <c r="Q1875" s="15"/>
      <c r="R1875" s="17"/>
      <c r="S1875" s="17" t="s">
        <v>46</v>
      </c>
      <c r="T1875" s="17"/>
      <c r="U1875" s="17"/>
      <c r="V1875" s="17"/>
      <c r="W1875" s="17"/>
      <c r="X1875" s="17"/>
      <c r="Y1875" s="17"/>
      <c r="Z1875" s="17"/>
      <c r="AA1875" s="17"/>
      <c r="AB1875" s="17"/>
      <c r="AC1875" s="17"/>
      <c r="AD1875" s="17"/>
      <c r="AE1875" s="17"/>
      <c r="AF1875" s="17"/>
      <c r="AG1875" s="17"/>
      <c r="AH1875" s="17"/>
      <c r="AI1875" s="17"/>
      <c r="AJ1875" s="17"/>
      <c r="BI1875" s="247"/>
      <c r="BJ1875" s="247"/>
      <c r="BK1875" s="247"/>
      <c r="BL1875" s="18"/>
      <c r="BM1875" s="18"/>
      <c r="BN1875" s="18"/>
      <c r="BO1875" s="18"/>
      <c r="BP1875" s="18"/>
      <c r="BQ1875" s="18"/>
      <c r="BR1875" s="18"/>
      <c r="BS1875" s="18"/>
      <c r="BT1875" s="18"/>
      <c r="BU1875" s="18"/>
      <c r="BV1875" s="18"/>
      <c r="BW1875" s="18"/>
      <c r="BX1875" s="19"/>
    </row>
    <row r="1876" spans="2:126" ht="20.100000000000001" customHeight="1">
      <c r="B1876" s="9"/>
      <c r="C1876" s="9"/>
      <c r="D1876" s="15"/>
      <c r="E1876" s="16"/>
      <c r="F1876" s="16"/>
      <c r="G1876" s="16"/>
      <c r="H1876" s="16"/>
      <c r="I1876" s="16"/>
      <c r="J1876" s="17"/>
      <c r="K1876" s="17"/>
      <c r="L1876" s="17"/>
      <c r="M1876" s="17"/>
      <c r="N1876" s="17"/>
      <c r="O1876" s="17"/>
      <c r="P1876" s="17"/>
      <c r="Q1876" s="15"/>
      <c r="R1876" s="492" t="str">
        <f>VLOOKUP(A1861,入力フォーム!$A$26:$AA$75,17,FALSE)</f>
        <v/>
      </c>
      <c r="S1876" s="492"/>
      <c r="T1876" s="492"/>
      <c r="U1876" s="492"/>
      <c r="V1876" s="492"/>
      <c r="W1876" s="492"/>
      <c r="X1876" s="492"/>
      <c r="Y1876" s="492"/>
      <c r="Z1876" s="492"/>
      <c r="AA1876" s="492"/>
      <c r="AB1876" s="491" t="s">
        <v>235</v>
      </c>
      <c r="AC1876" s="491"/>
      <c r="AD1876" s="491"/>
      <c r="AE1876" s="491"/>
      <c r="AF1876" s="491"/>
      <c r="AG1876" s="492" t="str">
        <f>VLOOKUP(A1861,入力フォーム!$A$26:$AA$75,19,FALSE)</f>
        <v/>
      </c>
      <c r="AH1876" s="492"/>
      <c r="AI1876" s="492"/>
      <c r="AJ1876" s="492"/>
      <c r="AK1876" s="492"/>
      <c r="AL1876" s="492"/>
      <c r="AM1876" s="492"/>
      <c r="AN1876" s="492"/>
      <c r="AO1876" s="492"/>
      <c r="AP1876" s="492"/>
      <c r="AQ1876" s="27"/>
      <c r="AR1876" s="28" t="s">
        <v>47</v>
      </c>
      <c r="AS1876" s="28"/>
      <c r="AT1876" s="28"/>
      <c r="AU1876" s="28"/>
      <c r="AV1876" s="485" t="str">
        <f>VLOOKUP(A1861,入力フォーム!$A$26:$AA$75,20,FALSE)</f>
        <v/>
      </c>
      <c r="AW1876" s="485"/>
      <c r="AX1876" s="28" t="s">
        <v>48</v>
      </c>
      <c r="AY1876" s="28"/>
      <c r="AZ1876" s="28"/>
      <c r="BA1876" s="28"/>
      <c r="BB1876" s="28"/>
      <c r="BC1876" s="28"/>
      <c r="BD1876" s="28"/>
      <c r="BE1876" s="28"/>
      <c r="BF1876" s="28"/>
      <c r="BG1876" s="18"/>
      <c r="BH1876" s="18"/>
      <c r="BI1876" s="18"/>
      <c r="BJ1876" s="18"/>
      <c r="BK1876" s="18"/>
      <c r="BL1876" s="18"/>
      <c r="BM1876" s="18"/>
      <c r="BN1876" s="18"/>
      <c r="BO1876" s="18"/>
      <c r="BP1876" s="18"/>
      <c r="BQ1876" s="18"/>
      <c r="BR1876" s="18"/>
      <c r="BS1876" s="18"/>
      <c r="BT1876" s="18"/>
      <c r="BU1876" s="18"/>
      <c r="BV1876" s="18"/>
      <c r="BW1876" s="18"/>
      <c r="BX1876" s="19"/>
    </row>
    <row r="1877" spans="2:126" ht="20.100000000000001" customHeight="1">
      <c r="B1877" s="9"/>
      <c r="C1877" s="9"/>
      <c r="D1877" s="15"/>
      <c r="E1877" s="16"/>
      <c r="F1877" s="16"/>
      <c r="G1877" s="16"/>
      <c r="H1877" s="16"/>
      <c r="I1877" s="16"/>
      <c r="J1877" s="17"/>
      <c r="K1877" s="17"/>
      <c r="L1877" s="17"/>
      <c r="M1877" s="17"/>
      <c r="N1877" s="17"/>
      <c r="O1877" s="17"/>
      <c r="P1877" s="17"/>
      <c r="Q1877" s="15"/>
      <c r="R1877" s="17"/>
      <c r="S1877" s="17"/>
      <c r="T1877" s="17"/>
      <c r="U1877" s="17"/>
      <c r="V1877" s="17"/>
      <c r="W1877" s="17"/>
      <c r="X1877" s="17"/>
      <c r="Y1877" s="17"/>
      <c r="Z1877" s="17"/>
      <c r="AA1877" s="17"/>
      <c r="AB1877" s="17"/>
      <c r="AC1877" s="17"/>
      <c r="AD1877" s="17"/>
      <c r="AE1877" s="17"/>
      <c r="AF1877" s="17"/>
      <c r="AG1877" s="17"/>
      <c r="AH1877" s="17"/>
      <c r="AI1877" s="17"/>
      <c r="AJ1877" s="17"/>
      <c r="AK1877" s="17"/>
      <c r="AL1877" s="17"/>
      <c r="AM1877" s="17"/>
      <c r="AN1877" s="17"/>
      <c r="AO1877" s="17"/>
      <c r="AP1877" s="17"/>
      <c r="AQ1877" s="17"/>
      <c r="AR1877" s="17"/>
      <c r="AS1877" s="17"/>
      <c r="AT1877" s="17"/>
      <c r="AU1877" s="17"/>
      <c r="AV1877" s="17"/>
      <c r="AW1877" s="17"/>
      <c r="AX1877" s="17"/>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9"/>
    </row>
    <row r="1878" spans="2:126" ht="20.100000000000001" customHeight="1">
      <c r="B1878" s="9"/>
      <c r="C1878" s="9"/>
      <c r="D1878" s="15"/>
      <c r="E1878" s="16"/>
      <c r="F1878" s="16"/>
      <c r="G1878" s="16"/>
      <c r="H1878" s="16"/>
      <c r="I1878" s="16"/>
      <c r="J1878" s="17"/>
      <c r="K1878" s="17"/>
      <c r="L1878" s="17"/>
      <c r="M1878" s="17"/>
      <c r="N1878" s="17"/>
      <c r="O1878" s="17"/>
      <c r="P1878" s="17"/>
      <c r="Q1878" s="15"/>
      <c r="R1878" s="248" t="s">
        <v>238</v>
      </c>
      <c r="S1878" s="29"/>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30"/>
      <c r="AZ1878" s="30"/>
      <c r="BA1878" s="30"/>
      <c r="BB1878" s="30"/>
      <c r="BC1878" s="30"/>
      <c r="BD1878" s="30"/>
      <c r="BE1878" s="30"/>
      <c r="BF1878" s="30"/>
      <c r="BG1878" s="30"/>
      <c r="BH1878" s="30"/>
      <c r="BI1878" s="30"/>
      <c r="BJ1878" s="30"/>
      <c r="BK1878" s="30"/>
      <c r="BL1878" s="18"/>
      <c r="BM1878" s="18"/>
      <c r="BN1878" s="18"/>
      <c r="BO1878" s="18"/>
      <c r="BP1878" s="18"/>
      <c r="BQ1878" s="18"/>
      <c r="BR1878" s="18"/>
      <c r="BS1878" s="18"/>
      <c r="BT1878" s="18"/>
      <c r="BU1878" s="18"/>
      <c r="BV1878" s="18"/>
      <c r="BW1878" s="18"/>
      <c r="BX1878" s="19"/>
    </row>
    <row r="1879" spans="2:126" ht="20.100000000000001" customHeight="1">
      <c r="B1879" s="9"/>
      <c r="C1879" s="9"/>
      <c r="D1879" s="23"/>
      <c r="E1879" s="24"/>
      <c r="F1879" s="24"/>
      <c r="G1879" s="24"/>
      <c r="H1879" s="24"/>
      <c r="I1879" s="24"/>
      <c r="J1879" s="25"/>
      <c r="K1879" s="25"/>
      <c r="L1879" s="25"/>
      <c r="M1879" s="25"/>
      <c r="N1879" s="25"/>
      <c r="O1879" s="25"/>
      <c r="P1879" s="25"/>
      <c r="Q1879" s="15"/>
      <c r="R1879" s="249" t="s">
        <v>239</v>
      </c>
      <c r="S1879" s="29"/>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30"/>
      <c r="AZ1879" s="30"/>
      <c r="BA1879" s="30"/>
      <c r="BB1879" s="30"/>
      <c r="BC1879" s="30"/>
      <c r="BD1879" s="30"/>
      <c r="BE1879" s="30"/>
      <c r="BF1879" s="30"/>
      <c r="BG1879" s="30"/>
      <c r="BH1879" s="30"/>
      <c r="BI1879" s="30"/>
      <c r="BJ1879" s="30"/>
      <c r="BK1879" s="30"/>
      <c r="BL1879" s="18"/>
      <c r="BM1879" s="18"/>
      <c r="BN1879" s="18"/>
      <c r="BO1879" s="18"/>
      <c r="BP1879" s="18"/>
      <c r="BQ1879" s="18"/>
      <c r="BR1879" s="18"/>
      <c r="BS1879" s="18"/>
      <c r="BT1879" s="18"/>
      <c r="BU1879" s="18"/>
      <c r="BV1879" s="18"/>
      <c r="BW1879" s="18"/>
      <c r="BX1879" s="19"/>
    </row>
    <row r="1880" spans="2:126" ht="20.100000000000001" customHeight="1">
      <c r="B1880" s="9"/>
      <c r="C1880" s="9"/>
      <c r="D1880" s="15"/>
      <c r="E1880" s="16" t="s">
        <v>49</v>
      </c>
      <c r="F1880" s="16"/>
      <c r="G1880" s="16"/>
      <c r="H1880" s="16"/>
      <c r="I1880" s="16"/>
      <c r="J1880" s="17"/>
      <c r="K1880" s="17"/>
      <c r="L1880" s="17"/>
      <c r="M1880" s="17"/>
      <c r="N1880" s="17"/>
      <c r="O1880" s="17"/>
      <c r="P1880" s="17"/>
      <c r="Q1880" s="20"/>
      <c r="R1880" s="21" t="s">
        <v>67</v>
      </c>
      <c r="S1880" s="22"/>
      <c r="T1880" s="22"/>
      <c r="U1880" s="22"/>
      <c r="V1880" s="22"/>
      <c r="W1880" s="22"/>
      <c r="X1880" s="22"/>
      <c r="Y1880" s="22"/>
      <c r="Z1880" s="22"/>
      <c r="AA1880" s="22"/>
      <c r="AB1880" s="22"/>
      <c r="AC1880" s="22"/>
      <c r="AD1880" s="22"/>
      <c r="AE1880" s="22"/>
      <c r="AF1880" s="22"/>
      <c r="AG1880" s="22"/>
      <c r="AH1880" s="22"/>
      <c r="AI1880" s="22"/>
      <c r="AJ1880" s="22"/>
      <c r="AK1880" s="22"/>
      <c r="AL1880" s="22"/>
      <c r="AM1880" s="22"/>
      <c r="AN1880" s="22"/>
      <c r="AO1880" s="22"/>
      <c r="AP1880" s="22"/>
      <c r="AQ1880" s="22"/>
      <c r="AR1880" s="22"/>
      <c r="AS1880" s="22"/>
      <c r="AT1880" s="22"/>
      <c r="AU1880" s="22"/>
      <c r="AV1880" s="22"/>
      <c r="AW1880" s="22"/>
      <c r="AX1880" s="2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3"/>
    </row>
    <row r="1881" spans="2:126" ht="20.100000000000001" customHeight="1">
      <c r="B1881" s="9"/>
      <c r="C1881" s="9"/>
      <c r="D1881" s="15"/>
      <c r="E1881" s="16"/>
      <c r="F1881" s="16"/>
      <c r="G1881" s="16"/>
      <c r="H1881" s="16"/>
      <c r="I1881" s="16"/>
      <c r="J1881" s="17"/>
      <c r="K1881" s="17"/>
      <c r="L1881" s="17"/>
      <c r="M1881" s="17"/>
      <c r="N1881" s="17"/>
      <c r="O1881" s="17"/>
      <c r="P1881" s="17"/>
      <c r="Q1881" s="23"/>
      <c r="R1881" s="31" t="s">
        <v>126</v>
      </c>
      <c r="S1881" s="31"/>
      <c r="T1881" s="31"/>
      <c r="U1881" s="31"/>
      <c r="V1881" s="31"/>
      <c r="W1881" s="31"/>
      <c r="X1881" s="31"/>
      <c r="Y1881" s="31"/>
      <c r="Z1881" s="31"/>
      <c r="AA1881" s="31"/>
      <c r="AB1881" s="31"/>
      <c r="AC1881" s="31"/>
      <c r="AD1881" s="31"/>
      <c r="AE1881" s="31"/>
      <c r="AF1881" s="31"/>
      <c r="AG1881" s="31"/>
      <c r="AH1881" s="31"/>
      <c r="AI1881" s="31"/>
      <c r="AJ1881" s="31"/>
      <c r="AK1881" s="31"/>
      <c r="AL1881" s="31"/>
      <c r="AM1881" s="31"/>
      <c r="AN1881" s="31"/>
      <c r="AO1881" s="31"/>
      <c r="AP1881" s="31"/>
      <c r="AQ1881" s="31"/>
      <c r="AR1881" s="31"/>
      <c r="AS1881" s="31"/>
      <c r="AT1881" s="31"/>
      <c r="AU1881" s="31"/>
      <c r="AV1881" s="31"/>
      <c r="AW1881" s="31"/>
      <c r="AX1881" s="31"/>
      <c r="AY1881" s="32"/>
      <c r="AZ1881" s="32"/>
      <c r="BA1881" s="32"/>
      <c r="BB1881" s="32"/>
      <c r="BC1881" s="32"/>
      <c r="BD1881" s="32"/>
      <c r="BE1881" s="32"/>
      <c r="BF1881" s="32"/>
      <c r="BG1881" s="32"/>
      <c r="BH1881" s="32"/>
      <c r="BI1881" s="32"/>
      <c r="BJ1881" s="32"/>
      <c r="BK1881" s="33"/>
      <c r="BL1881" s="33"/>
      <c r="BM1881" s="33"/>
      <c r="BN1881" s="33"/>
      <c r="BO1881" s="33"/>
      <c r="BP1881" s="33"/>
      <c r="BQ1881" s="33"/>
      <c r="BR1881" s="33"/>
      <c r="BS1881" s="33"/>
      <c r="BT1881" s="33"/>
      <c r="BU1881" s="33"/>
      <c r="BV1881" s="33"/>
      <c r="BW1881" s="33"/>
      <c r="BX1881" s="26"/>
    </row>
    <row r="1882" spans="2:126" ht="20.100000000000001" customHeight="1">
      <c r="B1882" s="9"/>
      <c r="C1882" s="9"/>
      <c r="D1882" s="10"/>
      <c r="E1882" s="11" t="s">
        <v>81</v>
      </c>
      <c r="F1882" s="11"/>
      <c r="G1882" s="11"/>
      <c r="H1882" s="11"/>
      <c r="I1882" s="11"/>
      <c r="J1882" s="12"/>
      <c r="K1882" s="12"/>
      <c r="L1882" s="12"/>
      <c r="M1882" s="12"/>
      <c r="N1882" s="12"/>
      <c r="O1882" s="12"/>
      <c r="P1882" s="12"/>
      <c r="Q1882" s="15"/>
      <c r="R1882" s="16" t="s">
        <v>115</v>
      </c>
      <c r="S1882" s="17"/>
      <c r="T1882" s="17"/>
      <c r="U1882" s="17"/>
      <c r="V1882" s="17"/>
      <c r="W1882" s="17"/>
      <c r="X1882" s="17"/>
      <c r="Y1882" s="17"/>
      <c r="Z1882" s="17"/>
      <c r="AA1882" s="17"/>
      <c r="AB1882" s="17"/>
      <c r="AC1882" s="17"/>
      <c r="AD1882" s="17"/>
      <c r="AE1882" s="17"/>
      <c r="AF1882" s="17"/>
      <c r="AG1882" s="17"/>
      <c r="AH1882" s="17"/>
      <c r="AI1882" s="17"/>
      <c r="AJ1882" s="17"/>
      <c r="AK1882" s="17"/>
      <c r="AL1882" s="17"/>
      <c r="AM1882" s="17"/>
      <c r="AN1882" s="17"/>
      <c r="AO1882" s="17"/>
      <c r="AP1882" s="17"/>
      <c r="AQ1882" s="17"/>
      <c r="AR1882" s="17"/>
      <c r="AS1882" s="17"/>
      <c r="AT1882" s="17"/>
      <c r="AU1882" s="17"/>
      <c r="AV1882" s="17"/>
      <c r="AW1882" s="17"/>
      <c r="AX1882" s="17"/>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9"/>
    </row>
    <row r="1883" spans="2:126" ht="20.100000000000001" customHeight="1">
      <c r="B1883" s="9"/>
      <c r="C1883" s="9"/>
      <c r="D1883" s="15"/>
      <c r="E1883" s="16" t="s">
        <v>82</v>
      </c>
      <c r="F1883" s="16"/>
      <c r="G1883" s="16"/>
      <c r="H1883" s="16"/>
      <c r="I1883" s="16"/>
      <c r="J1883" s="17"/>
      <c r="K1883" s="17"/>
      <c r="L1883" s="17"/>
      <c r="M1883" s="17"/>
      <c r="N1883" s="17"/>
      <c r="O1883" s="17"/>
      <c r="P1883" s="17"/>
      <c r="Q1883" s="20"/>
      <c r="R1883" s="486" t="s">
        <v>113</v>
      </c>
      <c r="S1883" s="486"/>
      <c r="T1883" s="486"/>
      <c r="U1883" s="486"/>
      <c r="V1883" s="39" t="s">
        <v>240</v>
      </c>
      <c r="W1883" s="487" t="str">
        <f>VLOOKUP(A1861,入力フォーム!$A$26:$AA$75,10,FALSE)</f>
        <v/>
      </c>
      <c r="X1883" s="487"/>
      <c r="Y1883" s="487"/>
      <c r="Z1883" s="487"/>
      <c r="AA1883" s="487"/>
      <c r="AB1883" s="487"/>
      <c r="AC1883" s="487"/>
      <c r="AD1883" s="39" t="s">
        <v>21</v>
      </c>
      <c r="AE1883" s="40"/>
      <c r="AF1883" s="22"/>
      <c r="AG1883" s="22"/>
      <c r="AH1883" s="22"/>
      <c r="AI1883" s="22"/>
      <c r="AJ1883" s="22"/>
      <c r="AK1883" s="22"/>
      <c r="AL1883" s="22"/>
      <c r="AM1883" s="22"/>
      <c r="AN1883" s="22"/>
      <c r="AO1883" s="22"/>
      <c r="AP1883" s="22"/>
      <c r="AQ1883" s="22"/>
      <c r="AR1883" s="22"/>
      <c r="AS1883" s="22"/>
      <c r="AT1883" s="22"/>
      <c r="AU1883" s="22"/>
      <c r="AV1883" s="22"/>
      <c r="AW1883" s="22"/>
      <c r="AX1883" s="2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3"/>
    </row>
    <row r="1884" spans="2:126" ht="20.100000000000001" customHeight="1">
      <c r="B1884" s="9"/>
      <c r="C1884" s="9"/>
      <c r="D1884" s="15"/>
      <c r="E1884" s="16"/>
      <c r="F1884" s="16"/>
      <c r="G1884" s="16"/>
      <c r="H1884" s="16"/>
      <c r="I1884" s="16"/>
      <c r="J1884" s="17"/>
      <c r="K1884" s="17"/>
      <c r="L1884" s="17"/>
      <c r="M1884" s="17"/>
      <c r="N1884" s="17"/>
      <c r="O1884" s="17"/>
      <c r="P1884" s="17"/>
      <c r="Q1884" s="15"/>
      <c r="R1884" s="16" t="s">
        <v>104</v>
      </c>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c r="AY1884" s="18"/>
      <c r="AZ1884" s="18"/>
      <c r="BA1884" s="18"/>
      <c r="BB1884" s="18"/>
      <c r="BC1884" s="18"/>
      <c r="BD1884" s="18"/>
      <c r="BE1884" s="18"/>
      <c r="BF1884" s="18"/>
      <c r="BG1884" s="18"/>
      <c r="BH1884" s="18"/>
      <c r="BI1884" s="18"/>
      <c r="BJ1884" s="18"/>
      <c r="BK1884" s="18"/>
      <c r="BL1884" s="18"/>
      <c r="BM1884" s="18"/>
      <c r="BN1884" s="18"/>
      <c r="BO1884" s="18"/>
      <c r="BP1884" s="18"/>
      <c r="BQ1884" s="18"/>
      <c r="BR1884" s="18"/>
      <c r="BS1884" s="18"/>
      <c r="BT1884" s="18"/>
      <c r="BU1884" s="18"/>
      <c r="BV1884" s="18"/>
      <c r="BW1884" s="18"/>
      <c r="BX1884" s="19"/>
    </row>
    <row r="1885" spans="2:126" ht="20.100000000000001" customHeight="1">
      <c r="B1885" s="9"/>
      <c r="C1885" s="9"/>
      <c r="D1885" s="15"/>
      <c r="E1885" s="16"/>
      <c r="F1885" s="16"/>
      <c r="G1885" s="16"/>
      <c r="H1885" s="16"/>
      <c r="I1885" s="16"/>
      <c r="J1885" s="17"/>
      <c r="K1885" s="17"/>
      <c r="L1885" s="17"/>
      <c r="M1885" s="17"/>
      <c r="N1885" s="17"/>
      <c r="O1885" s="17"/>
      <c r="P1885" s="17"/>
      <c r="Q1885" s="15"/>
      <c r="R1885" s="16" t="s">
        <v>68</v>
      </c>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8"/>
      <c r="AZ1885" s="18"/>
      <c r="BA1885" s="18"/>
      <c r="BB1885" s="18"/>
      <c r="BC1885" s="18"/>
      <c r="BD1885" s="18"/>
      <c r="BE1885" s="18"/>
      <c r="BF1885" s="18"/>
      <c r="BG1885" s="18"/>
      <c r="BH1885" s="18"/>
      <c r="BI1885" s="18"/>
      <c r="BJ1885" s="18"/>
      <c r="BK1885" s="18"/>
      <c r="BL1885" s="18"/>
      <c r="BM1885" s="18"/>
      <c r="BN1885" s="18"/>
      <c r="BO1885" s="18"/>
      <c r="BP1885" s="18"/>
      <c r="BQ1885" s="18"/>
      <c r="BR1885" s="18"/>
      <c r="BS1885" s="18"/>
      <c r="BT1885" s="18"/>
      <c r="BU1885" s="18"/>
      <c r="BV1885" s="18"/>
      <c r="BW1885" s="18"/>
      <c r="BX1885" s="19"/>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row>
    <row r="1886" spans="2:126" ht="20.100000000000001" customHeight="1">
      <c r="B1886" s="9"/>
      <c r="C1886" s="9"/>
      <c r="D1886" s="15"/>
      <c r="E1886" s="16"/>
      <c r="F1886" s="16"/>
      <c r="G1886" s="16"/>
      <c r="H1886" s="16"/>
      <c r="I1886" s="16"/>
      <c r="J1886" s="17"/>
      <c r="K1886" s="17"/>
      <c r="L1886" s="17"/>
      <c r="M1886" s="17"/>
      <c r="N1886" s="17"/>
      <c r="O1886" s="17"/>
      <c r="P1886" s="17"/>
      <c r="Q1886" s="15"/>
      <c r="R1886" s="16" t="s">
        <v>114</v>
      </c>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9"/>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row>
    <row r="1887" spans="2:126" ht="20.100000000000001" customHeight="1">
      <c r="B1887" s="9"/>
      <c r="C1887" s="9"/>
      <c r="D1887" s="15"/>
      <c r="E1887" s="16"/>
      <c r="F1887" s="16"/>
      <c r="G1887" s="16"/>
      <c r="H1887" s="16"/>
      <c r="I1887" s="16"/>
      <c r="J1887" s="17"/>
      <c r="K1887" s="17"/>
      <c r="L1887" s="17"/>
      <c r="M1887" s="17"/>
      <c r="N1887" s="17"/>
      <c r="O1887" s="17"/>
      <c r="P1887" s="17"/>
      <c r="Q1887" s="23"/>
      <c r="R1887" s="25"/>
      <c r="S1887" s="25"/>
      <c r="T1887" s="25"/>
      <c r="U1887" s="25"/>
      <c r="V1887" s="25"/>
      <c r="W1887" s="25"/>
      <c r="X1887" s="25"/>
      <c r="Y1887" s="24" t="s">
        <v>241</v>
      </c>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26"/>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row>
    <row r="1888" spans="2:126" ht="20.100000000000001" customHeight="1">
      <c r="B1888" s="9"/>
      <c r="C1888" s="9"/>
      <c r="D1888" s="10"/>
      <c r="E1888" s="11" t="s">
        <v>50</v>
      </c>
      <c r="F1888" s="11"/>
      <c r="G1888" s="11"/>
      <c r="H1888" s="11"/>
      <c r="I1888" s="11"/>
      <c r="J1888" s="12"/>
      <c r="K1888" s="12"/>
      <c r="L1888" s="12"/>
      <c r="M1888" s="12"/>
      <c r="N1888" s="12"/>
      <c r="O1888" s="12"/>
      <c r="P1888" s="12"/>
      <c r="Q1888" s="15"/>
      <c r="R1888" s="16" t="s">
        <v>69</v>
      </c>
      <c r="S1888" s="17"/>
      <c r="T1888" s="17"/>
      <c r="U1888" s="17"/>
      <c r="V1888" s="17"/>
      <c r="W1888" s="17"/>
      <c r="X1888" s="17"/>
      <c r="Y1888" s="17"/>
      <c r="Z1888" s="17"/>
      <c r="AA1888" s="17"/>
      <c r="AB1888" s="17"/>
      <c r="AC1888" s="16" t="s">
        <v>70</v>
      </c>
      <c r="AD1888" s="17"/>
      <c r="AE1888" s="17"/>
      <c r="AF1888" s="17"/>
      <c r="AG1888" s="17"/>
      <c r="AH1888" s="17"/>
      <c r="AI1888" s="17"/>
      <c r="AJ1888" s="17"/>
      <c r="AK1888" s="17"/>
      <c r="AL1888" s="17"/>
      <c r="AM1888" s="17"/>
      <c r="AN1888" s="17"/>
      <c r="AO1888" s="17"/>
      <c r="AP1888" s="17"/>
      <c r="AQ1888" s="17"/>
      <c r="AR1888" s="17"/>
      <c r="AS1888" s="17"/>
      <c r="AT1888" s="17"/>
      <c r="AU1888" s="17"/>
      <c r="AV1888" s="17"/>
      <c r="AW1888" s="17"/>
      <c r="AX1888" s="17"/>
      <c r="AY1888" s="18"/>
      <c r="AZ1888" s="18"/>
      <c r="BA1888" s="18"/>
      <c r="BB1888" s="18"/>
      <c r="BC1888" s="18"/>
      <c r="BD1888" s="18"/>
      <c r="BE1888" s="18"/>
      <c r="BF1888" s="18"/>
      <c r="BG1888" s="18"/>
      <c r="BH1888" s="18"/>
      <c r="BI1888" s="18"/>
      <c r="BJ1888" s="18"/>
      <c r="BK1888" s="18"/>
      <c r="BL1888" s="18"/>
      <c r="BM1888" s="18"/>
      <c r="BN1888" s="18"/>
      <c r="BO1888" s="18"/>
      <c r="BP1888" s="18"/>
      <c r="BQ1888" s="18"/>
      <c r="BR1888" s="18"/>
      <c r="BS1888" s="18"/>
      <c r="BT1888" s="18"/>
      <c r="BU1888" s="18"/>
      <c r="BV1888" s="18"/>
      <c r="BW1888" s="18"/>
      <c r="BX1888" s="19"/>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row>
    <row r="1889" spans="2:126" ht="20.100000000000001" customHeight="1">
      <c r="B1889" s="9"/>
      <c r="C1889" s="9"/>
      <c r="D1889" s="10"/>
      <c r="E1889" s="11" t="s">
        <v>51</v>
      </c>
      <c r="F1889" s="11"/>
      <c r="G1889" s="11"/>
      <c r="H1889" s="11"/>
      <c r="I1889" s="11"/>
      <c r="J1889" s="12"/>
      <c r="K1889" s="12"/>
      <c r="L1889" s="12"/>
      <c r="M1889" s="12"/>
      <c r="N1889" s="12"/>
      <c r="O1889" s="12"/>
      <c r="P1889" s="12"/>
      <c r="Q1889" s="10"/>
      <c r="R1889" s="11" t="s">
        <v>86</v>
      </c>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c r="BW1889" s="13"/>
      <c r="BX1889" s="14"/>
    </row>
    <row r="1890" spans="2:126" ht="20.100000000000001" customHeight="1">
      <c r="B1890" s="9"/>
      <c r="C1890" s="9"/>
      <c r="D1890" s="20"/>
      <c r="E1890" s="21" t="s">
        <v>52</v>
      </c>
      <c r="F1890" s="21"/>
      <c r="G1890" s="21"/>
      <c r="H1890" s="21"/>
      <c r="I1890" s="21"/>
      <c r="J1890" s="22"/>
      <c r="K1890" s="22"/>
      <c r="L1890" s="22"/>
      <c r="M1890" s="22"/>
      <c r="N1890" s="22"/>
      <c r="O1890" s="22"/>
      <c r="P1890" s="22"/>
      <c r="Q1890" s="15"/>
      <c r="R1890" s="16" t="s">
        <v>71</v>
      </c>
      <c r="S1890" s="29"/>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30"/>
      <c r="AZ1890" s="30"/>
      <c r="BA1890" s="30"/>
      <c r="BB1890" s="30"/>
      <c r="BC1890" s="30"/>
      <c r="BD1890" s="30"/>
      <c r="BE1890" s="30"/>
      <c r="BF1890" s="30"/>
      <c r="BG1890" s="30"/>
      <c r="BH1890" s="30"/>
      <c r="BI1890" s="30"/>
      <c r="BJ1890" s="30"/>
      <c r="BK1890" s="30"/>
      <c r="BL1890" s="18"/>
      <c r="BM1890" s="18"/>
      <c r="BN1890" s="18"/>
      <c r="BO1890" s="18"/>
      <c r="BP1890" s="18"/>
      <c r="BQ1890" s="18"/>
      <c r="BR1890" s="18"/>
      <c r="BS1890" s="18"/>
      <c r="BT1890" s="18"/>
      <c r="BU1890" s="18"/>
      <c r="BV1890" s="18"/>
      <c r="BW1890" s="18"/>
      <c r="BX1890" s="19"/>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row>
    <row r="1891" spans="2:126" ht="20.100000000000001" customHeight="1">
      <c r="B1891" s="9"/>
      <c r="C1891" s="9"/>
      <c r="D1891" s="15"/>
      <c r="E1891" s="16"/>
      <c r="F1891" s="16"/>
      <c r="G1891" s="16"/>
      <c r="H1891" s="16"/>
      <c r="I1891" s="16"/>
      <c r="J1891" s="17"/>
      <c r="K1891" s="17"/>
      <c r="L1891" s="17"/>
      <c r="M1891" s="17"/>
      <c r="N1891" s="17"/>
      <c r="O1891" s="17"/>
      <c r="P1891" s="17"/>
      <c r="Q1891" s="15"/>
      <c r="R1891" s="28" t="s">
        <v>72</v>
      </c>
      <c r="S1891" s="29"/>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30"/>
      <c r="AZ1891" s="30"/>
      <c r="BA1891" s="30"/>
      <c r="BB1891" s="30"/>
      <c r="BC1891" s="30"/>
      <c r="BD1891" s="30"/>
      <c r="BE1891" s="30"/>
      <c r="BF1891" s="30"/>
      <c r="BG1891" s="30"/>
      <c r="BH1891" s="30"/>
      <c r="BI1891" s="30"/>
      <c r="BJ1891" s="30"/>
      <c r="BK1891" s="30"/>
      <c r="BL1891" s="18"/>
      <c r="BM1891" s="18"/>
      <c r="BN1891" s="18"/>
      <c r="BO1891" s="18"/>
      <c r="BP1891" s="18"/>
      <c r="BQ1891" s="18"/>
      <c r="BR1891" s="18"/>
      <c r="BS1891" s="18"/>
      <c r="BT1891" s="18"/>
      <c r="BU1891" s="18"/>
      <c r="BV1891" s="18"/>
      <c r="BW1891" s="18"/>
      <c r="BX1891" s="19"/>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row>
    <row r="1892" spans="2:126" ht="20.100000000000001" customHeight="1">
      <c r="B1892" s="9"/>
      <c r="C1892" s="9"/>
      <c r="D1892" s="15"/>
      <c r="E1892" s="16"/>
      <c r="F1892" s="16"/>
      <c r="G1892" s="16"/>
      <c r="H1892" s="16"/>
      <c r="I1892" s="16"/>
      <c r="J1892" s="17"/>
      <c r="K1892" s="17"/>
      <c r="L1892" s="17"/>
      <c r="M1892" s="17"/>
      <c r="N1892" s="17"/>
      <c r="O1892" s="17"/>
      <c r="P1892" s="17"/>
      <c r="Q1892" s="15"/>
      <c r="R1892" s="29"/>
      <c r="S1892" s="29"/>
      <c r="T1892" s="29" t="s">
        <v>73</v>
      </c>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30"/>
      <c r="AZ1892" s="30"/>
      <c r="BA1892" s="30"/>
      <c r="BB1892" s="30"/>
      <c r="BC1892" s="30"/>
      <c r="BD1892" s="30"/>
      <c r="BE1892" s="30"/>
      <c r="BF1892" s="30"/>
      <c r="BG1892" s="30"/>
      <c r="BH1892" s="30"/>
      <c r="BI1892" s="30"/>
      <c r="BJ1892" s="30"/>
      <c r="BK1892" s="30"/>
      <c r="BL1892" s="18"/>
      <c r="BM1892" s="18"/>
      <c r="BN1892" s="18"/>
      <c r="BO1892" s="18"/>
      <c r="BP1892" s="18"/>
      <c r="BQ1892" s="18"/>
      <c r="BR1892" s="18"/>
      <c r="BS1892" s="18"/>
      <c r="BT1892" s="18"/>
      <c r="BU1892" s="18"/>
      <c r="BV1892" s="18"/>
      <c r="BW1892" s="18"/>
      <c r="BX1892" s="19"/>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row>
    <row r="1893" spans="2:126" ht="20.100000000000001" customHeight="1">
      <c r="B1893" s="9"/>
      <c r="C1893" s="9"/>
      <c r="D1893" s="15"/>
      <c r="E1893" s="16"/>
      <c r="F1893" s="16"/>
      <c r="G1893" s="16"/>
      <c r="H1893" s="16"/>
      <c r="I1893" s="16"/>
      <c r="J1893" s="17"/>
      <c r="K1893" s="17"/>
      <c r="L1893" s="17"/>
      <c r="M1893" s="17"/>
      <c r="N1893" s="17"/>
      <c r="O1893" s="17"/>
      <c r="P1893" s="17"/>
      <c r="Q1893" s="15"/>
      <c r="R1893" s="29"/>
      <c r="S1893" s="29"/>
      <c r="T1893" s="29" t="s">
        <v>74</v>
      </c>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30"/>
      <c r="AZ1893" s="30"/>
      <c r="BA1893" s="30"/>
      <c r="BB1893" s="30"/>
      <c r="BC1893" s="30"/>
      <c r="BD1893" s="30"/>
      <c r="BE1893" s="30"/>
      <c r="BF1893" s="30"/>
      <c r="BG1893" s="30"/>
      <c r="BH1893" s="30"/>
      <c r="BI1893" s="30"/>
      <c r="BJ1893" s="30"/>
      <c r="BK1893" s="30"/>
      <c r="BL1893" s="18"/>
      <c r="BM1893" s="18"/>
      <c r="BN1893" s="18"/>
      <c r="BO1893" s="18"/>
      <c r="BP1893" s="18"/>
      <c r="BQ1893" s="18"/>
      <c r="BR1893" s="18"/>
      <c r="BS1893" s="18"/>
      <c r="BT1893" s="18"/>
      <c r="BU1893" s="18"/>
      <c r="BV1893" s="18"/>
      <c r="BW1893" s="18"/>
      <c r="BX1893" s="19"/>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row>
    <row r="1894" spans="2:126" ht="20.100000000000001" customHeight="1">
      <c r="B1894" s="9"/>
      <c r="C1894" s="9"/>
      <c r="D1894" s="15"/>
      <c r="E1894" s="16"/>
      <c r="F1894" s="16"/>
      <c r="G1894" s="16"/>
      <c r="H1894" s="16"/>
      <c r="I1894" s="16"/>
      <c r="J1894" s="17"/>
      <c r="K1894" s="17"/>
      <c r="L1894" s="17"/>
      <c r="M1894" s="17"/>
      <c r="N1894" s="17"/>
      <c r="O1894" s="17"/>
      <c r="P1894" s="17"/>
      <c r="Q1894" s="15"/>
      <c r="R1894" s="29"/>
      <c r="S1894" s="29"/>
      <c r="T1894" s="29" t="s">
        <v>75</v>
      </c>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30"/>
      <c r="AZ1894" s="30"/>
      <c r="BA1894" s="30"/>
      <c r="BB1894" s="30"/>
      <c r="BC1894" s="30"/>
      <c r="BD1894" s="30"/>
      <c r="BE1894" s="30"/>
      <c r="BF1894" s="30"/>
      <c r="BG1894" s="30"/>
      <c r="BH1894" s="30"/>
      <c r="BI1894" s="30"/>
      <c r="BJ1894" s="30"/>
      <c r="BK1894" s="30"/>
      <c r="BL1894" s="18"/>
      <c r="BM1894" s="18"/>
      <c r="BN1894" s="18"/>
      <c r="BO1894" s="18"/>
      <c r="BP1894" s="18"/>
      <c r="BQ1894" s="18"/>
      <c r="BR1894" s="18"/>
      <c r="BS1894" s="18"/>
      <c r="BT1894" s="18"/>
      <c r="BU1894" s="18"/>
      <c r="BV1894" s="18"/>
      <c r="BW1894" s="18"/>
      <c r="BX1894" s="19"/>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row>
    <row r="1895" spans="2:126" ht="20.100000000000001" customHeight="1">
      <c r="B1895" s="9"/>
      <c r="C1895" s="9"/>
      <c r="D1895" s="15"/>
      <c r="E1895" s="16"/>
      <c r="F1895" s="16"/>
      <c r="G1895" s="16"/>
      <c r="H1895" s="16"/>
      <c r="I1895" s="16"/>
      <c r="J1895" s="17"/>
      <c r="K1895" s="17"/>
      <c r="L1895" s="17"/>
      <c r="M1895" s="17"/>
      <c r="N1895" s="17"/>
      <c r="O1895" s="17"/>
      <c r="P1895" s="17"/>
      <c r="Q1895" s="15"/>
      <c r="R1895" s="29"/>
      <c r="S1895" s="29"/>
      <c r="T1895" s="29" t="s">
        <v>84</v>
      </c>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30"/>
      <c r="AZ1895" s="30"/>
      <c r="BA1895" s="30"/>
      <c r="BB1895" s="30"/>
      <c r="BC1895" s="30"/>
      <c r="BD1895" s="30"/>
      <c r="BE1895" s="30"/>
      <c r="BF1895" s="30"/>
      <c r="BG1895" s="30"/>
      <c r="BH1895" s="30"/>
      <c r="BI1895" s="30"/>
      <c r="BJ1895" s="30"/>
      <c r="BK1895" s="30"/>
      <c r="BL1895" s="18"/>
      <c r="BM1895" s="18"/>
      <c r="BN1895" s="18"/>
      <c r="BO1895" s="18"/>
      <c r="BP1895" s="18"/>
      <c r="BQ1895" s="18"/>
      <c r="BR1895" s="18"/>
      <c r="BS1895" s="18"/>
      <c r="BT1895" s="18"/>
      <c r="BU1895" s="18"/>
      <c r="BV1895" s="18"/>
      <c r="BW1895" s="18"/>
      <c r="BX1895" s="19"/>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row>
    <row r="1896" spans="2:126" ht="20.100000000000001" customHeight="1">
      <c r="B1896" s="9"/>
      <c r="C1896" s="9"/>
      <c r="D1896" s="23"/>
      <c r="E1896" s="24"/>
      <c r="F1896" s="24"/>
      <c r="G1896" s="24"/>
      <c r="H1896" s="24"/>
      <c r="I1896" s="24"/>
      <c r="J1896" s="25"/>
      <c r="K1896" s="25"/>
      <c r="L1896" s="25"/>
      <c r="M1896" s="25"/>
      <c r="N1896" s="25"/>
      <c r="O1896" s="25"/>
      <c r="P1896" s="25"/>
      <c r="Q1896" s="15"/>
      <c r="R1896" s="29"/>
      <c r="S1896" s="29"/>
      <c r="T1896" s="29" t="s">
        <v>76</v>
      </c>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30"/>
      <c r="AZ1896" s="30"/>
      <c r="BA1896" s="30"/>
      <c r="BB1896" s="30"/>
      <c r="BC1896" s="30"/>
      <c r="BD1896" s="30"/>
      <c r="BE1896" s="30"/>
      <c r="BF1896" s="30"/>
      <c r="BG1896" s="30"/>
      <c r="BH1896" s="30"/>
      <c r="BI1896" s="30"/>
      <c r="BJ1896" s="30"/>
      <c r="BK1896" s="30"/>
      <c r="BL1896" s="18"/>
      <c r="BM1896" s="18"/>
      <c r="BN1896" s="18"/>
      <c r="BO1896" s="18"/>
      <c r="BP1896" s="18"/>
      <c r="BQ1896" s="18"/>
      <c r="BR1896" s="18"/>
      <c r="BS1896" s="18"/>
      <c r="BT1896" s="18"/>
      <c r="BU1896" s="18"/>
      <c r="BV1896" s="18"/>
      <c r="BW1896" s="18"/>
      <c r="BX1896" s="19"/>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row>
    <row r="1897" spans="2:126" ht="20.100000000000001" customHeight="1">
      <c r="B1897" s="9"/>
      <c r="C1897" s="9"/>
      <c r="D1897" s="15"/>
      <c r="E1897" s="16" t="s">
        <v>53</v>
      </c>
      <c r="F1897" s="16"/>
      <c r="G1897" s="16"/>
      <c r="H1897" s="16"/>
      <c r="I1897" s="16"/>
      <c r="J1897" s="17"/>
      <c r="K1897" s="17"/>
      <c r="L1897" s="17"/>
      <c r="M1897" s="17"/>
      <c r="N1897" s="17"/>
      <c r="O1897" s="17"/>
      <c r="P1897" s="17"/>
      <c r="Q1897" s="10"/>
      <c r="R1897" s="11" t="s">
        <v>325</v>
      </c>
      <c r="S1897" s="37"/>
      <c r="T1897" s="37"/>
      <c r="U1897" s="37"/>
      <c r="V1897" s="37"/>
      <c r="W1897" s="37"/>
      <c r="X1897" s="37"/>
      <c r="Y1897" s="37"/>
      <c r="Z1897" s="37"/>
      <c r="AA1897" s="37"/>
      <c r="AB1897" s="37"/>
      <c r="AC1897" s="37"/>
      <c r="AD1897" s="37"/>
      <c r="AE1897" s="37"/>
      <c r="AF1897" s="37"/>
      <c r="AG1897" s="37"/>
      <c r="AH1897" s="37"/>
      <c r="AI1897" s="37"/>
      <c r="AJ1897" s="37"/>
      <c r="AK1897" s="37"/>
      <c r="AL1897" s="37"/>
      <c r="AM1897" s="37"/>
      <c r="AN1897" s="37"/>
      <c r="AO1897" s="37"/>
      <c r="AP1897" s="37"/>
      <c r="AQ1897" s="37"/>
      <c r="AR1897" s="37"/>
      <c r="AS1897" s="37"/>
      <c r="AT1897" s="37"/>
      <c r="AU1897" s="37"/>
      <c r="AV1897" s="37"/>
      <c r="AW1897" s="37"/>
      <c r="AX1897" s="37"/>
      <c r="AY1897" s="38"/>
      <c r="AZ1897" s="38"/>
      <c r="BA1897" s="38"/>
      <c r="BB1897" s="38"/>
      <c r="BC1897" s="38"/>
      <c r="BD1897" s="38"/>
      <c r="BE1897" s="38"/>
      <c r="BF1897" s="38"/>
      <c r="BG1897" s="38"/>
      <c r="BH1897" s="38"/>
      <c r="BI1897" s="38"/>
      <c r="BJ1897" s="38"/>
      <c r="BK1897" s="38"/>
      <c r="BL1897" s="13"/>
      <c r="BM1897" s="13"/>
      <c r="BN1897" s="13"/>
      <c r="BO1897" s="13"/>
      <c r="BP1897" s="13"/>
      <c r="BQ1897" s="13"/>
      <c r="BR1897" s="13"/>
      <c r="BS1897" s="13"/>
      <c r="BT1897" s="13"/>
      <c r="BU1897" s="13"/>
      <c r="BV1897" s="13"/>
      <c r="BW1897" s="13"/>
      <c r="BX1897" s="14"/>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row>
    <row r="1898" spans="2:126" ht="20.100000000000001" customHeight="1">
      <c r="B1898" s="9"/>
      <c r="C1898" s="9"/>
      <c r="D1898" s="20"/>
      <c r="E1898" s="21" t="s">
        <v>54</v>
      </c>
      <c r="F1898" s="21"/>
      <c r="G1898" s="21"/>
      <c r="H1898" s="21"/>
      <c r="I1898" s="21"/>
      <c r="J1898" s="22"/>
      <c r="K1898" s="22"/>
      <c r="L1898" s="22"/>
      <c r="M1898" s="22"/>
      <c r="N1898" s="22"/>
      <c r="O1898" s="22"/>
      <c r="P1898" s="22"/>
      <c r="Q1898" s="15"/>
      <c r="R1898" s="28" t="s">
        <v>77</v>
      </c>
      <c r="S1898" s="29"/>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30"/>
      <c r="AZ1898" s="30"/>
      <c r="BA1898" s="30"/>
      <c r="BB1898" s="30"/>
      <c r="BC1898" s="30"/>
      <c r="BD1898" s="30"/>
      <c r="BE1898" s="30"/>
      <c r="BF1898" s="30"/>
      <c r="BG1898" s="30"/>
      <c r="BH1898" s="30"/>
      <c r="BI1898" s="30"/>
      <c r="BJ1898" s="30"/>
      <c r="BK1898" s="30"/>
      <c r="BL1898" s="18"/>
      <c r="BM1898" s="18"/>
      <c r="BN1898" s="18"/>
      <c r="BO1898" s="18"/>
      <c r="BP1898" s="18"/>
      <c r="BQ1898" s="18"/>
      <c r="BR1898" s="18"/>
      <c r="BS1898" s="18"/>
      <c r="BT1898" s="18"/>
      <c r="BU1898" s="18"/>
      <c r="BV1898" s="18"/>
      <c r="BW1898" s="18"/>
      <c r="BX1898" s="19"/>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row>
    <row r="1899" spans="2:126" ht="20.100000000000001" customHeight="1">
      <c r="B1899" s="9"/>
      <c r="C1899" s="9"/>
      <c r="D1899" s="15"/>
      <c r="E1899" s="16"/>
      <c r="F1899" s="16"/>
      <c r="G1899" s="16"/>
      <c r="H1899" s="16"/>
      <c r="I1899" s="16"/>
      <c r="J1899" s="17"/>
      <c r="K1899" s="17"/>
      <c r="L1899" s="17"/>
      <c r="M1899" s="17"/>
      <c r="N1899" s="17"/>
      <c r="O1899" s="17"/>
      <c r="P1899" s="17"/>
      <c r="Q1899" s="15"/>
      <c r="R1899" s="29"/>
      <c r="S1899" s="29"/>
      <c r="T1899" s="29" t="s">
        <v>78</v>
      </c>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30"/>
      <c r="AZ1899" s="30"/>
      <c r="BA1899" s="30"/>
      <c r="BB1899" s="30"/>
      <c r="BC1899" s="30"/>
      <c r="BD1899" s="30"/>
      <c r="BE1899" s="30"/>
      <c r="BF1899" s="30"/>
      <c r="BG1899" s="30"/>
      <c r="BH1899" s="30"/>
      <c r="BI1899" s="30"/>
      <c r="BJ1899" s="30"/>
      <c r="BK1899" s="30"/>
      <c r="BL1899" s="18"/>
      <c r="BM1899" s="18"/>
      <c r="BN1899" s="18"/>
      <c r="BO1899" s="18"/>
      <c r="BP1899" s="18"/>
      <c r="BQ1899" s="18"/>
      <c r="BR1899" s="18"/>
      <c r="BS1899" s="18"/>
      <c r="BT1899" s="18"/>
      <c r="BU1899" s="18"/>
      <c r="BV1899" s="18"/>
      <c r="BW1899" s="18"/>
      <c r="BX1899" s="1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row>
    <row r="1900" spans="2:126" ht="20.100000000000001" customHeight="1">
      <c r="B1900" s="9"/>
      <c r="C1900" s="9"/>
      <c r="D1900" s="15"/>
      <c r="E1900" s="16"/>
      <c r="F1900" s="16"/>
      <c r="G1900" s="16"/>
      <c r="H1900" s="16"/>
      <c r="I1900" s="16"/>
      <c r="J1900" s="17"/>
      <c r="K1900" s="17"/>
      <c r="L1900" s="17"/>
      <c r="M1900" s="17"/>
      <c r="N1900" s="17"/>
      <c r="O1900" s="17"/>
      <c r="P1900" s="17"/>
      <c r="Q1900" s="15"/>
      <c r="R1900" s="29"/>
      <c r="S1900" s="29"/>
      <c r="T1900" s="29" t="s">
        <v>79</v>
      </c>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30"/>
      <c r="AZ1900" s="30"/>
      <c r="BA1900" s="30"/>
      <c r="BB1900" s="30"/>
      <c r="BC1900" s="30"/>
      <c r="BD1900" s="30"/>
      <c r="BE1900" s="30"/>
      <c r="BF1900" s="30"/>
      <c r="BG1900" s="30"/>
      <c r="BH1900" s="30"/>
      <c r="BI1900" s="30"/>
      <c r="BJ1900" s="30"/>
      <c r="BK1900" s="30"/>
      <c r="BL1900" s="18"/>
      <c r="BM1900" s="18"/>
      <c r="BN1900" s="18"/>
      <c r="BO1900" s="18"/>
      <c r="BP1900" s="18"/>
      <c r="BQ1900" s="18"/>
      <c r="BR1900" s="18"/>
      <c r="BS1900" s="18"/>
      <c r="BT1900" s="18"/>
      <c r="BU1900" s="18"/>
      <c r="BV1900" s="18"/>
      <c r="BW1900" s="18"/>
      <c r="BX1900" s="19"/>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row>
    <row r="1901" spans="2:126" ht="20.100000000000001" customHeight="1">
      <c r="B1901" s="9"/>
      <c r="C1901" s="9"/>
      <c r="D1901" s="23"/>
      <c r="E1901" s="24"/>
      <c r="F1901" s="24"/>
      <c r="G1901" s="24"/>
      <c r="H1901" s="24"/>
      <c r="I1901" s="24"/>
      <c r="J1901" s="25"/>
      <c r="K1901" s="25"/>
      <c r="L1901" s="25"/>
      <c r="M1901" s="25"/>
      <c r="N1901" s="25"/>
      <c r="O1901" s="25"/>
      <c r="P1901" s="25"/>
      <c r="Q1901" s="23"/>
      <c r="R1901" s="31"/>
      <c r="S1901" s="31"/>
      <c r="T1901" s="31" t="s">
        <v>80</v>
      </c>
      <c r="U1901" s="31"/>
      <c r="V1901" s="31"/>
      <c r="W1901" s="31"/>
      <c r="X1901" s="31"/>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c r="AU1901" s="31"/>
      <c r="AV1901" s="31"/>
      <c r="AW1901" s="31"/>
      <c r="AX1901" s="31"/>
      <c r="AY1901" s="32"/>
      <c r="AZ1901" s="32"/>
      <c r="BA1901" s="32"/>
      <c r="BB1901" s="32"/>
      <c r="BC1901" s="32"/>
      <c r="BD1901" s="32"/>
      <c r="BE1901" s="32"/>
      <c r="BF1901" s="32"/>
      <c r="BG1901" s="32"/>
      <c r="BH1901" s="32"/>
      <c r="BI1901" s="32"/>
      <c r="BJ1901" s="32"/>
      <c r="BK1901" s="32"/>
      <c r="BL1901" s="33"/>
      <c r="BM1901" s="33"/>
      <c r="BN1901" s="33"/>
      <c r="BO1901" s="33"/>
      <c r="BP1901" s="33"/>
      <c r="BQ1901" s="33"/>
      <c r="BR1901" s="33"/>
      <c r="BS1901" s="33"/>
      <c r="BT1901" s="33"/>
      <c r="BU1901" s="33"/>
      <c r="BV1901" s="33"/>
      <c r="BW1901" s="33"/>
      <c r="BX1901" s="26"/>
    </row>
    <row r="1902" spans="2:126" ht="20.100000000000001" customHeight="1">
      <c r="B1902" s="9"/>
      <c r="C1902" s="9"/>
      <c r="D1902" s="15"/>
      <c r="E1902" s="16" t="s">
        <v>55</v>
      </c>
      <c r="F1902" s="16"/>
      <c r="G1902" s="16"/>
      <c r="H1902" s="16"/>
      <c r="I1902" s="16"/>
      <c r="J1902" s="17"/>
      <c r="K1902" s="17"/>
      <c r="L1902" s="17"/>
      <c r="M1902" s="17"/>
      <c r="N1902" s="17"/>
      <c r="O1902" s="17"/>
      <c r="P1902" s="17"/>
      <c r="Q1902" s="15"/>
      <c r="R1902" s="250" t="s">
        <v>231</v>
      </c>
      <c r="S1902" s="250"/>
      <c r="T1902" s="250"/>
      <c r="U1902" s="250"/>
      <c r="V1902" s="250"/>
      <c r="W1902" s="250"/>
      <c r="X1902" s="250"/>
      <c r="Y1902" s="250"/>
      <c r="Z1902" s="250"/>
      <c r="AA1902" s="250"/>
      <c r="AB1902" s="250"/>
      <c r="AC1902" s="250"/>
      <c r="AD1902" s="250"/>
      <c r="AE1902" s="250"/>
      <c r="AF1902" s="250"/>
      <c r="AG1902" s="250"/>
      <c r="AH1902" s="250"/>
      <c r="AI1902" s="250"/>
      <c r="AJ1902" s="250"/>
      <c r="AK1902" s="250"/>
      <c r="AL1902" s="250"/>
      <c r="AM1902" s="250"/>
      <c r="AN1902" s="250"/>
      <c r="AO1902" s="34"/>
      <c r="AP1902" s="34"/>
      <c r="AQ1902" s="34"/>
      <c r="AR1902" s="34"/>
      <c r="AS1902" s="34"/>
      <c r="AT1902" s="34"/>
      <c r="AU1902" s="34"/>
      <c r="AV1902" s="34"/>
      <c r="AW1902" s="34"/>
      <c r="AX1902" s="34"/>
      <c r="AY1902" s="35"/>
      <c r="AZ1902" s="35"/>
      <c r="BA1902" s="35"/>
      <c r="BB1902" s="35"/>
      <c r="BC1902" s="35"/>
      <c r="BD1902" s="35"/>
      <c r="BE1902" s="35"/>
      <c r="BF1902" s="35"/>
      <c r="BG1902" s="35"/>
      <c r="BH1902" s="35"/>
      <c r="BI1902" s="35"/>
      <c r="BJ1902" s="35"/>
      <c r="BK1902" s="35"/>
      <c r="BL1902" s="2"/>
      <c r="BM1902" s="2"/>
      <c r="BN1902" s="2"/>
      <c r="BO1902" s="2"/>
      <c r="BP1902" s="2"/>
      <c r="BQ1902" s="2"/>
      <c r="BR1902" s="2"/>
      <c r="BS1902" s="2"/>
      <c r="BT1902" s="2"/>
      <c r="BU1902" s="2"/>
      <c r="BV1902" s="2"/>
      <c r="BW1902" s="2"/>
      <c r="BX1902" s="3"/>
    </row>
    <row r="1903" spans="2:126" ht="20.100000000000001" customHeight="1">
      <c r="B1903" s="9"/>
      <c r="C1903" s="9"/>
      <c r="D1903" s="15"/>
      <c r="E1903" s="16"/>
      <c r="F1903" s="16"/>
      <c r="G1903" s="16"/>
      <c r="H1903" s="16"/>
      <c r="I1903" s="16"/>
      <c r="J1903" s="17"/>
      <c r="K1903" s="17"/>
      <c r="L1903" s="17"/>
      <c r="M1903" s="17"/>
      <c r="N1903" s="17"/>
      <c r="O1903" s="17"/>
      <c r="P1903" s="17"/>
      <c r="Q1903" s="15"/>
      <c r="R1903" s="251" t="s">
        <v>232</v>
      </c>
      <c r="S1903" s="251"/>
      <c r="T1903" s="251"/>
      <c r="U1903" s="251"/>
      <c r="V1903" s="251"/>
      <c r="W1903" s="251"/>
      <c r="X1903" s="251"/>
      <c r="Y1903" s="251"/>
      <c r="Z1903" s="251"/>
      <c r="AA1903" s="251"/>
      <c r="AB1903" s="251"/>
      <c r="AC1903" s="251"/>
      <c r="AD1903" s="251"/>
      <c r="AE1903" s="251"/>
      <c r="AF1903" s="251"/>
      <c r="AG1903" s="251"/>
      <c r="AH1903" s="251"/>
      <c r="AI1903" s="251"/>
      <c r="AJ1903" s="251"/>
      <c r="AK1903" s="251"/>
      <c r="AL1903" s="251"/>
      <c r="AM1903" s="251"/>
      <c r="AN1903" s="251"/>
      <c r="AO1903" s="251"/>
      <c r="AP1903" s="251"/>
      <c r="AQ1903" s="251"/>
      <c r="AR1903" s="251"/>
      <c r="AS1903" s="251"/>
      <c r="AT1903" s="251"/>
      <c r="AU1903" s="251"/>
      <c r="AV1903" s="251"/>
      <c r="AW1903" s="251"/>
      <c r="AX1903" s="251"/>
      <c r="AY1903" s="252"/>
      <c r="AZ1903" s="252"/>
      <c r="BA1903" s="252"/>
      <c r="BB1903" s="252"/>
      <c r="BC1903" s="252"/>
      <c r="BD1903" s="252"/>
      <c r="BE1903" s="252"/>
      <c r="BF1903" s="252"/>
      <c r="BG1903" s="252"/>
      <c r="BH1903" s="252"/>
      <c r="BI1903" s="252"/>
      <c r="BJ1903" s="252"/>
      <c r="BK1903" s="252"/>
      <c r="BL1903" s="18"/>
      <c r="BM1903" s="18"/>
      <c r="BN1903" s="18"/>
      <c r="BO1903" s="18"/>
      <c r="BP1903" s="18"/>
      <c r="BQ1903" s="18"/>
      <c r="BR1903" s="18"/>
      <c r="BS1903" s="18"/>
      <c r="BT1903" s="18"/>
      <c r="BU1903" s="18"/>
      <c r="BV1903" s="18"/>
      <c r="BW1903" s="18"/>
      <c r="BX1903" s="19"/>
    </row>
    <row r="1904" spans="2:126" ht="20.100000000000001" customHeight="1">
      <c r="B1904" s="9"/>
      <c r="C1904" s="9"/>
      <c r="D1904" s="15"/>
      <c r="E1904" s="16"/>
      <c r="F1904" s="16"/>
      <c r="G1904" s="16"/>
      <c r="H1904" s="16"/>
      <c r="I1904" s="16"/>
      <c r="J1904" s="17"/>
      <c r="K1904" s="17"/>
      <c r="L1904" s="17"/>
      <c r="M1904" s="17"/>
      <c r="N1904" s="17"/>
      <c r="O1904" s="17"/>
      <c r="P1904" s="17"/>
      <c r="Q1904" s="228"/>
      <c r="R1904" s="29" t="s">
        <v>233</v>
      </c>
      <c r="S1904" s="29"/>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51"/>
      <c r="AV1904" s="251"/>
      <c r="AW1904" s="251"/>
      <c r="AX1904" s="251"/>
      <c r="AY1904" s="252"/>
      <c r="AZ1904" s="252"/>
      <c r="BA1904" s="252"/>
      <c r="BB1904" s="252"/>
      <c r="BC1904" s="252"/>
      <c r="BD1904" s="252"/>
      <c r="BE1904" s="252"/>
      <c r="BF1904" s="252"/>
      <c r="BG1904" s="252"/>
      <c r="BH1904" s="252"/>
      <c r="BI1904" s="252"/>
      <c r="BJ1904" s="252"/>
      <c r="BK1904" s="252"/>
      <c r="BL1904" s="247"/>
      <c r="BM1904" s="18"/>
      <c r="BN1904" s="18"/>
      <c r="BO1904" s="18"/>
      <c r="BP1904" s="18"/>
      <c r="BQ1904" s="18"/>
      <c r="BR1904" s="18"/>
      <c r="BS1904" s="18"/>
      <c r="BT1904" s="18"/>
      <c r="BU1904" s="18"/>
      <c r="BV1904" s="18"/>
      <c r="BW1904" s="18"/>
      <c r="BX1904" s="19"/>
    </row>
    <row r="1905" spans="2:126" ht="20.100000000000001" customHeight="1">
      <c r="B1905" s="9"/>
      <c r="C1905" s="9"/>
      <c r="D1905" s="23"/>
      <c r="E1905" s="24"/>
      <c r="F1905" s="24"/>
      <c r="G1905" s="24"/>
      <c r="H1905" s="24"/>
      <c r="I1905" s="24"/>
      <c r="J1905" s="25"/>
      <c r="K1905" s="25"/>
      <c r="L1905" s="25"/>
      <c r="M1905" s="25"/>
      <c r="N1905" s="25"/>
      <c r="O1905" s="25"/>
      <c r="P1905" s="25"/>
      <c r="Q1905" s="253"/>
      <c r="R1905" s="32" t="s">
        <v>234</v>
      </c>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3"/>
      <c r="BM1905" s="33"/>
      <c r="BN1905" s="33"/>
      <c r="BO1905" s="33"/>
      <c r="BP1905" s="33"/>
      <c r="BQ1905" s="33"/>
      <c r="BR1905" s="33"/>
      <c r="BS1905" s="33"/>
      <c r="BT1905" s="33"/>
      <c r="BU1905" s="33"/>
      <c r="BV1905" s="33"/>
      <c r="BW1905" s="33"/>
      <c r="BX1905" s="26"/>
    </row>
    <row r="1906" spans="2:126" ht="12.75" customHeight="1">
      <c r="B1906" s="9"/>
      <c r="C1906" s="9"/>
      <c r="D1906" s="9"/>
      <c r="E1906" s="9"/>
      <c r="F1906" s="9"/>
      <c r="G1906" s="9"/>
      <c r="H1906" s="9"/>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c r="AS1906" s="9"/>
      <c r="AT1906" s="9"/>
      <c r="AU1906" s="9"/>
      <c r="AV1906" s="9"/>
      <c r="AW1906" s="9"/>
      <c r="AX1906" s="9"/>
      <c r="AY1906" s="9"/>
      <c r="AZ1906" s="9"/>
    </row>
    <row r="1907" spans="2:126" s="8" customFormat="1" ht="15.75" customHeight="1">
      <c r="D1907" s="488">
        <f>入力フォーム!$C$13</f>
        <v>45931</v>
      </c>
      <c r="E1907" s="488"/>
      <c r="F1907" s="488"/>
      <c r="G1907" s="488"/>
      <c r="H1907" s="488"/>
      <c r="I1907" s="488"/>
      <c r="J1907" s="488"/>
      <c r="K1907" s="488"/>
      <c r="L1907" s="488"/>
      <c r="M1907" s="488"/>
      <c r="N1907" s="488"/>
      <c r="O1907" s="488"/>
      <c r="P1907" s="488"/>
      <c r="Q1907" s="488"/>
      <c r="R1907" s="47"/>
      <c r="S1907" s="47"/>
      <c r="T1907" s="47"/>
      <c r="U1907" s="47"/>
      <c r="BZ1907" s="43"/>
      <c r="CA1907" s="43"/>
      <c r="CB1907" s="43"/>
      <c r="CC1907" s="43"/>
      <c r="CD1907" s="43"/>
      <c r="CE1907" s="43"/>
      <c r="CF1907" s="43"/>
      <c r="CG1907" s="43"/>
      <c r="CH1907" s="43"/>
      <c r="CI1907" s="43"/>
      <c r="CJ1907" s="43"/>
      <c r="CK1907" s="43"/>
      <c r="CL1907" s="43"/>
      <c r="CM1907" s="43"/>
      <c r="CN1907" s="43"/>
      <c r="CO1907" s="43"/>
      <c r="CP1907" s="43"/>
      <c r="CQ1907" s="43"/>
      <c r="CR1907" s="43"/>
      <c r="CS1907" s="43"/>
      <c r="CT1907" s="43"/>
      <c r="CU1907" s="43"/>
      <c r="CV1907" s="43"/>
      <c r="CW1907" s="43"/>
      <c r="CX1907" s="43"/>
      <c r="CY1907" s="43"/>
      <c r="CZ1907" s="43"/>
      <c r="DA1907" s="43"/>
      <c r="DB1907" s="43"/>
      <c r="DC1907" s="43"/>
      <c r="DD1907" s="43"/>
      <c r="DE1907" s="43"/>
      <c r="DF1907" s="43"/>
      <c r="DG1907" s="43"/>
      <c r="DH1907" s="43"/>
      <c r="DI1907" s="43"/>
      <c r="DJ1907" s="43"/>
      <c r="DK1907" s="43"/>
      <c r="DL1907" s="43"/>
      <c r="DM1907" s="43"/>
      <c r="DN1907" s="43"/>
      <c r="DO1907" s="43"/>
      <c r="DP1907" s="43"/>
      <c r="DQ1907" s="43"/>
      <c r="DR1907" s="43"/>
      <c r="DS1907" s="43"/>
      <c r="DT1907" s="43"/>
      <c r="DU1907" s="43"/>
      <c r="DV1907" s="43"/>
    </row>
    <row r="1908" spans="2:126" s="8" customFormat="1" ht="10.5" customHeight="1">
      <c r="D1908" s="45"/>
      <c r="E1908" s="45"/>
      <c r="F1908" s="45"/>
      <c r="G1908" s="45"/>
      <c r="H1908" s="45"/>
      <c r="I1908" s="45"/>
      <c r="J1908" s="45"/>
      <c r="K1908" s="45"/>
      <c r="L1908" s="45"/>
      <c r="M1908" s="45"/>
      <c r="N1908" s="45"/>
      <c r="O1908" s="45"/>
      <c r="P1908" s="45"/>
      <c r="Q1908" s="45"/>
      <c r="BZ1908" s="43"/>
      <c r="CA1908" s="43"/>
      <c r="CB1908" s="43"/>
      <c r="CC1908" s="43"/>
      <c r="CD1908" s="43"/>
      <c r="CE1908" s="43"/>
      <c r="CF1908" s="43"/>
      <c r="CG1908" s="43"/>
      <c r="CH1908" s="43"/>
      <c r="CI1908" s="43"/>
      <c r="CJ1908" s="43"/>
      <c r="CK1908" s="43"/>
      <c r="CL1908" s="43"/>
      <c r="CM1908" s="43"/>
      <c r="CN1908" s="43"/>
      <c r="CO1908" s="43"/>
      <c r="CP1908" s="43"/>
      <c r="CQ1908" s="43"/>
      <c r="CR1908" s="43"/>
      <c r="CS1908" s="43"/>
      <c r="CT1908" s="43"/>
      <c r="CU1908" s="43"/>
      <c r="CV1908" s="43"/>
      <c r="CW1908" s="43"/>
      <c r="CX1908" s="43"/>
      <c r="CY1908" s="43"/>
      <c r="CZ1908" s="43"/>
      <c r="DA1908" s="43"/>
      <c r="DB1908" s="43"/>
      <c r="DC1908" s="43"/>
      <c r="DD1908" s="43"/>
      <c r="DE1908" s="43"/>
      <c r="DF1908" s="43"/>
      <c r="DG1908" s="43"/>
      <c r="DH1908" s="43"/>
      <c r="DI1908" s="43"/>
      <c r="DJ1908" s="43"/>
      <c r="DK1908" s="43"/>
      <c r="DL1908" s="43"/>
      <c r="DM1908" s="43"/>
      <c r="DN1908" s="43"/>
      <c r="DO1908" s="43"/>
      <c r="DP1908" s="43"/>
      <c r="DQ1908" s="43"/>
      <c r="DR1908" s="43"/>
      <c r="DS1908" s="43"/>
      <c r="DT1908" s="43"/>
      <c r="DU1908" s="43"/>
      <c r="DV1908" s="43"/>
    </row>
    <row r="1909" spans="2:126" s="8" customFormat="1" ht="18" customHeight="1">
      <c r="AM1909" s="8" t="s">
        <v>56</v>
      </c>
      <c r="AQ1909" s="489" t="s">
        <v>306</v>
      </c>
      <c r="AR1909" s="489"/>
      <c r="AS1909" s="489"/>
      <c r="AT1909" s="489"/>
      <c r="AU1909" s="489"/>
      <c r="AV1909" s="489"/>
      <c r="AW1909" s="489"/>
      <c r="AX1909" s="489"/>
      <c r="AY1909" s="489"/>
      <c r="AZ1909" s="489"/>
      <c r="BA1909" s="489"/>
      <c r="BB1909" s="489"/>
      <c r="BC1909" s="489"/>
      <c r="BD1909" s="489"/>
      <c r="BE1909" s="489"/>
      <c r="BF1909" s="489"/>
      <c r="BG1909" s="489"/>
      <c r="BH1909" s="489"/>
      <c r="BI1909" s="489"/>
      <c r="BJ1909" s="489"/>
      <c r="BK1909" s="489"/>
      <c r="BL1909" s="489"/>
      <c r="BZ1909" s="43"/>
      <c r="CA1909" s="43"/>
      <c r="CB1909" s="43"/>
      <c r="CC1909" s="43"/>
      <c r="CD1909" s="43"/>
      <c r="CE1909" s="43"/>
      <c r="CF1909" s="43"/>
      <c r="CG1909" s="43"/>
      <c r="CH1909" s="43"/>
      <c r="CI1909" s="43"/>
      <c r="CJ1909" s="43"/>
      <c r="CK1909" s="43"/>
      <c r="CL1909" s="43"/>
      <c r="CM1909" s="43"/>
      <c r="CN1909" s="43"/>
      <c r="CO1909" s="43"/>
      <c r="CP1909" s="43"/>
      <c r="CQ1909" s="43"/>
      <c r="CR1909" s="43"/>
      <c r="CS1909" s="43"/>
      <c r="CT1909" s="43"/>
      <c r="CU1909" s="43"/>
      <c r="CV1909" s="43"/>
      <c r="CW1909" s="43"/>
      <c r="CX1909" s="43"/>
      <c r="CY1909" s="43"/>
      <c r="CZ1909" s="43"/>
      <c r="DA1909" s="43"/>
      <c r="DB1909" s="43"/>
      <c r="DC1909" s="43"/>
      <c r="DD1909" s="43"/>
      <c r="DE1909" s="43"/>
      <c r="DF1909" s="43"/>
      <c r="DG1909" s="43"/>
      <c r="DH1909" s="43"/>
      <c r="DI1909" s="43"/>
      <c r="DJ1909" s="43"/>
      <c r="DK1909" s="43"/>
      <c r="DL1909" s="43"/>
      <c r="DM1909" s="43"/>
      <c r="DN1909" s="43"/>
      <c r="DO1909" s="43"/>
      <c r="DP1909" s="43"/>
      <c r="DQ1909" s="43"/>
      <c r="DR1909" s="43"/>
      <c r="DS1909" s="43"/>
      <c r="DT1909" s="43"/>
      <c r="DU1909" s="43"/>
      <c r="DV1909" s="43"/>
    </row>
    <row r="1910" spans="2:126" s="8" customFormat="1" ht="18" customHeight="1">
      <c r="AQ1910" s="489" t="s">
        <v>66</v>
      </c>
      <c r="AR1910" s="489"/>
      <c r="AS1910" s="489"/>
      <c r="AT1910" s="489"/>
      <c r="AU1910" s="489"/>
      <c r="AV1910" s="489"/>
      <c r="AW1910" s="489"/>
      <c r="AX1910" s="489"/>
      <c r="AY1910" s="489"/>
      <c r="AZ1910" s="489"/>
      <c r="BA1910" s="489"/>
      <c r="BB1910" s="489"/>
      <c r="BC1910" s="489"/>
      <c r="BD1910" s="489"/>
      <c r="BE1910" s="489"/>
      <c r="BZ1910" s="43"/>
      <c r="CA1910" s="43"/>
      <c r="CB1910" s="43"/>
      <c r="CC1910" s="43"/>
      <c r="CD1910" s="43"/>
      <c r="CE1910" s="43"/>
      <c r="CF1910" s="43"/>
      <c r="CG1910" s="43"/>
      <c r="CH1910" s="43"/>
      <c r="CI1910" s="43"/>
      <c r="CJ1910" s="43"/>
      <c r="CK1910" s="43"/>
      <c r="CL1910" s="43"/>
      <c r="CM1910" s="43"/>
      <c r="CN1910" s="43"/>
      <c r="CO1910" s="43"/>
      <c r="CP1910" s="43"/>
      <c r="CQ1910" s="43"/>
      <c r="CR1910" s="43"/>
      <c r="CS1910" s="43"/>
      <c r="CT1910" s="43"/>
      <c r="CU1910" s="43"/>
      <c r="CV1910" s="43"/>
      <c r="CW1910" s="43"/>
      <c r="CX1910" s="43"/>
      <c r="CY1910" s="43"/>
      <c r="CZ1910" s="43"/>
      <c r="DA1910" s="43"/>
      <c r="DB1910" s="43"/>
      <c r="DC1910" s="43"/>
      <c r="DD1910" s="43"/>
      <c r="DE1910" s="43"/>
      <c r="DF1910" s="43"/>
      <c r="DG1910" s="43"/>
      <c r="DH1910" s="43"/>
      <c r="DI1910" s="43"/>
      <c r="DJ1910" s="43"/>
      <c r="DK1910" s="43"/>
      <c r="DL1910" s="43"/>
      <c r="DM1910" s="43"/>
      <c r="DN1910" s="43"/>
      <c r="DO1910" s="43"/>
      <c r="DP1910" s="43"/>
      <c r="DQ1910" s="43"/>
      <c r="DR1910" s="43"/>
      <c r="DS1910" s="43"/>
      <c r="DT1910" s="43"/>
      <c r="DU1910" s="43"/>
      <c r="DV1910" s="43"/>
    </row>
    <row r="1911" spans="2:126" s="8" customFormat="1" ht="18" customHeight="1">
      <c r="AQ1911" s="479" t="s">
        <v>326</v>
      </c>
      <c r="AR1911" s="479"/>
      <c r="AS1911" s="479"/>
      <c r="AT1911" s="479"/>
      <c r="AU1911" s="479"/>
      <c r="AV1911" s="479"/>
      <c r="AW1911" s="479"/>
      <c r="AX1911" s="479"/>
      <c r="AY1911" s="479"/>
      <c r="AZ1911" s="479"/>
      <c r="BA1911" s="479"/>
      <c r="BB1911" s="479"/>
      <c r="BC1911" s="479"/>
      <c r="BD1911" s="479"/>
      <c r="BE1911" s="479"/>
      <c r="BF1911" s="479"/>
      <c r="BG1911" s="43"/>
      <c r="BH1911" s="480" t="s">
        <v>299</v>
      </c>
      <c r="BI1911" s="480"/>
      <c r="BJ1911" s="480"/>
      <c r="BK1911" s="480"/>
      <c r="BL1911" s="480"/>
      <c r="BM1911" s="480"/>
      <c r="BN1911" s="480"/>
      <c r="BO1911" s="480"/>
      <c r="BS1911" s="8" t="s">
        <v>57</v>
      </c>
      <c r="BZ1911" s="43"/>
      <c r="CA1911" s="43"/>
      <c r="CB1911" s="43"/>
      <c r="CC1911" s="43"/>
      <c r="CD1911" s="43"/>
      <c r="CE1911" s="43"/>
      <c r="CF1911" s="43"/>
      <c r="CG1911" s="43"/>
      <c r="CH1911" s="43"/>
      <c r="CI1911" s="43"/>
      <c r="CJ1911" s="43"/>
      <c r="CK1911" s="43"/>
      <c r="CL1911" s="43"/>
      <c r="CM1911" s="43"/>
      <c r="CN1911" s="43"/>
      <c r="CO1911" s="43"/>
      <c r="CP1911" s="43"/>
      <c r="CQ1911" s="43"/>
      <c r="CR1911" s="43"/>
      <c r="CS1911" s="43"/>
      <c r="CT1911" s="43"/>
      <c r="CU1911" s="43"/>
      <c r="CV1911" s="43"/>
      <c r="CW1911" s="43"/>
      <c r="CX1911" s="43"/>
      <c r="CY1911" s="43"/>
      <c r="CZ1911" s="43"/>
      <c r="DA1911" s="43"/>
      <c r="DB1911" s="43"/>
      <c r="DC1911" s="43"/>
      <c r="DD1911" s="43"/>
      <c r="DE1911" s="43"/>
      <c r="DF1911" s="43"/>
      <c r="DG1911" s="43"/>
      <c r="DH1911" s="43"/>
      <c r="DI1911" s="43"/>
      <c r="DJ1911" s="43"/>
      <c r="DK1911" s="43"/>
      <c r="DL1911" s="43"/>
      <c r="DM1911" s="43"/>
      <c r="DN1911" s="43"/>
      <c r="DO1911" s="43"/>
      <c r="DP1911" s="43"/>
      <c r="DQ1911" s="43"/>
      <c r="DR1911" s="43"/>
      <c r="DS1911" s="43"/>
      <c r="DT1911" s="43"/>
      <c r="DU1911" s="43"/>
      <c r="DV1911" s="43"/>
    </row>
    <row r="1912" spans="2:126" s="8" customFormat="1" ht="10.5" customHeight="1">
      <c r="BZ1912" s="43"/>
      <c r="CA1912" s="43"/>
      <c r="CB1912" s="43"/>
      <c r="CC1912" s="43"/>
      <c r="CD1912" s="43"/>
      <c r="CE1912" s="43"/>
      <c r="CF1912" s="43"/>
      <c r="CG1912" s="43"/>
      <c r="CH1912" s="43"/>
      <c r="CI1912" s="43"/>
      <c r="CJ1912" s="43"/>
      <c r="CK1912" s="43"/>
      <c r="CL1912" s="43"/>
      <c r="CM1912" s="43"/>
      <c r="CN1912" s="43"/>
      <c r="CO1912" s="43"/>
      <c r="CP1912" s="43"/>
      <c r="CQ1912" s="43"/>
      <c r="CR1912" s="43"/>
      <c r="CS1912" s="43"/>
      <c r="CT1912" s="43"/>
      <c r="CU1912" s="43"/>
      <c r="CV1912" s="43"/>
      <c r="CW1912" s="43"/>
      <c r="CX1912" s="43"/>
      <c r="CY1912" s="43"/>
      <c r="CZ1912" s="43"/>
      <c r="DA1912" s="43"/>
      <c r="DB1912" s="43"/>
      <c r="DC1912" s="43"/>
      <c r="DD1912" s="43"/>
      <c r="DE1912" s="43"/>
      <c r="DF1912" s="43"/>
      <c r="DG1912" s="43"/>
      <c r="DH1912" s="43"/>
      <c r="DI1912" s="43"/>
      <c r="DJ1912" s="43"/>
      <c r="DK1912" s="43"/>
      <c r="DL1912" s="43"/>
      <c r="DM1912" s="43"/>
      <c r="DN1912" s="43"/>
      <c r="DO1912" s="43"/>
      <c r="DP1912" s="43"/>
      <c r="DQ1912" s="43"/>
      <c r="DR1912" s="43"/>
      <c r="DS1912" s="43"/>
      <c r="DT1912" s="43"/>
      <c r="DU1912" s="43"/>
      <c r="DV1912" s="43"/>
    </row>
    <row r="1913" spans="2:126" s="8" customFormat="1" ht="18" customHeight="1">
      <c r="AM1913" s="8" t="s">
        <v>58</v>
      </c>
      <c r="AQ1913" s="8" t="s">
        <v>59</v>
      </c>
      <c r="AU1913" s="481" t="str">
        <f>"〒"&amp;VLOOKUP(A1861,入力フォーム!$A$26:$AA$75,4,FALSE)</f>
        <v>〒</v>
      </c>
      <c r="AV1913" s="481"/>
      <c r="AW1913" s="481"/>
      <c r="AX1913" s="481"/>
      <c r="AY1913" s="481"/>
      <c r="AZ1913" s="481"/>
      <c r="BA1913" s="481"/>
      <c r="BB1913" s="481"/>
      <c r="BZ1913" s="43"/>
      <c r="CA1913" s="43"/>
      <c r="CB1913" s="43"/>
      <c r="CC1913" s="43"/>
      <c r="CD1913" s="43"/>
      <c r="CE1913" s="43"/>
      <c r="CF1913" s="43"/>
      <c r="CG1913" s="43"/>
      <c r="CH1913" s="43"/>
      <c r="CI1913" s="43"/>
      <c r="CJ1913" s="43"/>
      <c r="CK1913" s="43"/>
      <c r="CL1913" s="43"/>
      <c r="CM1913" s="43"/>
      <c r="CN1913" s="43"/>
      <c r="CO1913" s="43"/>
      <c r="CP1913" s="43"/>
      <c r="CQ1913" s="43"/>
      <c r="CR1913" s="43"/>
      <c r="CS1913" s="43"/>
      <c r="CT1913" s="43"/>
      <c r="CU1913" s="43"/>
      <c r="CV1913" s="43"/>
      <c r="CW1913" s="43"/>
      <c r="CX1913" s="43"/>
      <c r="CY1913" s="43"/>
      <c r="CZ1913" s="43"/>
      <c r="DA1913" s="43"/>
      <c r="DB1913" s="43"/>
      <c r="DC1913" s="43"/>
      <c r="DD1913" s="43"/>
      <c r="DE1913" s="43"/>
      <c r="DF1913" s="43"/>
      <c r="DG1913" s="43"/>
      <c r="DH1913" s="43"/>
      <c r="DI1913" s="43"/>
      <c r="DJ1913" s="43"/>
      <c r="DK1913" s="43"/>
      <c r="DL1913" s="43"/>
      <c r="DM1913" s="43"/>
      <c r="DN1913" s="43"/>
      <c r="DO1913" s="43"/>
      <c r="DP1913" s="43"/>
      <c r="DQ1913" s="43"/>
      <c r="DR1913" s="43"/>
      <c r="DS1913" s="43"/>
      <c r="DT1913" s="43"/>
      <c r="DU1913" s="43"/>
      <c r="DV1913" s="43"/>
    </row>
    <row r="1914" spans="2:126" s="8" customFormat="1" ht="20.100000000000001" customHeight="1">
      <c r="AU1914" s="144"/>
      <c r="AV1914" s="482">
        <f>VLOOKUP(A1861,入力フォーム!$A$26:$AA$75,5,FALSE)</f>
        <v>0</v>
      </c>
      <c r="AW1914" s="482"/>
      <c r="AX1914" s="482"/>
      <c r="AY1914" s="482"/>
      <c r="AZ1914" s="482"/>
      <c r="BA1914" s="482"/>
      <c r="BB1914" s="482"/>
      <c r="BC1914" s="482"/>
      <c r="BD1914" s="482"/>
      <c r="BE1914" s="482"/>
      <c r="BF1914" s="482"/>
      <c r="BG1914" s="482"/>
      <c r="BH1914" s="482"/>
      <c r="BI1914" s="482"/>
      <c r="BJ1914" s="482"/>
      <c r="BK1914" s="482"/>
      <c r="BL1914" s="482"/>
      <c r="BM1914" s="482"/>
      <c r="BN1914" s="482"/>
      <c r="BO1914" s="482"/>
      <c r="BP1914" s="482"/>
      <c r="BQ1914" s="482"/>
      <c r="BR1914" s="482"/>
      <c r="BS1914" s="482"/>
      <c r="BZ1914" s="43"/>
      <c r="CA1914" s="43"/>
      <c r="CB1914" s="43"/>
      <c r="CC1914" s="43"/>
      <c r="CD1914" s="43"/>
      <c r="CE1914" s="43"/>
      <c r="CF1914" s="43"/>
      <c r="CG1914" s="43"/>
      <c r="CH1914" s="43"/>
      <c r="CI1914" s="43"/>
      <c r="CJ1914" s="43"/>
      <c r="CK1914" s="43"/>
      <c r="CL1914" s="43"/>
      <c r="CM1914" s="43"/>
      <c r="CN1914" s="43"/>
      <c r="CO1914" s="43"/>
      <c r="CP1914" s="43"/>
      <c r="CQ1914" s="43"/>
      <c r="CR1914" s="43"/>
      <c r="CS1914" s="43"/>
      <c r="CT1914" s="43"/>
      <c r="CU1914" s="43"/>
      <c r="CV1914" s="43"/>
      <c r="CW1914" s="43"/>
      <c r="CX1914" s="43"/>
      <c r="CY1914" s="43"/>
      <c r="CZ1914" s="43"/>
      <c r="DA1914" s="43"/>
      <c r="DB1914" s="43"/>
      <c r="DC1914" s="43"/>
      <c r="DD1914" s="43"/>
      <c r="DE1914" s="43"/>
      <c r="DF1914" s="43"/>
      <c r="DG1914" s="43"/>
      <c r="DH1914" s="43"/>
      <c r="DI1914" s="43"/>
      <c r="DJ1914" s="43"/>
      <c r="DK1914" s="43"/>
      <c r="DL1914" s="43"/>
      <c r="DM1914" s="43"/>
      <c r="DN1914" s="43"/>
      <c r="DO1914" s="43"/>
      <c r="DP1914" s="43"/>
      <c r="DQ1914" s="43"/>
      <c r="DR1914" s="43"/>
      <c r="DS1914" s="43"/>
      <c r="DT1914" s="43"/>
      <c r="DU1914" s="43"/>
      <c r="DV1914" s="43"/>
    </row>
    <row r="1915" spans="2:126" s="8" customFormat="1" ht="20.100000000000001" customHeight="1">
      <c r="AU1915" s="44"/>
      <c r="AV1915" s="483">
        <f>VLOOKUP(A1861,入力フォーム!$A$26:$AA$75,6,FALSE)</f>
        <v>0</v>
      </c>
      <c r="AW1915" s="483"/>
      <c r="AX1915" s="483"/>
      <c r="AY1915" s="483"/>
      <c r="AZ1915" s="483"/>
      <c r="BA1915" s="483"/>
      <c r="BB1915" s="483"/>
      <c r="BC1915" s="483"/>
      <c r="BD1915" s="483"/>
      <c r="BE1915" s="483"/>
      <c r="BF1915" s="483"/>
      <c r="BG1915" s="483"/>
      <c r="BH1915" s="483"/>
      <c r="BI1915" s="483"/>
      <c r="BJ1915" s="483"/>
      <c r="BK1915" s="483"/>
      <c r="BL1915" s="483"/>
      <c r="BM1915" s="483"/>
      <c r="BN1915" s="483"/>
      <c r="BO1915" s="483"/>
      <c r="BP1915" s="483"/>
      <c r="BQ1915" s="483"/>
      <c r="BR1915" s="483"/>
      <c r="BS1915" s="483"/>
      <c r="BZ1915" s="43"/>
      <c r="CA1915" s="43"/>
      <c r="CB1915" s="43"/>
      <c r="CC1915" s="43"/>
      <c r="CD1915" s="43"/>
      <c r="CE1915" s="43"/>
      <c r="CF1915" s="43"/>
      <c r="CG1915" s="43"/>
      <c r="CH1915" s="43"/>
      <c r="CI1915" s="43"/>
      <c r="CJ1915" s="43"/>
      <c r="CK1915" s="43"/>
      <c r="CL1915" s="43"/>
      <c r="CM1915" s="43"/>
      <c r="CN1915" s="43"/>
      <c r="CO1915" s="43"/>
      <c r="CP1915" s="43"/>
      <c r="CQ1915" s="43"/>
      <c r="CR1915" s="43"/>
      <c r="CS1915" s="43"/>
      <c r="CT1915" s="43"/>
      <c r="CU1915" s="43"/>
      <c r="CV1915" s="43"/>
      <c r="CW1915" s="43"/>
      <c r="CX1915" s="43"/>
      <c r="CY1915" s="43"/>
      <c r="CZ1915" s="43"/>
      <c r="DA1915" s="43"/>
      <c r="DB1915" s="43"/>
      <c r="DC1915" s="43"/>
      <c r="DD1915" s="43"/>
      <c r="DE1915" s="43"/>
      <c r="DF1915" s="43"/>
      <c r="DG1915" s="43"/>
      <c r="DH1915" s="43"/>
      <c r="DI1915" s="43"/>
      <c r="DJ1915" s="43"/>
      <c r="DK1915" s="43"/>
      <c r="DL1915" s="43"/>
      <c r="DM1915" s="43"/>
      <c r="DN1915" s="43"/>
      <c r="DO1915" s="43"/>
      <c r="DP1915" s="43"/>
      <c r="DQ1915" s="43"/>
      <c r="DR1915" s="43"/>
      <c r="DS1915" s="43"/>
      <c r="DT1915" s="43"/>
      <c r="DU1915" s="43"/>
      <c r="DV1915" s="43"/>
    </row>
    <row r="1916" spans="2:126" s="8" customFormat="1" ht="12" customHeight="1">
      <c r="AQ1916" s="46" t="s">
        <v>191</v>
      </c>
      <c r="AR1916" s="46"/>
      <c r="AS1916" s="46"/>
      <c r="AT1916" s="46"/>
      <c r="AU1916" s="46"/>
      <c r="AV1916" s="484">
        <f>VLOOKUP(A1861,入力フォーム!$A$26:$AA$75,3,FALSE)</f>
        <v>0</v>
      </c>
      <c r="AW1916" s="484" ph="1"/>
      <c r="AX1916" s="484" ph="1"/>
      <c r="AY1916" s="484" ph="1"/>
      <c r="AZ1916" s="484" ph="1"/>
      <c r="BA1916" s="484" ph="1"/>
      <c r="BB1916" s="484" ph="1"/>
      <c r="BC1916" s="484" ph="1"/>
      <c r="BD1916" s="484" ph="1"/>
      <c r="BE1916" s="484" ph="1"/>
      <c r="BF1916" s="484" ph="1"/>
      <c r="BG1916" s="484" ph="1"/>
      <c r="BH1916" s="484" ph="1"/>
      <c r="BI1916" s="484" ph="1"/>
      <c r="BJ1916" s="484" ph="1"/>
      <c r="BK1916" s="484" ph="1"/>
      <c r="BL1916" s="484" ph="1"/>
      <c r="BM1916" s="484" ph="1"/>
      <c r="BN1916" s="484" ph="1"/>
      <c r="BO1916" s="48"/>
      <c r="BP1916" s="48"/>
      <c r="BQ1916" s="48"/>
      <c r="BR1916" s="48"/>
      <c r="BS1916" s="48"/>
      <c r="BZ1916" s="43"/>
      <c r="CA1916" s="43"/>
      <c r="CB1916" s="43"/>
      <c r="CC1916" s="43"/>
      <c r="CD1916" s="43"/>
      <c r="CE1916" s="43"/>
      <c r="CF1916" s="43"/>
      <c r="CG1916" s="43"/>
      <c r="CH1916" s="43"/>
      <c r="CI1916" s="43"/>
      <c r="CJ1916" s="43"/>
      <c r="CK1916" s="43"/>
      <c r="CL1916" s="43"/>
      <c r="CM1916" s="43"/>
      <c r="CN1916" s="43"/>
      <c r="CO1916" s="43"/>
      <c r="CP1916" s="43"/>
      <c r="CQ1916" s="43"/>
      <c r="CR1916" s="43"/>
      <c r="CS1916" s="43"/>
      <c r="CT1916" s="43"/>
      <c r="CU1916" s="43"/>
      <c r="CV1916" s="43"/>
      <c r="CW1916" s="43"/>
      <c r="CX1916" s="43"/>
      <c r="CY1916" s="43"/>
      <c r="CZ1916" s="43"/>
      <c r="DA1916" s="43"/>
      <c r="DB1916" s="43"/>
      <c r="DC1916" s="43"/>
      <c r="DD1916" s="43"/>
      <c r="DE1916" s="43"/>
      <c r="DF1916" s="43"/>
      <c r="DG1916" s="43"/>
      <c r="DH1916" s="43"/>
      <c r="DI1916" s="43"/>
      <c r="DJ1916" s="43"/>
      <c r="DK1916" s="43"/>
      <c r="DL1916" s="43"/>
      <c r="DM1916" s="43"/>
      <c r="DN1916" s="43"/>
      <c r="DO1916" s="43"/>
      <c r="DP1916" s="43"/>
      <c r="DQ1916" s="43"/>
      <c r="DR1916" s="43"/>
      <c r="DS1916" s="43"/>
      <c r="DT1916" s="43"/>
      <c r="DU1916" s="43"/>
      <c r="DV1916" s="43"/>
    </row>
    <row r="1917" spans="2:126" s="8" customFormat="1" ht="20.100000000000001" customHeight="1">
      <c r="AQ1917" s="8" t="s">
        <v>60</v>
      </c>
      <c r="AV1917" s="493">
        <f>VLOOKUP(A1861,入力フォーム!$A$26:$AA$75,2,FALSE)</f>
        <v>0</v>
      </c>
      <c r="AW1917" s="493"/>
      <c r="AX1917" s="493"/>
      <c r="AY1917" s="493"/>
      <c r="AZ1917" s="493"/>
      <c r="BA1917" s="493"/>
      <c r="BB1917" s="493"/>
      <c r="BC1917" s="493"/>
      <c r="BD1917" s="493"/>
      <c r="BE1917" s="493"/>
      <c r="BF1917" s="493"/>
      <c r="BG1917" s="493"/>
      <c r="BH1917" s="493"/>
      <c r="BI1917" s="493"/>
      <c r="BJ1917" s="493"/>
      <c r="BK1917" s="493"/>
      <c r="BL1917" s="493"/>
      <c r="BM1917" s="493"/>
      <c r="BN1917" s="493"/>
      <c r="BO1917" s="48"/>
      <c r="BP1917" s="48"/>
      <c r="BQ1917" s="48"/>
      <c r="BR1917" s="48"/>
      <c r="BS1917" s="286" t="s">
        <v>57</v>
      </c>
      <c r="BZ1917" s="43"/>
      <c r="CA1917" s="43"/>
      <c r="CB1917" s="43"/>
      <c r="CC1917" s="43"/>
      <c r="CD1917" s="43"/>
      <c r="CE1917" s="43"/>
      <c r="CF1917" s="43"/>
      <c r="CG1917" s="43"/>
      <c r="CH1917" s="43"/>
      <c r="CI1917" s="43"/>
      <c r="CJ1917" s="43"/>
      <c r="CK1917" s="43"/>
      <c r="CL1917" s="43"/>
      <c r="CM1917" s="43"/>
      <c r="CN1917" s="43"/>
      <c r="CO1917" s="43"/>
      <c r="CP1917" s="43"/>
      <c r="CQ1917" s="43"/>
      <c r="CR1917" s="43"/>
      <c r="CS1917" s="43"/>
      <c r="CT1917" s="43"/>
      <c r="CU1917" s="43"/>
      <c r="CV1917" s="43"/>
      <c r="CW1917" s="43"/>
      <c r="CX1917" s="43"/>
      <c r="CY1917" s="43"/>
      <c r="CZ1917" s="43"/>
      <c r="DA1917" s="43"/>
      <c r="DB1917" s="43"/>
      <c r="DC1917" s="43"/>
      <c r="DD1917" s="43"/>
      <c r="DE1917" s="43"/>
      <c r="DF1917" s="43"/>
      <c r="DG1917" s="43"/>
      <c r="DH1917" s="43"/>
      <c r="DI1917" s="43"/>
      <c r="DJ1917" s="43"/>
      <c r="DK1917" s="43"/>
      <c r="DL1917" s="43"/>
      <c r="DM1917" s="43"/>
      <c r="DN1917" s="43"/>
      <c r="DO1917" s="43"/>
      <c r="DP1917" s="43"/>
      <c r="DQ1917" s="43"/>
      <c r="DR1917" s="43"/>
      <c r="DS1917" s="43"/>
      <c r="DT1917" s="43"/>
      <c r="DU1917" s="43"/>
      <c r="DV1917" s="43"/>
    </row>
    <row r="1918" spans="2:126" s="8" customFormat="1" ht="20.100000000000001" customHeight="1">
      <c r="AQ1918" s="8" t="s">
        <v>61</v>
      </c>
      <c r="AV1918" s="48"/>
      <c r="AW1918" s="494">
        <f>VLOOKUP(A1861,入力フォーム!$A$26:$AA$75,8,FALSE)</f>
        <v>0</v>
      </c>
      <c r="AX1918" s="494"/>
      <c r="AY1918" s="494"/>
      <c r="AZ1918" s="494"/>
      <c r="BA1918" s="494"/>
      <c r="BB1918" s="494"/>
      <c r="BC1918" s="494"/>
      <c r="BD1918" s="494"/>
      <c r="BE1918" s="494"/>
      <c r="BF1918" s="494"/>
      <c r="BG1918" s="494"/>
      <c r="BH1918" s="494"/>
      <c r="BI1918" s="494"/>
      <c r="BJ1918" s="494"/>
      <c r="BK1918" s="494"/>
      <c r="BL1918" s="494"/>
      <c r="BM1918" s="494"/>
      <c r="BN1918" s="494"/>
      <c r="BO1918" s="494"/>
      <c r="BP1918" s="494"/>
      <c r="BQ1918" s="494"/>
      <c r="BR1918" s="494"/>
      <c r="BS1918" s="48"/>
      <c r="BZ1918" s="43"/>
      <c r="CA1918" s="43"/>
      <c r="CB1918" s="43"/>
      <c r="CC1918" s="43"/>
      <c r="CD1918" s="43"/>
      <c r="CE1918" s="43"/>
      <c r="CF1918" s="43"/>
      <c r="CG1918" s="43"/>
      <c r="CH1918" s="43"/>
      <c r="CI1918" s="43"/>
      <c r="CJ1918" s="43"/>
      <c r="CK1918" s="43"/>
      <c r="CL1918" s="43"/>
      <c r="CM1918" s="43"/>
      <c r="CN1918" s="43"/>
      <c r="CO1918" s="43"/>
      <c r="CP1918" s="43"/>
      <c r="CQ1918" s="43"/>
      <c r="CR1918" s="43"/>
      <c r="CS1918" s="43"/>
      <c r="CT1918" s="43"/>
      <c r="CU1918" s="43"/>
      <c r="CV1918" s="43"/>
      <c r="CW1918" s="43"/>
      <c r="CX1918" s="43"/>
      <c r="CY1918" s="43"/>
      <c r="CZ1918" s="43"/>
      <c r="DA1918" s="43"/>
      <c r="DB1918" s="43"/>
      <c r="DC1918" s="43"/>
      <c r="DD1918" s="43"/>
      <c r="DE1918" s="43"/>
      <c r="DF1918" s="43"/>
      <c r="DG1918" s="43"/>
      <c r="DH1918" s="43"/>
      <c r="DI1918" s="43"/>
      <c r="DJ1918" s="43"/>
      <c r="DK1918" s="43"/>
      <c r="DL1918" s="43"/>
      <c r="DM1918" s="43"/>
      <c r="DN1918" s="43"/>
      <c r="DO1918" s="43"/>
      <c r="DP1918" s="43"/>
      <c r="DQ1918" s="43"/>
      <c r="DR1918" s="43"/>
      <c r="DS1918" s="43"/>
      <c r="DT1918" s="43"/>
      <c r="DU1918" s="43"/>
      <c r="DV1918" s="43"/>
    </row>
    <row r="1919" spans="2:126" s="8" customFormat="1" ht="20.100000000000001" customHeight="1">
      <c r="AQ1919" s="8" t="s">
        <v>83</v>
      </c>
      <c r="AV1919" s="48"/>
      <c r="AW1919" s="48"/>
      <c r="AX1919" s="48"/>
      <c r="AY1919" s="48"/>
      <c r="AZ1919" s="48"/>
      <c r="BA1919" s="48"/>
      <c r="BB1919" s="48"/>
      <c r="BC1919" s="48"/>
      <c r="BD1919" s="495">
        <f>VLOOKUP(A1861,入力フォーム!$A$26:$AA$75,9,FALSE)</f>
        <v>0</v>
      </c>
      <c r="BE1919" s="495"/>
      <c r="BF1919" s="495"/>
      <c r="BG1919" s="495"/>
      <c r="BH1919" s="495"/>
      <c r="BI1919" s="495"/>
      <c r="BJ1919" s="495"/>
      <c r="BK1919" s="495"/>
      <c r="BL1919" s="495"/>
      <c r="BM1919" s="495"/>
      <c r="BN1919" s="495"/>
      <c r="BO1919" s="495"/>
      <c r="BP1919" s="495"/>
      <c r="BQ1919" s="495"/>
      <c r="BR1919" s="495"/>
      <c r="BS1919" s="495"/>
      <c r="BZ1919" s="43"/>
      <c r="CA1919" s="43"/>
      <c r="CB1919" s="43"/>
      <c r="CC1919" s="43"/>
      <c r="CD1919" s="43"/>
      <c r="CE1919" s="43"/>
      <c r="CF1919" s="43"/>
      <c r="CG1919" s="43"/>
      <c r="CH1919" s="43"/>
      <c r="CI1919" s="43"/>
      <c r="CJ1919" s="43"/>
      <c r="CK1919" s="43"/>
      <c r="CL1919" s="43"/>
      <c r="CM1919" s="43"/>
      <c r="CN1919" s="43"/>
      <c r="CO1919" s="43"/>
      <c r="CP1919" s="43"/>
      <c r="CQ1919" s="43"/>
      <c r="CR1919" s="43"/>
      <c r="CS1919" s="43"/>
      <c r="CT1919" s="43"/>
      <c r="CU1919" s="43"/>
      <c r="CV1919" s="43"/>
      <c r="CW1919" s="43"/>
      <c r="CX1919" s="43"/>
      <c r="CY1919" s="43"/>
      <c r="CZ1919" s="43"/>
      <c r="DA1919" s="43"/>
      <c r="DB1919" s="43"/>
      <c r="DC1919" s="43"/>
      <c r="DD1919" s="43"/>
      <c r="DE1919" s="43"/>
      <c r="DF1919" s="43"/>
      <c r="DG1919" s="43"/>
      <c r="DH1919" s="43"/>
      <c r="DI1919" s="43"/>
      <c r="DJ1919" s="43"/>
      <c r="DK1919" s="43"/>
      <c r="DL1919" s="43"/>
      <c r="DM1919" s="43"/>
      <c r="DN1919" s="43"/>
      <c r="DO1919" s="43"/>
      <c r="DP1919" s="43"/>
      <c r="DQ1919" s="43"/>
      <c r="DR1919" s="43"/>
      <c r="DS1919" s="43"/>
      <c r="DT1919" s="43"/>
      <c r="DU1919" s="43"/>
      <c r="DV1919" s="43"/>
    </row>
    <row r="1920" spans="2:126" s="8" customFormat="1" ht="12" customHeight="1">
      <c r="BZ1920" s="43"/>
      <c r="CA1920" s="43"/>
      <c r="CB1920" s="43"/>
      <c r="CC1920" s="43"/>
      <c r="CD1920" s="43"/>
      <c r="CE1920" s="43"/>
      <c r="CF1920" s="43"/>
      <c r="CG1920" s="43"/>
      <c r="CH1920" s="43"/>
      <c r="CI1920" s="43"/>
      <c r="CJ1920" s="43"/>
      <c r="CK1920" s="43"/>
      <c r="CL1920" s="43"/>
      <c r="CM1920" s="43"/>
      <c r="CN1920" s="43"/>
      <c r="CO1920" s="43"/>
      <c r="CP1920" s="43"/>
      <c r="CQ1920" s="43"/>
      <c r="CR1920" s="43"/>
      <c r="CS1920" s="43"/>
      <c r="CT1920" s="43"/>
      <c r="CU1920" s="43"/>
      <c r="CV1920" s="43"/>
      <c r="CW1920" s="43"/>
      <c r="CX1920" s="43"/>
      <c r="CY1920" s="43"/>
      <c r="CZ1920" s="43"/>
      <c r="DA1920" s="43"/>
      <c r="DB1920" s="43"/>
      <c r="DC1920" s="43"/>
      <c r="DD1920" s="43"/>
      <c r="DE1920" s="43"/>
      <c r="DF1920" s="43"/>
      <c r="DG1920" s="43"/>
      <c r="DH1920" s="43"/>
      <c r="DI1920" s="43"/>
      <c r="DJ1920" s="43"/>
      <c r="DK1920" s="43"/>
      <c r="DL1920" s="43"/>
      <c r="DM1920" s="43"/>
      <c r="DN1920" s="43"/>
      <c r="DO1920" s="43"/>
      <c r="DP1920" s="43"/>
      <c r="DQ1920" s="43"/>
      <c r="DR1920" s="43"/>
      <c r="DS1920" s="43"/>
      <c r="DT1920" s="43"/>
      <c r="DU1920" s="43"/>
      <c r="DV1920" s="43"/>
    </row>
    <row r="1921" spans="1:126" s="8" customFormat="1" ht="22.5" customHeight="1">
      <c r="D1921" s="496" t="s">
        <v>85</v>
      </c>
      <c r="E1921" s="496"/>
      <c r="F1921" s="496"/>
      <c r="G1921" s="496"/>
      <c r="H1921" s="496"/>
      <c r="I1921" s="496"/>
      <c r="J1921" s="496"/>
      <c r="K1921" s="496"/>
      <c r="L1921" s="497" t="str">
        <f>入力フォーム!$C$22</f>
        <v>07-999</v>
      </c>
      <c r="M1921" s="497"/>
      <c r="N1921" s="497"/>
      <c r="O1921" s="497"/>
      <c r="P1921" s="497"/>
      <c r="Q1921" s="497"/>
      <c r="R1921" s="48"/>
      <c r="S1921" s="48"/>
      <c r="T1921" s="8" t="s">
        <v>242</v>
      </c>
      <c r="BZ1921" s="43"/>
      <c r="CA1921" s="43"/>
      <c r="CB1921" s="43"/>
      <c r="CC1921" s="43"/>
      <c r="CD1921" s="43"/>
      <c r="CE1921" s="43"/>
      <c r="CF1921" s="43"/>
      <c r="CG1921" s="43"/>
      <c r="CH1921" s="43"/>
      <c r="CI1921" s="43"/>
      <c r="CJ1921" s="43"/>
      <c r="CK1921" s="43"/>
      <c r="CL1921" s="43"/>
      <c r="CM1921" s="43"/>
      <c r="CN1921" s="43"/>
      <c r="CO1921" s="43"/>
      <c r="CP1921" s="43"/>
      <c r="CQ1921" s="43"/>
      <c r="CR1921" s="43"/>
      <c r="CS1921" s="43"/>
      <c r="CT1921" s="43"/>
      <c r="CU1921" s="43"/>
      <c r="CV1921" s="43"/>
      <c r="CW1921" s="43"/>
      <c r="CX1921" s="43"/>
      <c r="CY1921" s="43"/>
      <c r="CZ1921" s="43"/>
      <c r="DA1921" s="43"/>
      <c r="DB1921" s="43"/>
      <c r="DC1921" s="43"/>
      <c r="DD1921" s="43"/>
      <c r="DE1921" s="43"/>
      <c r="DF1921" s="43"/>
      <c r="DG1921" s="43"/>
      <c r="DH1921" s="43"/>
      <c r="DI1921" s="43"/>
      <c r="DJ1921" s="43"/>
      <c r="DK1921" s="43"/>
      <c r="DL1921" s="43"/>
      <c r="DM1921" s="43"/>
      <c r="DN1921" s="43"/>
      <c r="DO1921" s="43"/>
      <c r="DP1921" s="43"/>
      <c r="DQ1921" s="43"/>
      <c r="DR1921" s="43"/>
      <c r="DS1921" s="43"/>
      <c r="DT1921" s="43"/>
      <c r="DU1921" s="43"/>
      <c r="DV1921" s="43"/>
    </row>
    <row r="1922" spans="1:126" s="8" customFormat="1" ht="15.75" customHeight="1">
      <c r="D1922" s="45"/>
      <c r="F1922" s="45"/>
      <c r="G1922" s="45"/>
      <c r="H1922" s="45"/>
      <c r="I1922" s="45"/>
      <c r="J1922" s="45"/>
      <c r="K1922" s="45"/>
      <c r="L1922" s="45"/>
      <c r="M1922" s="45"/>
      <c r="N1922" s="45"/>
      <c r="O1922" s="45"/>
      <c r="P1922" s="45"/>
      <c r="Q1922" s="45"/>
      <c r="BX1922" s="51"/>
      <c r="CB1922" s="43"/>
      <c r="CC1922" s="43"/>
      <c r="CD1922" s="43"/>
      <c r="CE1922" s="43"/>
      <c r="CF1922" s="43"/>
      <c r="CG1922" s="43"/>
      <c r="CH1922" s="43"/>
      <c r="CI1922" s="43"/>
      <c r="CJ1922" s="43"/>
      <c r="CK1922" s="43"/>
      <c r="CL1922" s="43"/>
      <c r="CM1922" s="43"/>
      <c r="CN1922" s="43"/>
      <c r="CO1922" s="43"/>
      <c r="CP1922" s="43"/>
      <c r="CQ1922" s="43"/>
      <c r="CR1922" s="43"/>
      <c r="CS1922" s="43"/>
      <c r="CT1922" s="43"/>
      <c r="CU1922" s="43"/>
      <c r="CV1922" s="43"/>
      <c r="CW1922" s="43"/>
      <c r="CX1922" s="43"/>
      <c r="CY1922" s="43"/>
      <c r="CZ1922" s="43"/>
      <c r="DA1922" s="43"/>
      <c r="DB1922" s="43"/>
      <c r="DC1922" s="43"/>
      <c r="DD1922" s="43"/>
      <c r="DE1922" s="43"/>
      <c r="DF1922" s="43"/>
      <c r="DG1922" s="43"/>
      <c r="DH1922" s="43"/>
      <c r="DI1922" s="43"/>
      <c r="DJ1922" s="43"/>
      <c r="DK1922" s="43"/>
      <c r="DL1922" s="43"/>
      <c r="DM1922" s="43"/>
      <c r="DN1922" s="43"/>
      <c r="DO1922" s="43"/>
      <c r="DP1922" s="43"/>
      <c r="DQ1922" s="43"/>
      <c r="DR1922" s="43"/>
      <c r="DS1922" s="43"/>
      <c r="DT1922" s="43"/>
      <c r="DU1922" s="43"/>
      <c r="DV1922" s="43"/>
    </row>
    <row r="1923" spans="1:126" s="7" customFormat="1" ht="18.75">
      <c r="A1923" s="7">
        <f>IF(MOD(ROW()-1,62)=0,QUOTIENT(ROW()-1,62)+1,"")</f>
        <v>32</v>
      </c>
      <c r="B1923" s="473" t="s">
        <v>39</v>
      </c>
      <c r="C1923" s="473"/>
      <c r="D1923" s="473"/>
      <c r="E1923" s="473"/>
      <c r="F1923" s="473"/>
      <c r="G1923" s="473"/>
      <c r="H1923" s="473"/>
      <c r="I1923" s="473"/>
      <c r="J1923" s="473"/>
      <c r="K1923" s="473"/>
      <c r="L1923" s="473"/>
      <c r="M1923" s="473"/>
      <c r="N1923" s="473"/>
      <c r="O1923" s="473"/>
      <c r="P1923" s="473"/>
      <c r="Q1923" s="473"/>
      <c r="R1923" s="473"/>
      <c r="S1923" s="473"/>
      <c r="T1923" s="473"/>
      <c r="U1923" s="473"/>
      <c r="V1923" s="473"/>
      <c r="W1923" s="473"/>
      <c r="X1923" s="473"/>
      <c r="Y1923" s="473"/>
      <c r="Z1923" s="473"/>
      <c r="AA1923" s="473"/>
      <c r="AB1923" s="473"/>
      <c r="AC1923" s="473"/>
      <c r="AD1923" s="473"/>
      <c r="AE1923" s="473"/>
      <c r="AF1923" s="473"/>
      <c r="AG1923" s="473"/>
      <c r="AH1923" s="473"/>
      <c r="AI1923" s="473"/>
      <c r="AJ1923" s="473"/>
      <c r="AK1923" s="473"/>
      <c r="AL1923" s="473"/>
      <c r="AM1923" s="473"/>
      <c r="AN1923" s="473"/>
      <c r="AO1923" s="473"/>
      <c r="AP1923" s="473"/>
      <c r="AQ1923" s="473"/>
      <c r="AR1923" s="473"/>
      <c r="AS1923" s="473"/>
      <c r="AT1923" s="473"/>
      <c r="AU1923" s="473"/>
      <c r="AV1923" s="473"/>
      <c r="AW1923" s="473"/>
      <c r="AX1923" s="473"/>
      <c r="AY1923" s="473"/>
      <c r="AZ1923" s="473"/>
      <c r="BA1923" s="473"/>
      <c r="BB1923" s="473"/>
      <c r="BC1923" s="473"/>
      <c r="BD1923" s="473"/>
      <c r="BE1923" s="473"/>
      <c r="BF1923" s="473"/>
      <c r="BG1923" s="473"/>
      <c r="BH1923" s="473"/>
      <c r="BI1923" s="473"/>
      <c r="BJ1923" s="473"/>
      <c r="BK1923" s="473"/>
      <c r="BL1923" s="473"/>
      <c r="BM1923" s="473"/>
      <c r="BN1923" s="473"/>
      <c r="BO1923" s="473"/>
      <c r="BP1923" s="473"/>
      <c r="BQ1923" s="473"/>
      <c r="BR1923" s="473"/>
      <c r="BS1923" s="473"/>
      <c r="BT1923" s="473"/>
      <c r="BU1923" s="473"/>
      <c r="BV1923" s="473"/>
      <c r="BW1923" s="473"/>
      <c r="BX1923" s="473"/>
      <c r="BY1923" s="52"/>
      <c r="BZ1923" s="41"/>
      <c r="CA1923" s="41"/>
      <c r="CB1923" s="41"/>
      <c r="CC1923" s="41"/>
      <c r="CD1923" s="41"/>
      <c r="CE1923" s="41"/>
      <c r="CF1923" s="41"/>
      <c r="CG1923" s="41"/>
      <c r="CH1923" s="41"/>
      <c r="CI1923" s="41"/>
      <c r="CJ1923" s="41"/>
      <c r="CK1923" s="41"/>
      <c r="CL1923" s="41"/>
      <c r="CM1923" s="41"/>
      <c r="CN1923" s="41"/>
      <c r="CO1923" s="41"/>
      <c r="CP1923" s="41"/>
      <c r="CQ1923" s="41"/>
      <c r="CR1923" s="41"/>
      <c r="CS1923" s="41"/>
      <c r="CT1923" s="41"/>
      <c r="CU1923" s="41"/>
      <c r="CV1923" s="41"/>
      <c r="CW1923" s="41"/>
      <c r="CX1923" s="41"/>
      <c r="CY1923" s="41"/>
      <c r="CZ1923" s="41"/>
      <c r="DA1923" s="41"/>
      <c r="DB1923" s="41"/>
      <c r="DC1923" s="41"/>
      <c r="DD1923" s="41"/>
      <c r="DE1923" s="41"/>
      <c r="DF1923" s="41"/>
      <c r="DG1923" s="41"/>
      <c r="DH1923" s="41"/>
      <c r="DI1923" s="41"/>
      <c r="DJ1923" s="41"/>
      <c r="DK1923" s="41"/>
      <c r="DL1923" s="41"/>
      <c r="DM1923" s="41"/>
      <c r="DN1923" s="41"/>
      <c r="DO1923" s="41"/>
      <c r="DP1923" s="41"/>
      <c r="DQ1923" s="41"/>
      <c r="DR1923" s="41"/>
      <c r="DS1923" s="41"/>
      <c r="DT1923" s="41"/>
      <c r="DU1923" s="41"/>
      <c r="DV1923" s="41"/>
    </row>
    <row r="1924" spans="1:126" s="7" customFormat="1" ht="19.5" customHeight="1">
      <c r="B1924" s="8"/>
      <c r="C1924" s="8"/>
      <c r="D1924" s="8"/>
      <c r="E1924" s="8"/>
      <c r="F1924" s="8"/>
      <c r="G1924" s="8"/>
      <c r="H1924" s="8"/>
      <c r="I1924" s="8"/>
      <c r="J1924" s="8"/>
      <c r="K1924" s="8"/>
      <c r="L1924" s="8"/>
      <c r="M1924" s="8"/>
      <c r="N1924" s="8"/>
      <c r="O1924" s="8"/>
      <c r="P1924" s="8"/>
      <c r="Q1924" s="8"/>
      <c r="R1924" s="8"/>
      <c r="S1924" s="8"/>
      <c r="T1924" s="8"/>
      <c r="U1924" s="8"/>
      <c r="V1924" s="8"/>
      <c r="W1924" s="8"/>
      <c r="X1924" s="8"/>
      <c r="Y1924" s="8"/>
      <c r="Z1924" s="8"/>
      <c r="AA1924" s="8"/>
      <c r="AB1924" s="8"/>
      <c r="AC1924" s="8"/>
      <c r="AQ1924" s="8"/>
      <c r="AR1924" s="8"/>
      <c r="AS1924" s="8"/>
      <c r="AT1924" s="8"/>
      <c r="AU1924" s="8"/>
      <c r="AV1924" s="8"/>
      <c r="AW1924" s="8"/>
      <c r="AX1924" s="8"/>
      <c r="AY1924" s="8"/>
      <c r="AZ1924" s="8"/>
      <c r="BZ1924" s="41"/>
      <c r="CA1924" s="41"/>
      <c r="CB1924" s="41"/>
      <c r="CC1924" s="41"/>
      <c r="CD1924" s="41"/>
      <c r="CE1924" s="41"/>
      <c r="CF1924" s="41"/>
      <c r="CG1924" s="41"/>
      <c r="CH1924" s="41"/>
      <c r="CI1924" s="41"/>
      <c r="CJ1924" s="41"/>
      <c r="CK1924" s="41"/>
      <c r="CL1924" s="41"/>
      <c r="CM1924" s="41"/>
      <c r="CN1924" s="41"/>
      <c r="CO1924" s="41"/>
      <c r="CP1924" s="41"/>
      <c r="CQ1924" s="41"/>
      <c r="CR1924" s="41"/>
      <c r="CS1924" s="41"/>
      <c r="CT1924" s="41"/>
      <c r="CU1924" s="41"/>
      <c r="CV1924" s="41"/>
      <c r="CW1924" s="41"/>
      <c r="CX1924" s="41"/>
      <c r="CY1924" s="41"/>
      <c r="CZ1924" s="41"/>
      <c r="DA1924" s="41"/>
      <c r="DB1924" s="41"/>
      <c r="DC1924" s="41"/>
      <c r="DD1924" s="41"/>
      <c r="DE1924" s="41"/>
      <c r="DF1924" s="41"/>
      <c r="DG1924" s="41"/>
      <c r="DH1924" s="41"/>
      <c r="DI1924" s="41"/>
      <c r="DJ1924" s="41"/>
      <c r="DK1924" s="41"/>
      <c r="DL1924" s="41"/>
      <c r="DM1924" s="41"/>
      <c r="DN1924" s="41"/>
      <c r="DO1924" s="41"/>
      <c r="DP1924" s="41"/>
      <c r="DQ1924" s="41"/>
      <c r="DR1924" s="41"/>
      <c r="DS1924" s="41"/>
      <c r="DT1924" s="41"/>
      <c r="DU1924" s="41"/>
      <c r="DV1924" s="41"/>
    </row>
    <row r="1925" spans="1:126" s="7" customFormat="1" ht="16.5" customHeight="1">
      <c r="B1925" s="8" t="s">
        <v>229</v>
      </c>
      <c r="C1925" s="8"/>
      <c r="D1925" s="8"/>
      <c r="E1925" s="8"/>
      <c r="F1925" s="8"/>
      <c r="G1925" s="8"/>
      <c r="H1925" s="8"/>
      <c r="I1925" s="8"/>
      <c r="J1925" s="8"/>
      <c r="K1925" s="8"/>
      <c r="L1925" s="8"/>
      <c r="M1925" s="8"/>
      <c r="N1925" s="8"/>
      <c r="O1925" s="8"/>
      <c r="P1925" s="8"/>
      <c r="Q1925" s="8"/>
      <c r="R1925" s="8"/>
      <c r="S1925" s="8"/>
      <c r="T1925" s="8"/>
      <c r="U1925" s="8"/>
      <c r="V1925" s="8"/>
      <c r="W1925" s="8"/>
      <c r="X1925" s="8"/>
      <c r="Y1925" s="8"/>
      <c r="Z1925" s="8"/>
      <c r="AA1925" s="8"/>
      <c r="AB1925" s="8"/>
      <c r="AD1925" s="474">
        <f>VLOOKUP(A1923,入力フォーム!$A$26:$AA$75,2,FALSE)</f>
        <v>0</v>
      </c>
      <c r="AE1925" s="474"/>
      <c r="AF1925" s="474"/>
      <c r="AG1925" s="474"/>
      <c r="AH1925" s="474"/>
      <c r="AI1925" s="474"/>
      <c r="AJ1925" s="474"/>
      <c r="AK1925" s="474"/>
      <c r="AL1925" s="474"/>
      <c r="AM1925" s="474"/>
      <c r="AN1925" s="474"/>
      <c r="AO1925" s="474"/>
      <c r="AP1925" s="474"/>
      <c r="AQ1925" s="8" t="s">
        <v>230</v>
      </c>
      <c r="AR1925" s="8"/>
      <c r="AS1925" s="8"/>
      <c r="AT1925" s="8"/>
      <c r="AU1925" s="8"/>
      <c r="AV1925" s="8"/>
      <c r="AW1925" s="8"/>
      <c r="AX1925" s="8"/>
      <c r="AY1925" s="8"/>
      <c r="AZ1925" s="8"/>
      <c r="BZ1925" s="41"/>
      <c r="CA1925" s="41"/>
      <c r="CB1925" s="41"/>
      <c r="CC1925" s="41"/>
      <c r="CD1925" s="41"/>
      <c r="CE1925" s="41"/>
      <c r="CF1925" s="41"/>
      <c r="CG1925" s="41"/>
      <c r="CH1925" s="41"/>
      <c r="CI1925" s="41"/>
      <c r="CJ1925" s="41"/>
      <c r="CK1925" s="41"/>
      <c r="CL1925" s="41"/>
      <c r="CM1925" s="41"/>
      <c r="CN1925" s="41"/>
      <c r="CO1925" s="41"/>
      <c r="CP1925" s="41"/>
      <c r="CQ1925" s="41"/>
      <c r="CR1925" s="41"/>
      <c r="CS1925" s="41"/>
      <c r="CT1925" s="41"/>
      <c r="CU1925" s="41"/>
      <c r="CV1925" s="41"/>
      <c r="CW1925" s="41"/>
      <c r="CX1925" s="41"/>
      <c r="CY1925" s="41"/>
      <c r="CZ1925" s="41"/>
      <c r="DA1925" s="41"/>
      <c r="DB1925" s="41"/>
      <c r="DC1925" s="41"/>
      <c r="DD1925" s="41"/>
      <c r="DE1925" s="41"/>
      <c r="DF1925" s="41"/>
      <c r="DG1925" s="41"/>
      <c r="DH1925" s="41"/>
      <c r="DI1925" s="41"/>
      <c r="DJ1925" s="41"/>
      <c r="DK1925" s="41"/>
      <c r="DL1925" s="41"/>
      <c r="DM1925" s="41"/>
      <c r="DN1925" s="41"/>
      <c r="DO1925" s="41"/>
      <c r="DP1925" s="41"/>
      <c r="DQ1925" s="41"/>
      <c r="DR1925" s="41"/>
      <c r="DS1925" s="41"/>
      <c r="DT1925" s="41"/>
      <c r="DU1925" s="41"/>
      <c r="DV1925" s="41"/>
    </row>
    <row r="1926" spans="1:126" ht="14.25" customHeight="1">
      <c r="B1926" s="9"/>
      <c r="C1926" s="9"/>
      <c r="D1926" s="9"/>
    </row>
    <row r="1927" spans="1:126" ht="15.75" customHeight="1">
      <c r="D1927" s="475" t="s">
        <v>23</v>
      </c>
      <c r="E1927" s="475"/>
      <c r="F1927" s="475"/>
      <c r="G1927" s="475"/>
      <c r="H1927" s="475"/>
      <c r="I1927" s="475"/>
      <c r="J1927" s="475"/>
      <c r="K1927" s="475"/>
      <c r="L1927" s="475"/>
      <c r="M1927" s="475"/>
      <c r="N1927" s="475"/>
      <c r="O1927" s="475"/>
      <c r="P1927" s="475"/>
      <c r="Q1927" s="475"/>
      <c r="R1927" s="475"/>
      <c r="S1927" s="475"/>
      <c r="T1927" s="475"/>
      <c r="U1927" s="475"/>
      <c r="V1927" s="475"/>
      <c r="W1927" s="475"/>
      <c r="X1927" s="475"/>
      <c r="Y1927" s="475"/>
      <c r="Z1927" s="475"/>
      <c r="AA1927" s="475"/>
      <c r="AB1927" s="475"/>
      <c r="AC1927" s="475"/>
      <c r="AD1927" s="475"/>
      <c r="AE1927" s="475"/>
      <c r="AF1927" s="475"/>
      <c r="AG1927" s="475"/>
      <c r="AH1927" s="475"/>
      <c r="AI1927" s="475"/>
      <c r="AJ1927" s="475"/>
      <c r="AK1927" s="475"/>
      <c r="AL1927" s="475"/>
      <c r="AM1927" s="475"/>
      <c r="AN1927" s="475"/>
      <c r="AO1927" s="475"/>
      <c r="AP1927" s="475"/>
      <c r="AQ1927" s="475"/>
      <c r="AR1927" s="475"/>
      <c r="AS1927" s="475"/>
      <c r="AT1927" s="475"/>
      <c r="AU1927" s="475"/>
      <c r="AV1927" s="475"/>
      <c r="AW1927" s="475"/>
      <c r="AX1927" s="475"/>
      <c r="AY1927" s="475"/>
      <c r="AZ1927" s="475"/>
      <c r="BA1927" s="475"/>
      <c r="BB1927" s="475"/>
      <c r="BC1927" s="475"/>
      <c r="BD1927" s="475"/>
      <c r="BE1927" s="475"/>
      <c r="BF1927" s="475"/>
      <c r="BG1927" s="475"/>
      <c r="BH1927" s="475"/>
      <c r="BI1927" s="475"/>
      <c r="BJ1927" s="475"/>
      <c r="BK1927" s="475"/>
      <c r="BL1927" s="475"/>
      <c r="BM1927" s="475"/>
      <c r="BN1927" s="475"/>
      <c r="BO1927" s="475"/>
      <c r="BP1927" s="475"/>
      <c r="BQ1927" s="475"/>
      <c r="BR1927" s="475"/>
      <c r="BS1927" s="475"/>
      <c r="BT1927" s="475"/>
      <c r="BU1927" s="475"/>
      <c r="BV1927" s="475"/>
      <c r="BW1927" s="475"/>
      <c r="BX1927" s="475"/>
      <c r="BZ1927"/>
    </row>
    <row r="1928" spans="1:126" ht="14.25" customHeight="1">
      <c r="B1928" s="9"/>
      <c r="C1928" s="9"/>
      <c r="D1928" s="9"/>
      <c r="E1928" s="9"/>
      <c r="F1928" s="9"/>
      <c r="G1928" s="9"/>
      <c r="H1928" s="9"/>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c r="AS1928" s="9"/>
      <c r="AT1928" s="9"/>
      <c r="AU1928" s="9"/>
      <c r="AV1928" s="9"/>
      <c r="AW1928" s="9"/>
      <c r="AX1928" s="9"/>
      <c r="AY1928" s="9"/>
      <c r="AZ1928" s="9"/>
    </row>
    <row r="1929" spans="1:126" ht="19.5" customHeight="1">
      <c r="B1929" s="9"/>
      <c r="C1929" s="9"/>
      <c r="D1929" s="10"/>
      <c r="E1929" s="11" t="s">
        <v>40</v>
      </c>
      <c r="F1929" s="11"/>
      <c r="G1929" s="11"/>
      <c r="H1929" s="11"/>
      <c r="I1929" s="11"/>
      <c r="J1929" s="12"/>
      <c r="K1929" s="12"/>
      <c r="L1929" s="12"/>
      <c r="M1929" s="12"/>
      <c r="N1929" s="12"/>
      <c r="O1929" s="12"/>
      <c r="P1929" s="12"/>
      <c r="Q1929" s="10"/>
      <c r="R1929" s="476" t="str">
        <f>VLOOKUP(A1923,入力フォーム!$A$26:$AA$75,11,FALSE)</f>
        <v/>
      </c>
      <c r="S1929" s="476"/>
      <c r="T1929" s="476"/>
      <c r="U1929" s="476"/>
      <c r="V1929" s="476"/>
      <c r="W1929" s="476"/>
      <c r="X1929" s="476"/>
      <c r="Y1929" s="476"/>
      <c r="Z1929" s="476"/>
      <c r="AA1929" s="476"/>
      <c r="AB1929" s="476"/>
      <c r="AC1929" s="476"/>
      <c r="AD1929" s="476"/>
      <c r="AE1929" s="476"/>
      <c r="AF1929" s="476"/>
      <c r="AG1929" s="476"/>
      <c r="AH1929" s="477" t="s">
        <v>235</v>
      </c>
      <c r="AI1929" s="478"/>
      <c r="AJ1929" s="478"/>
      <c r="AK1929" s="478"/>
      <c r="AL1929" s="478"/>
      <c r="AM1929" s="476" t="str">
        <f>VLOOKUP(A1923,入力フォーム!$A$26:$AA$75,13,FALSE)</f>
        <v/>
      </c>
      <c r="AN1929" s="476"/>
      <c r="AO1929" s="476"/>
      <c r="AP1929" s="476"/>
      <c r="AQ1929" s="476"/>
      <c r="AR1929" s="476"/>
      <c r="AS1929" s="476"/>
      <c r="AT1929" s="476"/>
      <c r="AU1929" s="476"/>
      <c r="AV1929" s="476"/>
      <c r="AW1929" s="476"/>
      <c r="AX1929" s="476"/>
      <c r="AY1929" s="476"/>
      <c r="AZ1929" s="476"/>
      <c r="BA1929" s="476"/>
      <c r="BB1929" s="476"/>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3"/>
    </row>
    <row r="1930" spans="1:126" ht="20.100000000000001" customHeight="1">
      <c r="B1930" s="9"/>
      <c r="C1930" s="9"/>
      <c r="D1930" s="10"/>
      <c r="E1930" s="11" t="s">
        <v>41</v>
      </c>
      <c r="F1930" s="11"/>
      <c r="G1930" s="11"/>
      <c r="H1930" s="11"/>
      <c r="I1930" s="11"/>
      <c r="J1930" s="12"/>
      <c r="K1930" s="12"/>
      <c r="L1930" s="12"/>
      <c r="M1930" s="12"/>
      <c r="N1930" s="12"/>
      <c r="O1930" s="12"/>
      <c r="P1930" s="229"/>
      <c r="Q1930" s="230"/>
      <c r="R1930" s="463" t="str">
        <f>入力フォーム!$C$10</f>
        <v>品川キャンパス</v>
      </c>
      <c r="S1930" s="463"/>
      <c r="T1930" s="463"/>
      <c r="U1930" s="463"/>
      <c r="V1930" s="463"/>
      <c r="W1930" s="463"/>
      <c r="X1930" s="463"/>
      <c r="Y1930" s="463"/>
      <c r="Z1930" s="231"/>
      <c r="AA1930" s="464" t="str">
        <f>入力フォーム!$D$10</f>
        <v>文学部事務室</v>
      </c>
      <c r="AB1930" s="464"/>
      <c r="AC1930" s="464"/>
      <c r="AD1930" s="464"/>
      <c r="AE1930" s="464"/>
      <c r="AF1930" s="464"/>
      <c r="AG1930" s="464"/>
      <c r="AH1930" s="464"/>
      <c r="AI1930" s="464"/>
      <c r="AJ1930" s="464"/>
      <c r="AK1930" s="464"/>
      <c r="AL1930" s="464"/>
      <c r="AM1930" s="464"/>
      <c r="AN1930" s="464"/>
      <c r="AO1930" s="464"/>
      <c r="AP1930" s="464"/>
      <c r="AQ1930" s="464"/>
      <c r="AR1930" s="464"/>
      <c r="AS1930" s="464"/>
      <c r="AT1930" s="464"/>
      <c r="AU1930" s="464"/>
      <c r="AV1930" s="464"/>
      <c r="AW1930" s="464"/>
      <c r="AX1930" s="464"/>
      <c r="AY1930" s="464"/>
      <c r="AZ1930" s="464"/>
      <c r="BA1930" s="464"/>
      <c r="BB1930" s="464"/>
      <c r="BC1930" s="464"/>
      <c r="BD1930" s="464"/>
      <c r="BE1930" s="464"/>
      <c r="BF1930" s="464"/>
      <c r="BG1930" s="464"/>
      <c r="BH1930" s="464"/>
      <c r="BI1930" s="464"/>
      <c r="BJ1930" s="464"/>
      <c r="BK1930" s="464"/>
      <c r="BL1930" s="464"/>
      <c r="BM1930" s="464"/>
      <c r="BN1930" s="464"/>
      <c r="BO1930" s="464"/>
      <c r="BP1930" s="464"/>
      <c r="BQ1930" s="464"/>
      <c r="BR1930" s="231"/>
      <c r="BS1930" s="231"/>
      <c r="BT1930" s="231"/>
      <c r="BU1930" s="231"/>
      <c r="BV1930" s="231"/>
      <c r="BW1930" s="231"/>
      <c r="BX1930" s="232"/>
    </row>
    <row r="1931" spans="1:126" ht="18.600000000000001" customHeight="1">
      <c r="B1931" s="9"/>
      <c r="C1931" s="9"/>
      <c r="D1931" s="15"/>
      <c r="E1931" s="16" t="s">
        <v>236</v>
      </c>
      <c r="F1931" s="16"/>
      <c r="G1931" s="16"/>
      <c r="H1931" s="16"/>
      <c r="I1931" s="16"/>
      <c r="J1931" s="17"/>
      <c r="K1931" s="17"/>
      <c r="L1931" s="17"/>
      <c r="M1931" s="17"/>
      <c r="N1931" s="17"/>
      <c r="O1931" s="17"/>
      <c r="P1931" s="17"/>
      <c r="Q1931" s="15"/>
      <c r="R1931" s="465" t="str">
        <f>入力フォーム!$C$4</f>
        <v>文学部事務室</v>
      </c>
      <c r="S1931" s="465"/>
      <c r="T1931" s="465"/>
      <c r="U1931" s="465"/>
      <c r="V1931" s="465"/>
      <c r="W1931" s="465"/>
      <c r="X1931" s="465"/>
      <c r="Y1931" s="465"/>
      <c r="Z1931" s="465"/>
      <c r="AA1931" s="465"/>
      <c r="AB1931" s="465"/>
      <c r="AC1931" s="465"/>
      <c r="AD1931" s="465"/>
      <c r="AE1931" s="465"/>
      <c r="AF1931" s="465"/>
      <c r="AG1931" s="465"/>
      <c r="AH1931" s="465"/>
      <c r="AI1931" s="465"/>
      <c r="AJ1931" s="465"/>
      <c r="AK1931" s="465"/>
      <c r="AL1931" s="465"/>
      <c r="AM1931" s="465"/>
      <c r="AN1931" s="465"/>
      <c r="AO1931" s="465"/>
      <c r="AP1931" s="465"/>
      <c r="AQ1931" s="465"/>
      <c r="AR1931" s="465"/>
      <c r="AS1931" s="465"/>
      <c r="AT1931" s="465"/>
      <c r="AU1931" s="465"/>
      <c r="AV1931" s="465"/>
      <c r="AW1931" s="465"/>
      <c r="AX1931" s="465"/>
      <c r="AY1931" s="465"/>
      <c r="AZ1931" s="465"/>
      <c r="BA1931" s="465"/>
      <c r="BB1931" s="465"/>
      <c r="BC1931" s="465"/>
      <c r="BD1931" s="465"/>
      <c r="BE1931" s="465"/>
      <c r="BF1931" s="465"/>
      <c r="BG1931" s="465"/>
      <c r="BH1931" s="465"/>
      <c r="BI1931" s="465"/>
      <c r="BJ1931" s="465"/>
      <c r="BK1931" s="465"/>
      <c r="BL1931" s="465"/>
      <c r="BM1931" s="465"/>
      <c r="BN1931" s="465"/>
      <c r="BO1931" s="465"/>
      <c r="BP1931" s="465"/>
      <c r="BQ1931" s="465"/>
      <c r="BR1931" s="465"/>
      <c r="BS1931" s="233"/>
      <c r="BT1931" s="233"/>
      <c r="BU1931" s="233"/>
      <c r="BV1931" s="233"/>
      <c r="BW1931" s="233"/>
      <c r="BX1931" s="19"/>
    </row>
    <row r="1932" spans="1:126" ht="38.25" customHeight="1">
      <c r="B1932" s="9"/>
      <c r="C1932" s="9"/>
      <c r="D1932" s="10"/>
      <c r="E1932" s="466" t="s">
        <v>42</v>
      </c>
      <c r="F1932" s="466"/>
      <c r="G1932" s="466"/>
      <c r="H1932" s="466"/>
      <c r="I1932" s="466"/>
      <c r="J1932" s="466"/>
      <c r="K1932" s="466"/>
      <c r="L1932" s="466"/>
      <c r="M1932" s="466"/>
      <c r="N1932" s="466"/>
      <c r="O1932" s="466"/>
      <c r="P1932" s="467"/>
      <c r="Q1932" s="10"/>
      <c r="R1932" s="468" t="str">
        <f>入力フォーム!$C$8</f>
        <v>OC学生スタッフ</v>
      </c>
      <c r="S1932" s="468"/>
      <c r="T1932" s="468"/>
      <c r="U1932" s="468"/>
      <c r="V1932" s="468"/>
      <c r="W1932" s="468"/>
      <c r="X1932" s="468"/>
      <c r="Y1932" s="468"/>
      <c r="Z1932" s="468"/>
      <c r="AA1932" s="468"/>
      <c r="AB1932" s="468"/>
      <c r="AC1932" s="468"/>
      <c r="AD1932" s="468"/>
      <c r="AE1932" s="468"/>
      <c r="AF1932" s="468"/>
      <c r="AG1932" s="468"/>
      <c r="AH1932" s="468"/>
      <c r="AI1932" s="468"/>
      <c r="AJ1932" s="468"/>
      <c r="AK1932" s="468"/>
      <c r="AL1932" s="468"/>
      <c r="AM1932" s="468"/>
      <c r="AN1932" s="468"/>
      <c r="AO1932" s="468"/>
      <c r="AP1932" s="468"/>
      <c r="AQ1932" s="468"/>
      <c r="AR1932" s="468"/>
      <c r="AS1932" s="468"/>
      <c r="AT1932" s="468"/>
      <c r="AU1932" s="468"/>
      <c r="AV1932" s="468"/>
      <c r="AW1932" s="468"/>
      <c r="AX1932" s="468"/>
      <c r="AY1932" s="468"/>
      <c r="AZ1932" s="468"/>
      <c r="BA1932" s="468"/>
      <c r="BB1932" s="468"/>
      <c r="BC1932" s="468"/>
      <c r="BD1932" s="468"/>
      <c r="BE1932" s="468"/>
      <c r="BF1932" s="468"/>
      <c r="BG1932" s="468"/>
      <c r="BH1932" s="468"/>
      <c r="BI1932" s="468"/>
      <c r="BJ1932" s="468"/>
      <c r="BK1932" s="468"/>
      <c r="BL1932" s="468"/>
      <c r="BM1932" s="468"/>
      <c r="BN1932" s="468"/>
      <c r="BO1932" s="468"/>
      <c r="BP1932" s="468"/>
      <c r="BQ1932" s="468"/>
      <c r="BR1932" s="468"/>
      <c r="BS1932" s="234"/>
      <c r="BT1932" s="234"/>
      <c r="BU1932" s="234"/>
      <c r="BV1932" s="234"/>
      <c r="BW1932" s="234"/>
      <c r="BX1932" s="14"/>
    </row>
    <row r="1933" spans="1:126" ht="20.100000000000001" customHeight="1">
      <c r="B1933" s="9"/>
      <c r="C1933" s="9"/>
      <c r="D1933" s="15"/>
      <c r="E1933" s="16" t="s">
        <v>43</v>
      </c>
      <c r="F1933" s="16"/>
      <c r="G1933" s="16"/>
      <c r="H1933" s="16"/>
      <c r="I1933" s="16"/>
      <c r="J1933" s="17"/>
      <c r="K1933" s="17"/>
      <c r="L1933" s="17"/>
      <c r="M1933" s="17"/>
      <c r="N1933" s="17"/>
      <c r="O1933" s="17"/>
      <c r="P1933" s="17"/>
      <c r="Q1933" s="15"/>
      <c r="R1933" s="17" t="s">
        <v>44</v>
      </c>
      <c r="S1933" s="17"/>
      <c r="T1933" s="17"/>
      <c r="U1933" s="17"/>
      <c r="V1933" s="17"/>
      <c r="W1933" s="469" t="str">
        <f>VLOOKUP(A1923,入力フォーム!$A$26:$AA$75,22,FALSE)</f>
        <v/>
      </c>
      <c r="X1933" s="469"/>
      <c r="Y1933" s="469"/>
      <c r="Z1933" s="469"/>
      <c r="AA1933" s="469"/>
      <c r="AB1933" s="469"/>
      <c r="AC1933" s="469"/>
      <c r="AD1933" s="469"/>
      <c r="AE1933" s="469"/>
      <c r="AF1933" s="469"/>
      <c r="AG1933" s="469"/>
      <c r="AH1933" s="469"/>
      <c r="AI1933" s="469"/>
      <c r="AJ1933" s="469"/>
      <c r="AK1933" s="469"/>
      <c r="AL1933" s="469"/>
      <c r="AM1933" s="469"/>
      <c r="AN1933" s="469"/>
      <c r="AO1933" s="469"/>
      <c r="AP1933" s="17"/>
      <c r="AQ1933" s="17"/>
      <c r="AR1933" s="470" t="s">
        <v>237</v>
      </c>
      <c r="AS1933" s="470"/>
      <c r="AT1933" s="470"/>
      <c r="AU1933" s="470"/>
      <c r="AV1933" s="470"/>
      <c r="AW1933" s="470"/>
      <c r="AX1933" s="471">
        <f>入力フォーム!$E$16</f>
        <v>0</v>
      </c>
      <c r="AY1933" s="471"/>
      <c r="AZ1933" s="471"/>
      <c r="BA1933" s="472" t="s">
        <v>65</v>
      </c>
      <c r="BB1933" s="472"/>
      <c r="BC1933" s="472"/>
      <c r="BD1933" s="472"/>
      <c r="BE1933" s="472"/>
      <c r="BF1933" s="18"/>
      <c r="BG1933" s="18"/>
      <c r="BH1933" s="18"/>
      <c r="BI1933" s="18"/>
      <c r="BJ1933" s="18"/>
      <c r="BK1933" s="18"/>
      <c r="BL1933" s="18"/>
      <c r="BM1933" s="18"/>
      <c r="BN1933" s="18"/>
      <c r="BO1933" s="18"/>
      <c r="BP1933" s="18"/>
      <c r="BQ1933" s="18"/>
      <c r="BR1933" s="18"/>
      <c r="BS1933" s="18"/>
      <c r="BT1933" s="18"/>
      <c r="BU1933" s="18"/>
      <c r="BV1933" s="18"/>
      <c r="BW1933" s="18"/>
      <c r="BX1933" s="19"/>
    </row>
    <row r="1934" spans="1:126" ht="20.100000000000001" customHeight="1">
      <c r="A1934" s="245"/>
      <c r="B1934" s="235"/>
      <c r="C1934" s="235"/>
      <c r="D1934" s="236"/>
      <c r="E1934" s="237"/>
      <c r="F1934" s="237"/>
      <c r="G1934" s="237"/>
      <c r="H1934" s="237"/>
      <c r="I1934" s="237"/>
      <c r="J1934" s="238"/>
      <c r="K1934" s="238"/>
      <c r="L1934" s="238"/>
      <c r="M1934" s="238"/>
      <c r="N1934" s="238"/>
      <c r="O1934" s="238"/>
      <c r="P1934" s="238"/>
      <c r="Q1934" s="239"/>
      <c r="R1934" s="240"/>
      <c r="S1934" s="241"/>
      <c r="T1934" s="241"/>
      <c r="U1934" s="241"/>
      <c r="V1934" s="241"/>
      <c r="W1934" s="241"/>
      <c r="X1934" s="241"/>
      <c r="Y1934" s="241"/>
      <c r="Z1934" s="241"/>
      <c r="AA1934" s="241"/>
      <c r="AB1934" s="241"/>
      <c r="AC1934" s="241"/>
      <c r="AD1934" s="241"/>
      <c r="AE1934" s="241"/>
      <c r="AF1934" s="241"/>
      <c r="AG1934" s="241"/>
      <c r="AH1934" s="241"/>
      <c r="AI1934" s="241"/>
      <c r="AJ1934" s="241"/>
      <c r="AK1934" s="241"/>
      <c r="AL1934" s="241"/>
      <c r="AM1934" s="241"/>
      <c r="AN1934" s="241"/>
      <c r="AO1934" s="241"/>
      <c r="AP1934" s="241"/>
      <c r="AQ1934" s="241"/>
      <c r="AR1934" s="242"/>
      <c r="AS1934" s="242"/>
      <c r="AT1934" s="243"/>
      <c r="AU1934" s="241"/>
      <c r="AV1934" s="241"/>
      <c r="AW1934" s="241"/>
      <c r="AX1934" s="241"/>
      <c r="AY1934" s="242"/>
      <c r="AZ1934" s="242"/>
      <c r="BA1934" s="242"/>
      <c r="BB1934" s="242"/>
      <c r="BC1934" s="242"/>
      <c r="BD1934" s="242"/>
      <c r="BE1934" s="242"/>
      <c r="BF1934" s="242"/>
      <c r="BG1934" s="242"/>
      <c r="BH1934" s="242"/>
      <c r="BI1934" s="242"/>
      <c r="BJ1934" s="242"/>
      <c r="BK1934" s="242"/>
      <c r="BL1934" s="242"/>
      <c r="BM1934" s="242"/>
      <c r="BN1934" s="242"/>
      <c r="BO1934" s="242"/>
      <c r="BP1934" s="242"/>
      <c r="BQ1934" s="242"/>
      <c r="BR1934" s="242"/>
      <c r="BS1934" s="242"/>
      <c r="BT1934" s="242"/>
      <c r="BU1934" s="242"/>
      <c r="BV1934" s="242"/>
      <c r="BW1934" s="242"/>
      <c r="BX1934" s="244"/>
    </row>
    <row r="1935" spans="1:126" ht="20.100000000000001" customHeight="1">
      <c r="B1935" s="9"/>
      <c r="C1935" s="9"/>
      <c r="D1935" s="20"/>
      <c r="E1935" s="21" t="s">
        <v>45</v>
      </c>
      <c r="F1935" s="21"/>
      <c r="G1935" s="21"/>
      <c r="H1935" s="21"/>
      <c r="I1935" s="21"/>
      <c r="J1935" s="22"/>
      <c r="K1935" s="22"/>
      <c r="L1935" s="22"/>
      <c r="M1935" s="22"/>
      <c r="N1935" s="22"/>
      <c r="O1935" s="22"/>
      <c r="P1935" s="22"/>
      <c r="Q1935" s="15"/>
      <c r="R1935" s="490" t="str">
        <f>VLOOKUP(A1923,入力フォーム!$A$26:$AA$75,14,FALSE)</f>
        <v/>
      </c>
      <c r="S1935" s="490"/>
      <c r="T1935" s="490"/>
      <c r="U1935" s="490"/>
      <c r="V1935" s="490"/>
      <c r="W1935" s="490"/>
      <c r="X1935" s="490"/>
      <c r="Y1935" s="490"/>
      <c r="Z1935" s="490"/>
      <c r="AA1935" s="490"/>
      <c r="AB1935" s="491" t="s">
        <v>235</v>
      </c>
      <c r="AC1935" s="491"/>
      <c r="AD1935" s="491"/>
      <c r="AE1935" s="491"/>
      <c r="AF1935" s="491"/>
      <c r="AG1935" s="492" t="str">
        <f>VLOOKUP(A1923,入力フォーム!$A$26:$AA$75,16,FALSE)</f>
        <v/>
      </c>
      <c r="AH1935" s="492"/>
      <c r="AI1935" s="492"/>
      <c r="AJ1935" s="492"/>
      <c r="AK1935" s="492"/>
      <c r="AL1935" s="492"/>
      <c r="AM1935" s="492"/>
      <c r="AN1935" s="492"/>
      <c r="AO1935" s="492"/>
      <c r="AP1935" s="492"/>
      <c r="AQ1935" s="27"/>
      <c r="AR1935" s="36"/>
      <c r="AS1935" s="36"/>
      <c r="AT1935" s="36"/>
      <c r="AU1935" s="36"/>
      <c r="AV1935" s="36"/>
      <c r="AW1935" s="36"/>
      <c r="AX1935" s="36"/>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9"/>
    </row>
    <row r="1936" spans="1:126" s="8" customFormat="1" ht="10.5" customHeight="1">
      <c r="D1936" s="15"/>
      <c r="E1936" s="16"/>
      <c r="F1936" s="16"/>
      <c r="G1936" s="16"/>
      <c r="H1936" s="16"/>
      <c r="I1936" s="16"/>
      <c r="J1936" s="16"/>
      <c r="K1936" s="16"/>
      <c r="L1936" s="16"/>
      <c r="M1936" s="16"/>
      <c r="N1936" s="16"/>
      <c r="O1936" s="16"/>
      <c r="P1936" s="17"/>
      <c r="Q1936" s="15"/>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9"/>
      <c r="BY1936"/>
      <c r="BZ1936" s="43"/>
      <c r="CA1936" s="43"/>
      <c r="CB1936" s="43"/>
      <c r="CC1936" s="43"/>
      <c r="CD1936" s="43"/>
      <c r="CE1936" s="43"/>
      <c r="CF1936" s="43"/>
      <c r="CG1936" s="43"/>
      <c r="CH1936" s="43"/>
      <c r="CI1936" s="43"/>
      <c r="CJ1936" s="43"/>
      <c r="CK1936" s="43"/>
      <c r="CL1936" s="43"/>
      <c r="CM1936" s="43"/>
      <c r="CN1936" s="43"/>
      <c r="CO1936" s="43"/>
      <c r="CP1936" s="43"/>
      <c r="CQ1936" s="43"/>
      <c r="CR1936" s="43"/>
      <c r="CS1936" s="43"/>
      <c r="CT1936" s="43"/>
      <c r="CU1936" s="43"/>
      <c r="CV1936" s="43"/>
      <c r="CW1936" s="43"/>
      <c r="CX1936" s="43"/>
      <c r="CY1936" s="43"/>
      <c r="CZ1936" s="43"/>
      <c r="DA1936" s="43"/>
      <c r="DB1936" s="43"/>
      <c r="DC1936" s="43"/>
      <c r="DD1936" s="43"/>
      <c r="DE1936" s="43"/>
      <c r="DF1936" s="43"/>
      <c r="DG1936" s="43"/>
      <c r="DH1936" s="43"/>
      <c r="DI1936" s="43"/>
      <c r="DJ1936" s="43"/>
      <c r="DK1936" s="43"/>
      <c r="DL1936" s="43"/>
      <c r="DM1936" s="43"/>
      <c r="DN1936" s="43"/>
      <c r="DO1936" s="43"/>
      <c r="DP1936" s="43"/>
      <c r="DQ1936" s="43"/>
      <c r="DR1936" s="43"/>
      <c r="DS1936" s="43"/>
      <c r="DT1936" s="43"/>
      <c r="DU1936" s="43"/>
      <c r="DV1936" s="43"/>
    </row>
    <row r="1937" spans="2:126" ht="20.100000000000001" customHeight="1">
      <c r="B1937" s="9"/>
      <c r="C1937" s="9"/>
      <c r="D1937" s="15"/>
      <c r="E1937" s="16"/>
      <c r="F1937" s="16"/>
      <c r="G1937" s="16"/>
      <c r="H1937" s="16"/>
      <c r="I1937" s="16"/>
      <c r="J1937" s="17"/>
      <c r="K1937" s="17"/>
      <c r="L1937" s="17"/>
      <c r="M1937" s="17"/>
      <c r="N1937" s="17"/>
      <c r="O1937" s="17"/>
      <c r="P1937" s="17"/>
      <c r="Q1937" s="15"/>
      <c r="R1937" s="17"/>
      <c r="S1937" s="17" t="s">
        <v>46</v>
      </c>
      <c r="T1937" s="17"/>
      <c r="U1937" s="17"/>
      <c r="V1937" s="17"/>
      <c r="W1937" s="17"/>
      <c r="X1937" s="17"/>
      <c r="Y1937" s="17"/>
      <c r="Z1937" s="17"/>
      <c r="AA1937" s="17"/>
      <c r="AB1937" s="17"/>
      <c r="AC1937" s="17"/>
      <c r="AD1937" s="17"/>
      <c r="AE1937" s="17"/>
      <c r="AF1937" s="17"/>
      <c r="AG1937" s="17"/>
      <c r="AH1937" s="17"/>
      <c r="AI1937" s="17"/>
      <c r="AJ1937" s="17"/>
      <c r="BI1937" s="247"/>
      <c r="BJ1937" s="247"/>
      <c r="BK1937" s="247"/>
      <c r="BL1937" s="18"/>
      <c r="BM1937" s="18"/>
      <c r="BN1937" s="18"/>
      <c r="BO1937" s="18"/>
      <c r="BP1937" s="18"/>
      <c r="BQ1937" s="18"/>
      <c r="BR1937" s="18"/>
      <c r="BS1937" s="18"/>
      <c r="BT1937" s="18"/>
      <c r="BU1937" s="18"/>
      <c r="BV1937" s="18"/>
      <c r="BW1937" s="18"/>
      <c r="BX1937" s="19"/>
    </row>
    <row r="1938" spans="2:126" ht="20.100000000000001" customHeight="1">
      <c r="B1938" s="9"/>
      <c r="C1938" s="9"/>
      <c r="D1938" s="15"/>
      <c r="E1938" s="16"/>
      <c r="F1938" s="16"/>
      <c r="G1938" s="16"/>
      <c r="H1938" s="16"/>
      <c r="I1938" s="16"/>
      <c r="J1938" s="17"/>
      <c r="K1938" s="17"/>
      <c r="L1938" s="17"/>
      <c r="M1938" s="17"/>
      <c r="N1938" s="17"/>
      <c r="O1938" s="17"/>
      <c r="P1938" s="17"/>
      <c r="Q1938" s="15"/>
      <c r="R1938" s="492" t="str">
        <f>VLOOKUP(A1923,入力フォーム!$A$26:$AA$75,17,FALSE)</f>
        <v/>
      </c>
      <c r="S1938" s="492"/>
      <c r="T1938" s="492"/>
      <c r="U1938" s="492"/>
      <c r="V1938" s="492"/>
      <c r="W1938" s="492"/>
      <c r="X1938" s="492"/>
      <c r="Y1938" s="492"/>
      <c r="Z1938" s="492"/>
      <c r="AA1938" s="492"/>
      <c r="AB1938" s="491" t="s">
        <v>235</v>
      </c>
      <c r="AC1938" s="491"/>
      <c r="AD1938" s="491"/>
      <c r="AE1938" s="491"/>
      <c r="AF1938" s="491"/>
      <c r="AG1938" s="492" t="str">
        <f>VLOOKUP(A1923,入力フォーム!$A$26:$AA$75,19,FALSE)</f>
        <v/>
      </c>
      <c r="AH1938" s="492"/>
      <c r="AI1938" s="492"/>
      <c r="AJ1938" s="492"/>
      <c r="AK1938" s="492"/>
      <c r="AL1938" s="492"/>
      <c r="AM1938" s="492"/>
      <c r="AN1938" s="492"/>
      <c r="AO1938" s="492"/>
      <c r="AP1938" s="492"/>
      <c r="AQ1938" s="27"/>
      <c r="AR1938" s="28" t="s">
        <v>47</v>
      </c>
      <c r="AS1938" s="28"/>
      <c r="AT1938" s="28"/>
      <c r="AU1938" s="28"/>
      <c r="AV1938" s="485" t="str">
        <f>VLOOKUP(A1923,入力フォーム!$A$26:$AA$75,20,FALSE)</f>
        <v/>
      </c>
      <c r="AW1938" s="485"/>
      <c r="AX1938" s="28" t="s">
        <v>48</v>
      </c>
      <c r="AY1938" s="28"/>
      <c r="AZ1938" s="28"/>
      <c r="BA1938" s="28"/>
      <c r="BB1938" s="28"/>
      <c r="BC1938" s="28"/>
      <c r="BD1938" s="28"/>
      <c r="BE1938" s="28"/>
      <c r="BF1938" s="28"/>
      <c r="BG1938" s="18"/>
      <c r="BH1938" s="18"/>
      <c r="BI1938" s="18"/>
      <c r="BJ1938" s="18"/>
      <c r="BK1938" s="18"/>
      <c r="BL1938" s="18"/>
      <c r="BM1938" s="18"/>
      <c r="BN1938" s="18"/>
      <c r="BO1938" s="18"/>
      <c r="BP1938" s="18"/>
      <c r="BQ1938" s="18"/>
      <c r="BR1938" s="18"/>
      <c r="BS1938" s="18"/>
      <c r="BT1938" s="18"/>
      <c r="BU1938" s="18"/>
      <c r="BV1938" s="18"/>
      <c r="BW1938" s="18"/>
      <c r="BX1938" s="19"/>
    </row>
    <row r="1939" spans="2:126" ht="20.100000000000001" customHeight="1">
      <c r="B1939" s="9"/>
      <c r="C1939" s="9"/>
      <c r="D1939" s="15"/>
      <c r="E1939" s="16"/>
      <c r="F1939" s="16"/>
      <c r="G1939" s="16"/>
      <c r="H1939" s="16"/>
      <c r="I1939" s="16"/>
      <c r="J1939" s="17"/>
      <c r="K1939" s="17"/>
      <c r="L1939" s="17"/>
      <c r="M1939" s="17"/>
      <c r="N1939" s="17"/>
      <c r="O1939" s="17"/>
      <c r="P1939" s="17"/>
      <c r="Q1939" s="15"/>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c r="AP1939" s="17"/>
      <c r="AQ1939" s="17"/>
      <c r="AR1939" s="17"/>
      <c r="AS1939" s="17"/>
      <c r="AT1939" s="17"/>
      <c r="AU1939" s="17"/>
      <c r="AV1939" s="17"/>
      <c r="AW1939" s="17"/>
      <c r="AX1939" s="17"/>
      <c r="AY1939" s="18"/>
      <c r="AZ1939" s="18"/>
      <c r="BA1939" s="18"/>
      <c r="BB1939" s="18"/>
      <c r="BC1939" s="18"/>
      <c r="BD1939" s="18"/>
      <c r="BE1939" s="18"/>
      <c r="BF1939" s="18"/>
      <c r="BG1939" s="18"/>
      <c r="BH1939" s="18"/>
      <c r="BI1939" s="18"/>
      <c r="BJ1939" s="18"/>
      <c r="BK1939" s="18"/>
      <c r="BL1939" s="18"/>
      <c r="BM1939" s="18"/>
      <c r="BN1939" s="18"/>
      <c r="BO1939" s="18"/>
      <c r="BP1939" s="18"/>
      <c r="BQ1939" s="18"/>
      <c r="BR1939" s="18"/>
      <c r="BS1939" s="18"/>
      <c r="BT1939" s="18"/>
      <c r="BU1939" s="18"/>
      <c r="BV1939" s="18"/>
      <c r="BW1939" s="18"/>
      <c r="BX1939" s="19"/>
    </row>
    <row r="1940" spans="2:126" ht="20.100000000000001" customHeight="1">
      <c r="B1940" s="9"/>
      <c r="C1940" s="9"/>
      <c r="D1940" s="15"/>
      <c r="E1940" s="16"/>
      <c r="F1940" s="16"/>
      <c r="G1940" s="16"/>
      <c r="H1940" s="16"/>
      <c r="I1940" s="16"/>
      <c r="J1940" s="17"/>
      <c r="K1940" s="17"/>
      <c r="L1940" s="17"/>
      <c r="M1940" s="17"/>
      <c r="N1940" s="17"/>
      <c r="O1940" s="17"/>
      <c r="P1940" s="17"/>
      <c r="Q1940" s="15"/>
      <c r="R1940" s="248" t="s">
        <v>238</v>
      </c>
      <c r="S1940" s="29"/>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30"/>
      <c r="AZ1940" s="30"/>
      <c r="BA1940" s="30"/>
      <c r="BB1940" s="30"/>
      <c r="BC1940" s="30"/>
      <c r="BD1940" s="30"/>
      <c r="BE1940" s="30"/>
      <c r="BF1940" s="30"/>
      <c r="BG1940" s="30"/>
      <c r="BH1940" s="30"/>
      <c r="BI1940" s="30"/>
      <c r="BJ1940" s="30"/>
      <c r="BK1940" s="30"/>
      <c r="BL1940" s="18"/>
      <c r="BM1940" s="18"/>
      <c r="BN1940" s="18"/>
      <c r="BO1940" s="18"/>
      <c r="BP1940" s="18"/>
      <c r="BQ1940" s="18"/>
      <c r="BR1940" s="18"/>
      <c r="BS1940" s="18"/>
      <c r="BT1940" s="18"/>
      <c r="BU1940" s="18"/>
      <c r="BV1940" s="18"/>
      <c r="BW1940" s="18"/>
      <c r="BX1940" s="19"/>
    </row>
    <row r="1941" spans="2:126" ht="20.100000000000001" customHeight="1">
      <c r="B1941" s="9"/>
      <c r="C1941" s="9"/>
      <c r="D1941" s="23"/>
      <c r="E1941" s="24"/>
      <c r="F1941" s="24"/>
      <c r="G1941" s="24"/>
      <c r="H1941" s="24"/>
      <c r="I1941" s="24"/>
      <c r="J1941" s="25"/>
      <c r="K1941" s="25"/>
      <c r="L1941" s="25"/>
      <c r="M1941" s="25"/>
      <c r="N1941" s="25"/>
      <c r="O1941" s="25"/>
      <c r="P1941" s="25"/>
      <c r="Q1941" s="15"/>
      <c r="R1941" s="249" t="s">
        <v>239</v>
      </c>
      <c r="S1941" s="29"/>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30"/>
      <c r="AZ1941" s="30"/>
      <c r="BA1941" s="30"/>
      <c r="BB1941" s="30"/>
      <c r="BC1941" s="30"/>
      <c r="BD1941" s="30"/>
      <c r="BE1941" s="30"/>
      <c r="BF1941" s="30"/>
      <c r="BG1941" s="30"/>
      <c r="BH1941" s="30"/>
      <c r="BI1941" s="30"/>
      <c r="BJ1941" s="30"/>
      <c r="BK1941" s="30"/>
      <c r="BL1941" s="18"/>
      <c r="BM1941" s="18"/>
      <c r="BN1941" s="18"/>
      <c r="BO1941" s="18"/>
      <c r="BP1941" s="18"/>
      <c r="BQ1941" s="18"/>
      <c r="BR1941" s="18"/>
      <c r="BS1941" s="18"/>
      <c r="BT1941" s="18"/>
      <c r="BU1941" s="18"/>
      <c r="BV1941" s="18"/>
      <c r="BW1941" s="18"/>
      <c r="BX1941" s="19"/>
    </row>
    <row r="1942" spans="2:126" ht="20.100000000000001" customHeight="1">
      <c r="B1942" s="9"/>
      <c r="C1942" s="9"/>
      <c r="D1942" s="15"/>
      <c r="E1942" s="16" t="s">
        <v>49</v>
      </c>
      <c r="F1942" s="16"/>
      <c r="G1942" s="16"/>
      <c r="H1942" s="16"/>
      <c r="I1942" s="16"/>
      <c r="J1942" s="17"/>
      <c r="K1942" s="17"/>
      <c r="L1942" s="17"/>
      <c r="M1942" s="17"/>
      <c r="N1942" s="17"/>
      <c r="O1942" s="17"/>
      <c r="P1942" s="17"/>
      <c r="Q1942" s="20"/>
      <c r="R1942" s="21" t="s">
        <v>67</v>
      </c>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3"/>
    </row>
    <row r="1943" spans="2:126" ht="20.100000000000001" customHeight="1">
      <c r="B1943" s="9"/>
      <c r="C1943" s="9"/>
      <c r="D1943" s="15"/>
      <c r="E1943" s="16"/>
      <c r="F1943" s="16"/>
      <c r="G1943" s="16"/>
      <c r="H1943" s="16"/>
      <c r="I1943" s="16"/>
      <c r="J1943" s="17"/>
      <c r="K1943" s="17"/>
      <c r="L1943" s="17"/>
      <c r="M1943" s="17"/>
      <c r="N1943" s="17"/>
      <c r="O1943" s="17"/>
      <c r="P1943" s="17"/>
      <c r="Q1943" s="23"/>
      <c r="R1943" s="31" t="s">
        <v>126</v>
      </c>
      <c r="S1943" s="31"/>
      <c r="T1943" s="31"/>
      <c r="U1943" s="31"/>
      <c r="V1943" s="31"/>
      <c r="W1943" s="31"/>
      <c r="X1943" s="31"/>
      <c r="Y1943" s="31"/>
      <c r="Z1943" s="31"/>
      <c r="AA1943" s="31"/>
      <c r="AB1943" s="31"/>
      <c r="AC1943" s="31"/>
      <c r="AD1943" s="31"/>
      <c r="AE1943" s="31"/>
      <c r="AF1943" s="31"/>
      <c r="AG1943" s="31"/>
      <c r="AH1943" s="31"/>
      <c r="AI1943" s="31"/>
      <c r="AJ1943" s="31"/>
      <c r="AK1943" s="31"/>
      <c r="AL1943" s="31"/>
      <c r="AM1943" s="31"/>
      <c r="AN1943" s="31"/>
      <c r="AO1943" s="31"/>
      <c r="AP1943" s="31"/>
      <c r="AQ1943" s="31"/>
      <c r="AR1943" s="31"/>
      <c r="AS1943" s="31"/>
      <c r="AT1943" s="31"/>
      <c r="AU1943" s="31"/>
      <c r="AV1943" s="31"/>
      <c r="AW1943" s="31"/>
      <c r="AX1943" s="31"/>
      <c r="AY1943" s="32"/>
      <c r="AZ1943" s="32"/>
      <c r="BA1943" s="32"/>
      <c r="BB1943" s="32"/>
      <c r="BC1943" s="32"/>
      <c r="BD1943" s="32"/>
      <c r="BE1943" s="32"/>
      <c r="BF1943" s="32"/>
      <c r="BG1943" s="32"/>
      <c r="BH1943" s="32"/>
      <c r="BI1943" s="32"/>
      <c r="BJ1943" s="32"/>
      <c r="BK1943" s="33"/>
      <c r="BL1943" s="33"/>
      <c r="BM1943" s="33"/>
      <c r="BN1943" s="33"/>
      <c r="BO1943" s="33"/>
      <c r="BP1943" s="33"/>
      <c r="BQ1943" s="33"/>
      <c r="BR1943" s="33"/>
      <c r="BS1943" s="33"/>
      <c r="BT1943" s="33"/>
      <c r="BU1943" s="33"/>
      <c r="BV1943" s="33"/>
      <c r="BW1943" s="33"/>
      <c r="BX1943" s="26"/>
    </row>
    <row r="1944" spans="2:126" ht="20.100000000000001" customHeight="1">
      <c r="B1944" s="9"/>
      <c r="C1944" s="9"/>
      <c r="D1944" s="10"/>
      <c r="E1944" s="11" t="s">
        <v>81</v>
      </c>
      <c r="F1944" s="11"/>
      <c r="G1944" s="11"/>
      <c r="H1944" s="11"/>
      <c r="I1944" s="11"/>
      <c r="J1944" s="12"/>
      <c r="K1944" s="12"/>
      <c r="L1944" s="12"/>
      <c r="M1944" s="12"/>
      <c r="N1944" s="12"/>
      <c r="O1944" s="12"/>
      <c r="P1944" s="12"/>
      <c r="Q1944" s="15"/>
      <c r="R1944" s="16" t="s">
        <v>115</v>
      </c>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c r="AP1944" s="17"/>
      <c r="AQ1944" s="17"/>
      <c r="AR1944" s="17"/>
      <c r="AS1944" s="17"/>
      <c r="AT1944" s="17"/>
      <c r="AU1944" s="17"/>
      <c r="AV1944" s="17"/>
      <c r="AW1944" s="17"/>
      <c r="AX1944" s="17"/>
      <c r="AY1944" s="18"/>
      <c r="AZ1944" s="18"/>
      <c r="BA1944" s="18"/>
      <c r="BB1944" s="18"/>
      <c r="BC1944" s="18"/>
      <c r="BD1944" s="18"/>
      <c r="BE1944" s="18"/>
      <c r="BF1944" s="18"/>
      <c r="BG1944" s="18"/>
      <c r="BH1944" s="18"/>
      <c r="BI1944" s="18"/>
      <c r="BJ1944" s="18"/>
      <c r="BK1944" s="18"/>
      <c r="BL1944" s="18"/>
      <c r="BM1944" s="18"/>
      <c r="BN1944" s="18"/>
      <c r="BO1944" s="18"/>
      <c r="BP1944" s="18"/>
      <c r="BQ1944" s="18"/>
      <c r="BR1944" s="18"/>
      <c r="BS1944" s="18"/>
      <c r="BT1944" s="18"/>
      <c r="BU1944" s="18"/>
      <c r="BV1944" s="18"/>
      <c r="BW1944" s="18"/>
      <c r="BX1944" s="19"/>
    </row>
    <row r="1945" spans="2:126" ht="20.100000000000001" customHeight="1">
      <c r="B1945" s="9"/>
      <c r="C1945" s="9"/>
      <c r="D1945" s="15"/>
      <c r="E1945" s="16" t="s">
        <v>82</v>
      </c>
      <c r="F1945" s="16"/>
      <c r="G1945" s="16"/>
      <c r="H1945" s="16"/>
      <c r="I1945" s="16"/>
      <c r="J1945" s="17"/>
      <c r="K1945" s="17"/>
      <c r="L1945" s="17"/>
      <c r="M1945" s="17"/>
      <c r="N1945" s="17"/>
      <c r="O1945" s="17"/>
      <c r="P1945" s="17"/>
      <c r="Q1945" s="20"/>
      <c r="R1945" s="486" t="s">
        <v>113</v>
      </c>
      <c r="S1945" s="486"/>
      <c r="T1945" s="486"/>
      <c r="U1945" s="486"/>
      <c r="V1945" s="39" t="s">
        <v>240</v>
      </c>
      <c r="W1945" s="487" t="str">
        <f>VLOOKUP(A1923,入力フォーム!$A$26:$AA$75,10,FALSE)</f>
        <v/>
      </c>
      <c r="X1945" s="487"/>
      <c r="Y1945" s="487"/>
      <c r="Z1945" s="487"/>
      <c r="AA1945" s="487"/>
      <c r="AB1945" s="487"/>
      <c r="AC1945" s="487"/>
      <c r="AD1945" s="39" t="s">
        <v>21</v>
      </c>
      <c r="AE1945" s="40"/>
      <c r="AF1945" s="22"/>
      <c r="AG1945" s="22"/>
      <c r="AH1945" s="22"/>
      <c r="AI1945" s="22"/>
      <c r="AJ1945" s="22"/>
      <c r="AK1945" s="22"/>
      <c r="AL1945" s="22"/>
      <c r="AM1945" s="22"/>
      <c r="AN1945" s="22"/>
      <c r="AO1945" s="22"/>
      <c r="AP1945" s="22"/>
      <c r="AQ1945" s="22"/>
      <c r="AR1945" s="22"/>
      <c r="AS1945" s="22"/>
      <c r="AT1945" s="22"/>
      <c r="AU1945" s="22"/>
      <c r="AV1945" s="22"/>
      <c r="AW1945" s="22"/>
      <c r="AX1945" s="2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3"/>
    </row>
    <row r="1946" spans="2:126" ht="20.100000000000001" customHeight="1">
      <c r="B1946" s="9"/>
      <c r="C1946" s="9"/>
      <c r="D1946" s="15"/>
      <c r="E1946" s="16"/>
      <c r="F1946" s="16"/>
      <c r="G1946" s="16"/>
      <c r="H1946" s="16"/>
      <c r="I1946" s="16"/>
      <c r="J1946" s="17"/>
      <c r="K1946" s="17"/>
      <c r="L1946" s="17"/>
      <c r="M1946" s="17"/>
      <c r="N1946" s="17"/>
      <c r="O1946" s="17"/>
      <c r="P1946" s="17"/>
      <c r="Q1946" s="15"/>
      <c r="R1946" s="16" t="s">
        <v>104</v>
      </c>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c r="AP1946" s="17"/>
      <c r="AQ1946" s="17"/>
      <c r="AR1946" s="17"/>
      <c r="AS1946" s="17"/>
      <c r="AT1946" s="17"/>
      <c r="AU1946" s="17"/>
      <c r="AV1946" s="17"/>
      <c r="AW1946" s="17"/>
      <c r="AX1946" s="17"/>
      <c r="AY1946" s="18"/>
      <c r="AZ1946" s="18"/>
      <c r="BA1946" s="18"/>
      <c r="BB1946" s="18"/>
      <c r="BC1946" s="18"/>
      <c r="BD1946" s="18"/>
      <c r="BE1946" s="18"/>
      <c r="BF1946" s="18"/>
      <c r="BG1946" s="18"/>
      <c r="BH1946" s="18"/>
      <c r="BI1946" s="18"/>
      <c r="BJ1946" s="18"/>
      <c r="BK1946" s="18"/>
      <c r="BL1946" s="18"/>
      <c r="BM1946" s="18"/>
      <c r="BN1946" s="18"/>
      <c r="BO1946" s="18"/>
      <c r="BP1946" s="18"/>
      <c r="BQ1946" s="18"/>
      <c r="BR1946" s="18"/>
      <c r="BS1946" s="18"/>
      <c r="BT1946" s="18"/>
      <c r="BU1946" s="18"/>
      <c r="BV1946" s="18"/>
      <c r="BW1946" s="18"/>
      <c r="BX1946" s="19"/>
    </row>
    <row r="1947" spans="2:126" ht="20.100000000000001" customHeight="1">
      <c r="B1947" s="9"/>
      <c r="C1947" s="9"/>
      <c r="D1947" s="15"/>
      <c r="E1947" s="16"/>
      <c r="F1947" s="16"/>
      <c r="G1947" s="16"/>
      <c r="H1947" s="16"/>
      <c r="I1947" s="16"/>
      <c r="J1947" s="17"/>
      <c r="K1947" s="17"/>
      <c r="L1947" s="17"/>
      <c r="M1947" s="17"/>
      <c r="N1947" s="17"/>
      <c r="O1947" s="17"/>
      <c r="P1947" s="17"/>
      <c r="Q1947" s="15"/>
      <c r="R1947" s="16" t="s">
        <v>68</v>
      </c>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c r="AP1947" s="17"/>
      <c r="AQ1947" s="17"/>
      <c r="AR1947" s="17"/>
      <c r="AS1947" s="17"/>
      <c r="AT1947" s="17"/>
      <c r="AU1947" s="17"/>
      <c r="AV1947" s="17"/>
      <c r="AW1947" s="17"/>
      <c r="AX1947" s="17"/>
      <c r="AY1947" s="18"/>
      <c r="AZ1947" s="18"/>
      <c r="BA1947" s="18"/>
      <c r="BB1947" s="18"/>
      <c r="BC1947" s="18"/>
      <c r="BD1947" s="18"/>
      <c r="BE1947" s="18"/>
      <c r="BF1947" s="18"/>
      <c r="BG1947" s="18"/>
      <c r="BH1947" s="18"/>
      <c r="BI1947" s="18"/>
      <c r="BJ1947" s="18"/>
      <c r="BK1947" s="18"/>
      <c r="BL1947" s="18"/>
      <c r="BM1947" s="18"/>
      <c r="BN1947" s="18"/>
      <c r="BO1947" s="18"/>
      <c r="BP1947" s="18"/>
      <c r="BQ1947" s="18"/>
      <c r="BR1947" s="18"/>
      <c r="BS1947" s="18"/>
      <c r="BT1947" s="18"/>
      <c r="BU1947" s="18"/>
      <c r="BV1947" s="18"/>
      <c r="BW1947" s="18"/>
      <c r="BX1947" s="19"/>
    </row>
    <row r="1948" spans="2:126" ht="20.100000000000001" customHeight="1">
      <c r="B1948" s="9"/>
      <c r="C1948" s="9"/>
      <c r="D1948" s="15"/>
      <c r="E1948" s="16"/>
      <c r="F1948" s="16"/>
      <c r="G1948" s="16"/>
      <c r="H1948" s="16"/>
      <c r="I1948" s="16"/>
      <c r="J1948" s="17"/>
      <c r="K1948" s="17"/>
      <c r="L1948" s="17"/>
      <c r="M1948" s="17"/>
      <c r="N1948" s="17"/>
      <c r="O1948" s="17"/>
      <c r="P1948" s="17"/>
      <c r="Q1948" s="15"/>
      <c r="R1948" s="16" t="s">
        <v>114</v>
      </c>
      <c r="S1948" s="17"/>
      <c r="T1948" s="17"/>
      <c r="U1948" s="17"/>
      <c r="V1948" s="17"/>
      <c r="W1948" s="17"/>
      <c r="X1948" s="17"/>
      <c r="Y1948" s="17"/>
      <c r="Z1948" s="17"/>
      <c r="AA1948" s="17"/>
      <c r="AB1948" s="17"/>
      <c r="AC1948" s="17"/>
      <c r="AD1948" s="17"/>
      <c r="AE1948" s="17"/>
      <c r="AF1948" s="17"/>
      <c r="AG1948" s="17"/>
      <c r="AH1948" s="17"/>
      <c r="AI1948" s="17"/>
      <c r="AJ1948" s="17"/>
      <c r="AK1948" s="17"/>
      <c r="AL1948" s="17"/>
      <c r="AM1948" s="17"/>
      <c r="AN1948" s="17"/>
      <c r="AO1948" s="17"/>
      <c r="AP1948" s="17"/>
      <c r="AQ1948" s="17"/>
      <c r="AR1948" s="17"/>
      <c r="AS1948" s="17"/>
      <c r="AT1948" s="17"/>
      <c r="AU1948" s="17"/>
      <c r="AV1948" s="17"/>
      <c r="AW1948" s="17"/>
      <c r="AX1948" s="17"/>
      <c r="AY1948" s="18"/>
      <c r="AZ1948" s="18"/>
      <c r="BA1948" s="18"/>
      <c r="BB1948" s="18"/>
      <c r="BC1948" s="18"/>
      <c r="BD1948" s="18"/>
      <c r="BE1948" s="18"/>
      <c r="BF1948" s="18"/>
      <c r="BG1948" s="18"/>
      <c r="BH1948" s="18"/>
      <c r="BI1948" s="18"/>
      <c r="BJ1948" s="18"/>
      <c r="BK1948" s="18"/>
      <c r="BL1948" s="18"/>
      <c r="BM1948" s="18"/>
      <c r="BN1948" s="18"/>
      <c r="BO1948" s="18"/>
      <c r="BP1948" s="18"/>
      <c r="BQ1948" s="18"/>
      <c r="BR1948" s="18"/>
      <c r="BS1948" s="18"/>
      <c r="BT1948" s="18"/>
      <c r="BU1948" s="18"/>
      <c r="BV1948" s="18"/>
      <c r="BW1948" s="18"/>
      <c r="BX1948" s="19"/>
    </row>
    <row r="1949" spans="2:126" ht="20.100000000000001" customHeight="1">
      <c r="B1949" s="9"/>
      <c r="C1949" s="9"/>
      <c r="D1949" s="15"/>
      <c r="E1949" s="16"/>
      <c r="F1949" s="16"/>
      <c r="G1949" s="16"/>
      <c r="H1949" s="16"/>
      <c r="I1949" s="16"/>
      <c r="J1949" s="17"/>
      <c r="K1949" s="17"/>
      <c r="L1949" s="17"/>
      <c r="M1949" s="17"/>
      <c r="N1949" s="17"/>
      <c r="O1949" s="17"/>
      <c r="P1949" s="17"/>
      <c r="Q1949" s="23"/>
      <c r="R1949" s="25"/>
      <c r="S1949" s="25"/>
      <c r="T1949" s="25"/>
      <c r="U1949" s="25"/>
      <c r="V1949" s="25"/>
      <c r="W1949" s="25"/>
      <c r="X1949" s="25"/>
      <c r="Y1949" s="24" t="s">
        <v>241</v>
      </c>
      <c r="Z1949" s="25"/>
      <c r="AA1949" s="25"/>
      <c r="AB1949" s="25"/>
      <c r="AC1949" s="25"/>
      <c r="AD1949" s="25"/>
      <c r="AE1949" s="25"/>
      <c r="AF1949" s="25"/>
      <c r="AG1949" s="25"/>
      <c r="AH1949" s="25"/>
      <c r="AI1949" s="25"/>
      <c r="AJ1949" s="25"/>
      <c r="AK1949" s="25"/>
      <c r="AL1949" s="25"/>
      <c r="AM1949" s="25"/>
      <c r="AN1949" s="25"/>
      <c r="AO1949" s="25"/>
      <c r="AP1949" s="25"/>
      <c r="AQ1949" s="25"/>
      <c r="AR1949" s="25"/>
      <c r="AS1949" s="25"/>
      <c r="AT1949" s="25"/>
      <c r="AU1949" s="25"/>
      <c r="AV1949" s="25"/>
      <c r="AW1949" s="25"/>
      <c r="AX1949" s="25"/>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26"/>
    </row>
    <row r="1950" spans="2:126" ht="20.100000000000001" customHeight="1">
      <c r="B1950" s="9"/>
      <c r="C1950" s="9"/>
      <c r="D1950" s="10"/>
      <c r="E1950" s="11" t="s">
        <v>50</v>
      </c>
      <c r="F1950" s="11"/>
      <c r="G1950" s="11"/>
      <c r="H1950" s="11"/>
      <c r="I1950" s="11"/>
      <c r="J1950" s="12"/>
      <c r="K1950" s="12"/>
      <c r="L1950" s="12"/>
      <c r="M1950" s="12"/>
      <c r="N1950" s="12"/>
      <c r="O1950" s="12"/>
      <c r="P1950" s="12"/>
      <c r="Q1950" s="15"/>
      <c r="R1950" s="16" t="s">
        <v>69</v>
      </c>
      <c r="S1950" s="17"/>
      <c r="T1950" s="17"/>
      <c r="U1950" s="17"/>
      <c r="V1950" s="17"/>
      <c r="W1950" s="17"/>
      <c r="X1950" s="17"/>
      <c r="Y1950" s="17"/>
      <c r="Z1950" s="17"/>
      <c r="AA1950" s="17"/>
      <c r="AB1950" s="17"/>
      <c r="AC1950" s="16" t="s">
        <v>70</v>
      </c>
      <c r="AD1950" s="17"/>
      <c r="AE1950" s="17"/>
      <c r="AF1950" s="17"/>
      <c r="AG1950" s="17"/>
      <c r="AH1950" s="17"/>
      <c r="AI1950" s="17"/>
      <c r="AJ1950" s="17"/>
      <c r="AK1950" s="17"/>
      <c r="AL1950" s="17"/>
      <c r="AM1950" s="17"/>
      <c r="AN1950" s="17"/>
      <c r="AO1950" s="17"/>
      <c r="AP1950" s="17"/>
      <c r="AQ1950" s="17"/>
      <c r="AR1950" s="17"/>
      <c r="AS1950" s="17"/>
      <c r="AT1950" s="17"/>
      <c r="AU1950" s="17"/>
      <c r="AV1950" s="17"/>
      <c r="AW1950" s="17"/>
      <c r="AX1950" s="17"/>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9"/>
    </row>
    <row r="1951" spans="2:126" ht="20.100000000000001" customHeight="1">
      <c r="B1951" s="9"/>
      <c r="C1951" s="9"/>
      <c r="D1951" s="10"/>
      <c r="E1951" s="11" t="s">
        <v>51</v>
      </c>
      <c r="F1951" s="11"/>
      <c r="G1951" s="11"/>
      <c r="H1951" s="11"/>
      <c r="I1951" s="11"/>
      <c r="J1951" s="12"/>
      <c r="K1951" s="12"/>
      <c r="L1951" s="12"/>
      <c r="M1951" s="12"/>
      <c r="N1951" s="12"/>
      <c r="O1951" s="12"/>
      <c r="P1951" s="12"/>
      <c r="Q1951" s="10"/>
      <c r="R1951" s="11" t="s">
        <v>86</v>
      </c>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c r="BW1951" s="13"/>
      <c r="BX1951" s="14"/>
    </row>
    <row r="1952" spans="2:126" ht="20.100000000000001" customHeight="1">
      <c r="B1952" s="9"/>
      <c r="C1952" s="9"/>
      <c r="D1952" s="20"/>
      <c r="E1952" s="21" t="s">
        <v>52</v>
      </c>
      <c r="F1952" s="21"/>
      <c r="G1952" s="21"/>
      <c r="H1952" s="21"/>
      <c r="I1952" s="21"/>
      <c r="J1952" s="22"/>
      <c r="K1952" s="22"/>
      <c r="L1952" s="22"/>
      <c r="M1952" s="22"/>
      <c r="N1952" s="22"/>
      <c r="O1952" s="22"/>
      <c r="P1952" s="22"/>
      <c r="Q1952" s="15"/>
      <c r="R1952" s="16" t="s">
        <v>71</v>
      </c>
      <c r="S1952" s="29"/>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30"/>
      <c r="AZ1952" s="30"/>
      <c r="BA1952" s="30"/>
      <c r="BB1952" s="30"/>
      <c r="BC1952" s="30"/>
      <c r="BD1952" s="30"/>
      <c r="BE1952" s="30"/>
      <c r="BF1952" s="30"/>
      <c r="BG1952" s="30"/>
      <c r="BH1952" s="30"/>
      <c r="BI1952" s="30"/>
      <c r="BJ1952" s="30"/>
      <c r="BK1952" s="30"/>
      <c r="BL1952" s="18"/>
      <c r="BM1952" s="18"/>
      <c r="BN1952" s="18"/>
      <c r="BO1952" s="18"/>
      <c r="BP1952" s="18"/>
      <c r="BQ1952" s="18"/>
      <c r="BR1952" s="18"/>
      <c r="BS1952" s="18"/>
      <c r="BT1952" s="18"/>
      <c r="BU1952" s="18"/>
      <c r="BV1952" s="18"/>
      <c r="BW1952" s="18"/>
      <c r="BX1952" s="19"/>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row>
    <row r="1953" spans="2:126" ht="20.100000000000001" customHeight="1">
      <c r="B1953" s="9"/>
      <c r="C1953" s="9"/>
      <c r="D1953" s="15"/>
      <c r="E1953" s="16"/>
      <c r="F1953" s="16"/>
      <c r="G1953" s="16"/>
      <c r="H1953" s="16"/>
      <c r="I1953" s="16"/>
      <c r="J1953" s="17"/>
      <c r="K1953" s="17"/>
      <c r="L1953" s="17"/>
      <c r="M1953" s="17"/>
      <c r="N1953" s="17"/>
      <c r="O1953" s="17"/>
      <c r="P1953" s="17"/>
      <c r="Q1953" s="15"/>
      <c r="R1953" s="28" t="s">
        <v>72</v>
      </c>
      <c r="S1953" s="29"/>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30"/>
      <c r="AZ1953" s="30"/>
      <c r="BA1953" s="30"/>
      <c r="BB1953" s="30"/>
      <c r="BC1953" s="30"/>
      <c r="BD1953" s="30"/>
      <c r="BE1953" s="30"/>
      <c r="BF1953" s="30"/>
      <c r="BG1953" s="30"/>
      <c r="BH1953" s="30"/>
      <c r="BI1953" s="30"/>
      <c r="BJ1953" s="30"/>
      <c r="BK1953" s="30"/>
      <c r="BL1953" s="18"/>
      <c r="BM1953" s="18"/>
      <c r="BN1953" s="18"/>
      <c r="BO1953" s="18"/>
      <c r="BP1953" s="18"/>
      <c r="BQ1953" s="18"/>
      <c r="BR1953" s="18"/>
      <c r="BS1953" s="18"/>
      <c r="BT1953" s="18"/>
      <c r="BU1953" s="18"/>
      <c r="BV1953" s="18"/>
      <c r="BW1953" s="18"/>
      <c r="BX1953" s="19"/>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row>
    <row r="1954" spans="2:126" ht="20.100000000000001" customHeight="1">
      <c r="B1954" s="9"/>
      <c r="C1954" s="9"/>
      <c r="D1954" s="15"/>
      <c r="E1954" s="16"/>
      <c r="F1954" s="16"/>
      <c r="G1954" s="16"/>
      <c r="H1954" s="16"/>
      <c r="I1954" s="16"/>
      <c r="J1954" s="17"/>
      <c r="K1954" s="17"/>
      <c r="L1954" s="17"/>
      <c r="M1954" s="17"/>
      <c r="N1954" s="17"/>
      <c r="O1954" s="17"/>
      <c r="P1954" s="17"/>
      <c r="Q1954" s="15"/>
      <c r="R1954" s="29"/>
      <c r="S1954" s="29"/>
      <c r="T1954" s="29" t="s">
        <v>73</v>
      </c>
      <c r="U1954" s="29"/>
      <c r="V1954" s="29"/>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30"/>
      <c r="AZ1954" s="30"/>
      <c r="BA1954" s="30"/>
      <c r="BB1954" s="30"/>
      <c r="BC1954" s="30"/>
      <c r="BD1954" s="30"/>
      <c r="BE1954" s="30"/>
      <c r="BF1954" s="30"/>
      <c r="BG1954" s="30"/>
      <c r="BH1954" s="30"/>
      <c r="BI1954" s="30"/>
      <c r="BJ1954" s="30"/>
      <c r="BK1954" s="30"/>
      <c r="BL1954" s="18"/>
      <c r="BM1954" s="18"/>
      <c r="BN1954" s="18"/>
      <c r="BO1954" s="18"/>
      <c r="BP1954" s="18"/>
      <c r="BQ1954" s="18"/>
      <c r="BR1954" s="18"/>
      <c r="BS1954" s="18"/>
      <c r="BT1954" s="18"/>
      <c r="BU1954" s="18"/>
      <c r="BV1954" s="18"/>
      <c r="BW1954" s="18"/>
      <c r="BX1954" s="19"/>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row>
    <row r="1955" spans="2:126" ht="20.100000000000001" customHeight="1">
      <c r="B1955" s="9"/>
      <c r="C1955" s="9"/>
      <c r="D1955" s="15"/>
      <c r="E1955" s="16"/>
      <c r="F1955" s="16"/>
      <c r="G1955" s="16"/>
      <c r="H1955" s="16"/>
      <c r="I1955" s="16"/>
      <c r="J1955" s="17"/>
      <c r="K1955" s="17"/>
      <c r="L1955" s="17"/>
      <c r="M1955" s="17"/>
      <c r="N1955" s="17"/>
      <c r="O1955" s="17"/>
      <c r="P1955" s="17"/>
      <c r="Q1955" s="15"/>
      <c r="R1955" s="29"/>
      <c r="S1955" s="29"/>
      <c r="T1955" s="29" t="s">
        <v>74</v>
      </c>
      <c r="U1955" s="29"/>
      <c r="V1955" s="29"/>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30"/>
      <c r="AZ1955" s="30"/>
      <c r="BA1955" s="30"/>
      <c r="BB1955" s="30"/>
      <c r="BC1955" s="30"/>
      <c r="BD1955" s="30"/>
      <c r="BE1955" s="30"/>
      <c r="BF1955" s="30"/>
      <c r="BG1955" s="30"/>
      <c r="BH1955" s="30"/>
      <c r="BI1955" s="30"/>
      <c r="BJ1955" s="30"/>
      <c r="BK1955" s="30"/>
      <c r="BL1955" s="18"/>
      <c r="BM1955" s="18"/>
      <c r="BN1955" s="18"/>
      <c r="BO1955" s="18"/>
      <c r="BP1955" s="18"/>
      <c r="BQ1955" s="18"/>
      <c r="BR1955" s="18"/>
      <c r="BS1955" s="18"/>
      <c r="BT1955" s="18"/>
      <c r="BU1955" s="18"/>
      <c r="BV1955" s="18"/>
      <c r="BW1955" s="18"/>
      <c r="BX1955" s="19"/>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row>
    <row r="1956" spans="2:126" ht="20.100000000000001" customHeight="1">
      <c r="B1956" s="9"/>
      <c r="C1956" s="9"/>
      <c r="D1956" s="15"/>
      <c r="E1956" s="16"/>
      <c r="F1956" s="16"/>
      <c r="G1956" s="16"/>
      <c r="H1956" s="16"/>
      <c r="I1956" s="16"/>
      <c r="J1956" s="17"/>
      <c r="K1956" s="17"/>
      <c r="L1956" s="17"/>
      <c r="M1956" s="17"/>
      <c r="N1956" s="17"/>
      <c r="O1956" s="17"/>
      <c r="P1956" s="17"/>
      <c r="Q1956" s="15"/>
      <c r="R1956" s="29"/>
      <c r="S1956" s="29"/>
      <c r="T1956" s="29" t="s">
        <v>75</v>
      </c>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30"/>
      <c r="AZ1956" s="30"/>
      <c r="BA1956" s="30"/>
      <c r="BB1956" s="30"/>
      <c r="BC1956" s="30"/>
      <c r="BD1956" s="30"/>
      <c r="BE1956" s="30"/>
      <c r="BF1956" s="30"/>
      <c r="BG1956" s="30"/>
      <c r="BH1956" s="30"/>
      <c r="BI1956" s="30"/>
      <c r="BJ1956" s="30"/>
      <c r="BK1956" s="30"/>
      <c r="BL1956" s="18"/>
      <c r="BM1956" s="18"/>
      <c r="BN1956" s="18"/>
      <c r="BO1956" s="18"/>
      <c r="BP1956" s="18"/>
      <c r="BQ1956" s="18"/>
      <c r="BR1956" s="18"/>
      <c r="BS1956" s="18"/>
      <c r="BT1956" s="18"/>
      <c r="BU1956" s="18"/>
      <c r="BV1956" s="18"/>
      <c r="BW1956" s="18"/>
      <c r="BX1956" s="19"/>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row>
    <row r="1957" spans="2:126" ht="20.100000000000001" customHeight="1">
      <c r="B1957" s="9"/>
      <c r="C1957" s="9"/>
      <c r="D1957" s="15"/>
      <c r="E1957" s="16"/>
      <c r="F1957" s="16"/>
      <c r="G1957" s="16"/>
      <c r="H1957" s="16"/>
      <c r="I1957" s="16"/>
      <c r="J1957" s="17"/>
      <c r="K1957" s="17"/>
      <c r="L1957" s="17"/>
      <c r="M1957" s="17"/>
      <c r="N1957" s="17"/>
      <c r="O1957" s="17"/>
      <c r="P1957" s="17"/>
      <c r="Q1957" s="15"/>
      <c r="R1957" s="29"/>
      <c r="S1957" s="29"/>
      <c r="T1957" s="29" t="s">
        <v>84</v>
      </c>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30"/>
      <c r="AZ1957" s="30"/>
      <c r="BA1957" s="30"/>
      <c r="BB1957" s="30"/>
      <c r="BC1957" s="30"/>
      <c r="BD1957" s="30"/>
      <c r="BE1957" s="30"/>
      <c r="BF1957" s="30"/>
      <c r="BG1957" s="30"/>
      <c r="BH1957" s="30"/>
      <c r="BI1957" s="30"/>
      <c r="BJ1957" s="30"/>
      <c r="BK1957" s="30"/>
      <c r="BL1957" s="18"/>
      <c r="BM1957" s="18"/>
      <c r="BN1957" s="18"/>
      <c r="BO1957" s="18"/>
      <c r="BP1957" s="18"/>
      <c r="BQ1957" s="18"/>
      <c r="BR1957" s="18"/>
      <c r="BS1957" s="18"/>
      <c r="BT1957" s="18"/>
      <c r="BU1957" s="18"/>
      <c r="BV1957" s="18"/>
      <c r="BW1957" s="18"/>
      <c r="BX1957" s="19"/>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row>
    <row r="1958" spans="2:126" ht="20.100000000000001" customHeight="1">
      <c r="B1958" s="9"/>
      <c r="C1958" s="9"/>
      <c r="D1958" s="23"/>
      <c r="E1958" s="24"/>
      <c r="F1958" s="24"/>
      <c r="G1958" s="24"/>
      <c r="H1958" s="24"/>
      <c r="I1958" s="24"/>
      <c r="J1958" s="25"/>
      <c r="K1958" s="25"/>
      <c r="L1958" s="25"/>
      <c r="M1958" s="25"/>
      <c r="N1958" s="25"/>
      <c r="O1958" s="25"/>
      <c r="P1958" s="25"/>
      <c r="Q1958" s="15"/>
      <c r="R1958" s="29"/>
      <c r="S1958" s="29"/>
      <c r="T1958" s="29" t="s">
        <v>76</v>
      </c>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30"/>
      <c r="AZ1958" s="30"/>
      <c r="BA1958" s="30"/>
      <c r="BB1958" s="30"/>
      <c r="BC1958" s="30"/>
      <c r="BD1958" s="30"/>
      <c r="BE1958" s="30"/>
      <c r="BF1958" s="30"/>
      <c r="BG1958" s="30"/>
      <c r="BH1958" s="30"/>
      <c r="BI1958" s="30"/>
      <c r="BJ1958" s="30"/>
      <c r="BK1958" s="30"/>
      <c r="BL1958" s="18"/>
      <c r="BM1958" s="18"/>
      <c r="BN1958" s="18"/>
      <c r="BO1958" s="18"/>
      <c r="BP1958" s="18"/>
      <c r="BQ1958" s="18"/>
      <c r="BR1958" s="18"/>
      <c r="BS1958" s="18"/>
      <c r="BT1958" s="18"/>
      <c r="BU1958" s="18"/>
      <c r="BV1958" s="18"/>
      <c r="BW1958" s="18"/>
      <c r="BX1958" s="19"/>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row>
    <row r="1959" spans="2:126" ht="20.100000000000001" customHeight="1">
      <c r="B1959" s="9"/>
      <c r="C1959" s="9"/>
      <c r="D1959" s="15"/>
      <c r="E1959" s="16" t="s">
        <v>53</v>
      </c>
      <c r="F1959" s="16"/>
      <c r="G1959" s="16"/>
      <c r="H1959" s="16"/>
      <c r="I1959" s="16"/>
      <c r="J1959" s="17"/>
      <c r="K1959" s="17"/>
      <c r="L1959" s="17"/>
      <c r="M1959" s="17"/>
      <c r="N1959" s="17"/>
      <c r="O1959" s="17"/>
      <c r="P1959" s="17"/>
      <c r="Q1959" s="10"/>
      <c r="R1959" s="11" t="s">
        <v>325</v>
      </c>
      <c r="S1959" s="37"/>
      <c r="T1959" s="37"/>
      <c r="U1959" s="37"/>
      <c r="V1959" s="37"/>
      <c r="W1959" s="37"/>
      <c r="X1959" s="37"/>
      <c r="Y1959" s="37"/>
      <c r="Z1959" s="37"/>
      <c r="AA1959" s="37"/>
      <c r="AB1959" s="37"/>
      <c r="AC1959" s="37"/>
      <c r="AD1959" s="37"/>
      <c r="AE1959" s="37"/>
      <c r="AF1959" s="37"/>
      <c r="AG1959" s="37"/>
      <c r="AH1959" s="37"/>
      <c r="AI1959" s="37"/>
      <c r="AJ1959" s="37"/>
      <c r="AK1959" s="37"/>
      <c r="AL1959" s="37"/>
      <c r="AM1959" s="37"/>
      <c r="AN1959" s="37"/>
      <c r="AO1959" s="37"/>
      <c r="AP1959" s="37"/>
      <c r="AQ1959" s="37"/>
      <c r="AR1959" s="37"/>
      <c r="AS1959" s="37"/>
      <c r="AT1959" s="37"/>
      <c r="AU1959" s="37"/>
      <c r="AV1959" s="37"/>
      <c r="AW1959" s="37"/>
      <c r="AX1959" s="37"/>
      <c r="AY1959" s="38"/>
      <c r="AZ1959" s="38"/>
      <c r="BA1959" s="38"/>
      <c r="BB1959" s="38"/>
      <c r="BC1959" s="38"/>
      <c r="BD1959" s="38"/>
      <c r="BE1959" s="38"/>
      <c r="BF1959" s="38"/>
      <c r="BG1959" s="38"/>
      <c r="BH1959" s="38"/>
      <c r="BI1959" s="38"/>
      <c r="BJ1959" s="38"/>
      <c r="BK1959" s="38"/>
      <c r="BL1959" s="13"/>
      <c r="BM1959" s="13"/>
      <c r="BN1959" s="13"/>
      <c r="BO1959" s="13"/>
      <c r="BP1959" s="13"/>
      <c r="BQ1959" s="13"/>
      <c r="BR1959" s="13"/>
      <c r="BS1959" s="13"/>
      <c r="BT1959" s="13"/>
      <c r="BU1959" s="13"/>
      <c r="BV1959" s="13"/>
      <c r="BW1959" s="13"/>
      <c r="BX1959" s="14"/>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row>
    <row r="1960" spans="2:126" ht="20.100000000000001" customHeight="1">
      <c r="B1960" s="9"/>
      <c r="C1960" s="9"/>
      <c r="D1960" s="20"/>
      <c r="E1960" s="21" t="s">
        <v>54</v>
      </c>
      <c r="F1960" s="21"/>
      <c r="G1960" s="21"/>
      <c r="H1960" s="21"/>
      <c r="I1960" s="21"/>
      <c r="J1960" s="22"/>
      <c r="K1960" s="22"/>
      <c r="L1960" s="22"/>
      <c r="M1960" s="22"/>
      <c r="N1960" s="22"/>
      <c r="O1960" s="22"/>
      <c r="P1960" s="22"/>
      <c r="Q1960" s="15"/>
      <c r="R1960" s="28" t="s">
        <v>77</v>
      </c>
      <c r="S1960" s="29"/>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30"/>
      <c r="AZ1960" s="30"/>
      <c r="BA1960" s="30"/>
      <c r="BB1960" s="30"/>
      <c r="BC1960" s="30"/>
      <c r="BD1960" s="30"/>
      <c r="BE1960" s="30"/>
      <c r="BF1960" s="30"/>
      <c r="BG1960" s="30"/>
      <c r="BH1960" s="30"/>
      <c r="BI1960" s="30"/>
      <c r="BJ1960" s="30"/>
      <c r="BK1960" s="30"/>
      <c r="BL1960" s="18"/>
      <c r="BM1960" s="18"/>
      <c r="BN1960" s="18"/>
      <c r="BO1960" s="18"/>
      <c r="BP1960" s="18"/>
      <c r="BQ1960" s="18"/>
      <c r="BR1960" s="18"/>
      <c r="BS1960" s="18"/>
      <c r="BT1960" s="18"/>
      <c r="BU1960" s="18"/>
      <c r="BV1960" s="18"/>
      <c r="BW1960" s="18"/>
      <c r="BX1960" s="19"/>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row>
    <row r="1961" spans="2:126" ht="20.100000000000001" customHeight="1">
      <c r="B1961" s="9"/>
      <c r="C1961" s="9"/>
      <c r="D1961" s="15"/>
      <c r="E1961" s="16"/>
      <c r="F1961" s="16"/>
      <c r="G1961" s="16"/>
      <c r="H1961" s="16"/>
      <c r="I1961" s="16"/>
      <c r="J1961" s="17"/>
      <c r="K1961" s="17"/>
      <c r="L1961" s="17"/>
      <c r="M1961" s="17"/>
      <c r="N1961" s="17"/>
      <c r="O1961" s="17"/>
      <c r="P1961" s="17"/>
      <c r="Q1961" s="15"/>
      <c r="R1961" s="29"/>
      <c r="S1961" s="29"/>
      <c r="T1961" s="29" t="s">
        <v>78</v>
      </c>
      <c r="U1961" s="29"/>
      <c r="V1961" s="29"/>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30"/>
      <c r="AZ1961" s="30"/>
      <c r="BA1961" s="30"/>
      <c r="BB1961" s="30"/>
      <c r="BC1961" s="30"/>
      <c r="BD1961" s="30"/>
      <c r="BE1961" s="30"/>
      <c r="BF1961" s="30"/>
      <c r="BG1961" s="30"/>
      <c r="BH1961" s="30"/>
      <c r="BI1961" s="30"/>
      <c r="BJ1961" s="30"/>
      <c r="BK1961" s="30"/>
      <c r="BL1961" s="18"/>
      <c r="BM1961" s="18"/>
      <c r="BN1961" s="18"/>
      <c r="BO1961" s="18"/>
      <c r="BP1961" s="18"/>
      <c r="BQ1961" s="18"/>
      <c r="BR1961" s="18"/>
      <c r="BS1961" s="18"/>
      <c r="BT1961" s="18"/>
      <c r="BU1961" s="18"/>
      <c r="BV1961" s="18"/>
      <c r="BW1961" s="18"/>
      <c r="BX1961" s="19"/>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row>
    <row r="1962" spans="2:126" ht="20.100000000000001" customHeight="1">
      <c r="B1962" s="9"/>
      <c r="C1962" s="9"/>
      <c r="D1962" s="15"/>
      <c r="E1962" s="16"/>
      <c r="F1962" s="16"/>
      <c r="G1962" s="16"/>
      <c r="H1962" s="16"/>
      <c r="I1962" s="16"/>
      <c r="J1962" s="17"/>
      <c r="K1962" s="17"/>
      <c r="L1962" s="17"/>
      <c r="M1962" s="17"/>
      <c r="N1962" s="17"/>
      <c r="O1962" s="17"/>
      <c r="P1962" s="17"/>
      <c r="Q1962" s="15"/>
      <c r="R1962" s="29"/>
      <c r="S1962" s="29"/>
      <c r="T1962" s="29" t="s">
        <v>79</v>
      </c>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30"/>
      <c r="AZ1962" s="30"/>
      <c r="BA1962" s="30"/>
      <c r="BB1962" s="30"/>
      <c r="BC1962" s="30"/>
      <c r="BD1962" s="30"/>
      <c r="BE1962" s="30"/>
      <c r="BF1962" s="30"/>
      <c r="BG1962" s="30"/>
      <c r="BH1962" s="30"/>
      <c r="BI1962" s="30"/>
      <c r="BJ1962" s="30"/>
      <c r="BK1962" s="30"/>
      <c r="BL1962" s="18"/>
      <c r="BM1962" s="18"/>
      <c r="BN1962" s="18"/>
      <c r="BO1962" s="18"/>
      <c r="BP1962" s="18"/>
      <c r="BQ1962" s="18"/>
      <c r="BR1962" s="18"/>
      <c r="BS1962" s="18"/>
      <c r="BT1962" s="18"/>
      <c r="BU1962" s="18"/>
      <c r="BV1962" s="18"/>
      <c r="BW1962" s="18"/>
      <c r="BX1962" s="19"/>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row>
    <row r="1963" spans="2:126" ht="20.100000000000001" customHeight="1">
      <c r="B1963" s="9"/>
      <c r="C1963" s="9"/>
      <c r="D1963" s="23"/>
      <c r="E1963" s="24"/>
      <c r="F1963" s="24"/>
      <c r="G1963" s="24"/>
      <c r="H1963" s="24"/>
      <c r="I1963" s="24"/>
      <c r="J1963" s="25"/>
      <c r="K1963" s="25"/>
      <c r="L1963" s="25"/>
      <c r="M1963" s="25"/>
      <c r="N1963" s="25"/>
      <c r="O1963" s="25"/>
      <c r="P1963" s="25"/>
      <c r="Q1963" s="23"/>
      <c r="R1963" s="31"/>
      <c r="S1963" s="31"/>
      <c r="T1963" s="31" t="s">
        <v>80</v>
      </c>
      <c r="U1963" s="31"/>
      <c r="V1963" s="31"/>
      <c r="W1963" s="31"/>
      <c r="X1963" s="31"/>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c r="AX1963" s="31"/>
      <c r="AY1963" s="32"/>
      <c r="AZ1963" s="32"/>
      <c r="BA1963" s="32"/>
      <c r="BB1963" s="32"/>
      <c r="BC1963" s="32"/>
      <c r="BD1963" s="32"/>
      <c r="BE1963" s="32"/>
      <c r="BF1963" s="32"/>
      <c r="BG1963" s="32"/>
      <c r="BH1963" s="32"/>
      <c r="BI1963" s="32"/>
      <c r="BJ1963" s="32"/>
      <c r="BK1963" s="32"/>
      <c r="BL1963" s="33"/>
      <c r="BM1963" s="33"/>
      <c r="BN1963" s="33"/>
      <c r="BO1963" s="33"/>
      <c r="BP1963" s="33"/>
      <c r="BQ1963" s="33"/>
      <c r="BR1963" s="33"/>
      <c r="BS1963" s="33"/>
      <c r="BT1963" s="33"/>
      <c r="BU1963" s="33"/>
      <c r="BV1963" s="33"/>
      <c r="BW1963" s="33"/>
      <c r="BX1963" s="26"/>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row>
    <row r="1964" spans="2:126" ht="20.100000000000001" customHeight="1">
      <c r="B1964" s="9"/>
      <c r="C1964" s="9"/>
      <c r="D1964" s="15"/>
      <c r="E1964" s="16" t="s">
        <v>55</v>
      </c>
      <c r="F1964" s="16"/>
      <c r="G1964" s="16"/>
      <c r="H1964" s="16"/>
      <c r="I1964" s="16"/>
      <c r="J1964" s="17"/>
      <c r="K1964" s="17"/>
      <c r="L1964" s="17"/>
      <c r="M1964" s="17"/>
      <c r="N1964" s="17"/>
      <c r="O1964" s="17"/>
      <c r="P1964" s="17"/>
      <c r="Q1964" s="15"/>
      <c r="R1964" s="250" t="s">
        <v>231</v>
      </c>
      <c r="S1964" s="250"/>
      <c r="T1964" s="250"/>
      <c r="U1964" s="250"/>
      <c r="V1964" s="250"/>
      <c r="W1964" s="250"/>
      <c r="X1964" s="250"/>
      <c r="Y1964" s="250"/>
      <c r="Z1964" s="250"/>
      <c r="AA1964" s="250"/>
      <c r="AB1964" s="250"/>
      <c r="AC1964" s="250"/>
      <c r="AD1964" s="250"/>
      <c r="AE1964" s="250"/>
      <c r="AF1964" s="250"/>
      <c r="AG1964" s="250"/>
      <c r="AH1964" s="250"/>
      <c r="AI1964" s="250"/>
      <c r="AJ1964" s="250"/>
      <c r="AK1964" s="250"/>
      <c r="AL1964" s="250"/>
      <c r="AM1964" s="250"/>
      <c r="AN1964" s="250"/>
      <c r="AO1964" s="34"/>
      <c r="AP1964" s="34"/>
      <c r="AQ1964" s="34"/>
      <c r="AR1964" s="34"/>
      <c r="AS1964" s="34"/>
      <c r="AT1964" s="34"/>
      <c r="AU1964" s="34"/>
      <c r="AV1964" s="34"/>
      <c r="AW1964" s="34"/>
      <c r="AX1964" s="34"/>
      <c r="AY1964" s="35"/>
      <c r="AZ1964" s="35"/>
      <c r="BA1964" s="35"/>
      <c r="BB1964" s="35"/>
      <c r="BC1964" s="35"/>
      <c r="BD1964" s="35"/>
      <c r="BE1964" s="35"/>
      <c r="BF1964" s="35"/>
      <c r="BG1964" s="35"/>
      <c r="BH1964" s="35"/>
      <c r="BI1964" s="35"/>
      <c r="BJ1964" s="35"/>
      <c r="BK1964" s="35"/>
      <c r="BL1964" s="2"/>
      <c r="BM1964" s="2"/>
      <c r="BN1964" s="2"/>
      <c r="BO1964" s="2"/>
      <c r="BP1964" s="2"/>
      <c r="BQ1964" s="2"/>
      <c r="BR1964" s="2"/>
      <c r="BS1964" s="2"/>
      <c r="BT1964" s="2"/>
      <c r="BU1964" s="2"/>
      <c r="BV1964" s="2"/>
      <c r="BW1964" s="2"/>
      <c r="BX1964" s="3"/>
    </row>
    <row r="1965" spans="2:126" ht="20.100000000000001" customHeight="1">
      <c r="B1965" s="9"/>
      <c r="C1965" s="9"/>
      <c r="D1965" s="15"/>
      <c r="E1965" s="16"/>
      <c r="F1965" s="16"/>
      <c r="G1965" s="16"/>
      <c r="H1965" s="16"/>
      <c r="I1965" s="16"/>
      <c r="J1965" s="17"/>
      <c r="K1965" s="17"/>
      <c r="L1965" s="17"/>
      <c r="M1965" s="17"/>
      <c r="N1965" s="17"/>
      <c r="O1965" s="17"/>
      <c r="P1965" s="17"/>
      <c r="Q1965" s="15"/>
      <c r="R1965" s="251" t="s">
        <v>232</v>
      </c>
      <c r="S1965" s="251"/>
      <c r="T1965" s="251"/>
      <c r="U1965" s="251"/>
      <c r="V1965" s="251"/>
      <c r="W1965" s="251"/>
      <c r="X1965" s="251"/>
      <c r="Y1965" s="251"/>
      <c r="Z1965" s="251"/>
      <c r="AA1965" s="251"/>
      <c r="AB1965" s="251"/>
      <c r="AC1965" s="251"/>
      <c r="AD1965" s="251"/>
      <c r="AE1965" s="251"/>
      <c r="AF1965" s="251"/>
      <c r="AG1965" s="251"/>
      <c r="AH1965" s="251"/>
      <c r="AI1965" s="251"/>
      <c r="AJ1965" s="251"/>
      <c r="AK1965" s="251"/>
      <c r="AL1965" s="251"/>
      <c r="AM1965" s="251"/>
      <c r="AN1965" s="251"/>
      <c r="AO1965" s="251"/>
      <c r="AP1965" s="251"/>
      <c r="AQ1965" s="251"/>
      <c r="AR1965" s="251"/>
      <c r="AS1965" s="251"/>
      <c r="AT1965" s="251"/>
      <c r="AU1965" s="251"/>
      <c r="AV1965" s="251"/>
      <c r="AW1965" s="251"/>
      <c r="AX1965" s="251"/>
      <c r="AY1965" s="252"/>
      <c r="AZ1965" s="252"/>
      <c r="BA1965" s="252"/>
      <c r="BB1965" s="252"/>
      <c r="BC1965" s="252"/>
      <c r="BD1965" s="252"/>
      <c r="BE1965" s="252"/>
      <c r="BF1965" s="252"/>
      <c r="BG1965" s="252"/>
      <c r="BH1965" s="252"/>
      <c r="BI1965" s="252"/>
      <c r="BJ1965" s="252"/>
      <c r="BK1965" s="252"/>
      <c r="BL1965" s="18"/>
      <c r="BM1965" s="18"/>
      <c r="BN1965" s="18"/>
      <c r="BO1965" s="18"/>
      <c r="BP1965" s="18"/>
      <c r="BQ1965" s="18"/>
      <c r="BR1965" s="18"/>
      <c r="BS1965" s="18"/>
      <c r="BT1965" s="18"/>
      <c r="BU1965" s="18"/>
      <c r="BV1965" s="18"/>
      <c r="BW1965" s="18"/>
      <c r="BX1965" s="19"/>
    </row>
    <row r="1966" spans="2:126" ht="20.100000000000001" customHeight="1">
      <c r="B1966" s="9"/>
      <c r="C1966" s="9"/>
      <c r="D1966" s="15"/>
      <c r="E1966" s="16"/>
      <c r="F1966" s="16"/>
      <c r="G1966" s="16"/>
      <c r="H1966" s="16"/>
      <c r="I1966" s="16"/>
      <c r="J1966" s="17"/>
      <c r="K1966" s="17"/>
      <c r="L1966" s="17"/>
      <c r="M1966" s="17"/>
      <c r="N1966" s="17"/>
      <c r="O1966" s="17"/>
      <c r="P1966" s="17"/>
      <c r="Q1966" s="228"/>
      <c r="R1966" s="29" t="s">
        <v>233</v>
      </c>
      <c r="S1966" s="29"/>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51"/>
      <c r="AV1966" s="251"/>
      <c r="AW1966" s="251"/>
      <c r="AX1966" s="251"/>
      <c r="AY1966" s="252"/>
      <c r="AZ1966" s="252"/>
      <c r="BA1966" s="252"/>
      <c r="BB1966" s="252"/>
      <c r="BC1966" s="252"/>
      <c r="BD1966" s="252"/>
      <c r="BE1966" s="252"/>
      <c r="BF1966" s="252"/>
      <c r="BG1966" s="252"/>
      <c r="BH1966" s="252"/>
      <c r="BI1966" s="252"/>
      <c r="BJ1966" s="252"/>
      <c r="BK1966" s="252"/>
      <c r="BL1966" s="247"/>
      <c r="BM1966" s="18"/>
      <c r="BN1966" s="18"/>
      <c r="BO1966" s="18"/>
      <c r="BP1966" s="18"/>
      <c r="BQ1966" s="18"/>
      <c r="BR1966" s="18"/>
      <c r="BS1966" s="18"/>
      <c r="BT1966" s="18"/>
      <c r="BU1966" s="18"/>
      <c r="BV1966" s="18"/>
      <c r="BW1966" s="18"/>
      <c r="BX1966" s="19"/>
    </row>
    <row r="1967" spans="2:126" ht="20.100000000000001" customHeight="1">
      <c r="B1967" s="9"/>
      <c r="C1967" s="9"/>
      <c r="D1967" s="23"/>
      <c r="E1967" s="24"/>
      <c r="F1967" s="24"/>
      <c r="G1967" s="24"/>
      <c r="H1967" s="24"/>
      <c r="I1967" s="24"/>
      <c r="J1967" s="25"/>
      <c r="K1967" s="25"/>
      <c r="L1967" s="25"/>
      <c r="M1967" s="25"/>
      <c r="N1967" s="25"/>
      <c r="O1967" s="25"/>
      <c r="P1967" s="25"/>
      <c r="Q1967" s="253"/>
      <c r="R1967" s="32" t="s">
        <v>234</v>
      </c>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3"/>
      <c r="BM1967" s="33"/>
      <c r="BN1967" s="33"/>
      <c r="BO1967" s="33"/>
      <c r="BP1967" s="33"/>
      <c r="BQ1967" s="33"/>
      <c r="BR1967" s="33"/>
      <c r="BS1967" s="33"/>
      <c r="BT1967" s="33"/>
      <c r="BU1967" s="33"/>
      <c r="BV1967" s="33"/>
      <c r="BW1967" s="33"/>
      <c r="BX1967" s="26"/>
    </row>
    <row r="1968" spans="2:126" ht="12.75" customHeight="1">
      <c r="B1968" s="9"/>
      <c r="C1968" s="9"/>
      <c r="D1968" s="9"/>
      <c r="E1968" s="9"/>
      <c r="F1968" s="9"/>
      <c r="G1968" s="9"/>
      <c r="H1968" s="9"/>
      <c r="I1968" s="9"/>
      <c r="J1968" s="9"/>
      <c r="K1968" s="9"/>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c r="AQ1968" s="9"/>
      <c r="AR1968" s="9"/>
      <c r="AS1968" s="9"/>
      <c r="AT1968" s="9"/>
      <c r="AU1968" s="9"/>
      <c r="AV1968" s="9"/>
      <c r="AW1968" s="9"/>
      <c r="AX1968" s="9"/>
      <c r="AY1968" s="9"/>
      <c r="AZ1968" s="9"/>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row>
    <row r="1969" spans="4:126" s="8" customFormat="1" ht="15.75" customHeight="1">
      <c r="D1969" s="488">
        <f>入力フォーム!$C$13</f>
        <v>45931</v>
      </c>
      <c r="E1969" s="488"/>
      <c r="F1969" s="488"/>
      <c r="G1969" s="488"/>
      <c r="H1969" s="488"/>
      <c r="I1969" s="488"/>
      <c r="J1969" s="488"/>
      <c r="K1969" s="488"/>
      <c r="L1969" s="488"/>
      <c r="M1969" s="488"/>
      <c r="N1969" s="488"/>
      <c r="O1969" s="488"/>
      <c r="P1969" s="488"/>
      <c r="Q1969" s="488"/>
      <c r="R1969" s="47"/>
      <c r="S1969" s="47"/>
      <c r="T1969" s="47"/>
      <c r="U1969" s="47"/>
      <c r="BZ1969" s="43"/>
      <c r="CA1969" s="43"/>
      <c r="CB1969" s="43"/>
      <c r="CC1969" s="43"/>
      <c r="CD1969" s="43"/>
      <c r="CE1969" s="43"/>
      <c r="CF1969" s="43"/>
      <c r="CG1969" s="43"/>
      <c r="CH1969" s="43"/>
      <c r="CI1969" s="43"/>
      <c r="CJ1969" s="43"/>
      <c r="CK1969" s="43"/>
      <c r="CL1969" s="43"/>
      <c r="CM1969" s="43"/>
      <c r="CN1969" s="43"/>
      <c r="CO1969" s="43"/>
      <c r="CP1969" s="43"/>
      <c r="CQ1969" s="43"/>
      <c r="CR1969" s="43"/>
      <c r="CS1969" s="43"/>
      <c r="CT1969" s="43"/>
      <c r="CU1969" s="43"/>
      <c r="CV1969" s="43"/>
      <c r="CW1969" s="43"/>
      <c r="CX1969" s="43"/>
      <c r="CY1969" s="43"/>
      <c r="CZ1969" s="43"/>
      <c r="DA1969" s="43"/>
      <c r="DB1969" s="43"/>
      <c r="DC1969" s="43"/>
      <c r="DD1969" s="43"/>
      <c r="DE1969" s="43"/>
      <c r="DF1969" s="43"/>
      <c r="DG1969" s="43"/>
      <c r="DH1969" s="43"/>
      <c r="DI1969" s="43"/>
      <c r="DJ1969" s="43"/>
      <c r="DK1969" s="43"/>
      <c r="DL1969" s="43"/>
      <c r="DM1969" s="43"/>
      <c r="DN1969" s="43"/>
      <c r="DO1969" s="43"/>
      <c r="DP1969" s="43"/>
      <c r="DQ1969" s="43"/>
      <c r="DR1969" s="43"/>
      <c r="DS1969" s="43"/>
      <c r="DT1969" s="43"/>
      <c r="DU1969" s="43"/>
      <c r="DV1969" s="43"/>
    </row>
    <row r="1970" spans="4:126" s="8" customFormat="1" ht="10.5" customHeight="1">
      <c r="D1970" s="45"/>
      <c r="E1970" s="45"/>
      <c r="F1970" s="45"/>
      <c r="G1970" s="45"/>
      <c r="H1970" s="45"/>
      <c r="I1970" s="45"/>
      <c r="J1970" s="45"/>
      <c r="K1970" s="45"/>
      <c r="L1970" s="45"/>
      <c r="M1970" s="45"/>
      <c r="N1970" s="45"/>
      <c r="O1970" s="45"/>
      <c r="P1970" s="45"/>
      <c r="Q1970" s="45"/>
      <c r="BZ1970" s="43"/>
      <c r="CA1970" s="43"/>
      <c r="CB1970" s="43"/>
      <c r="CC1970" s="43"/>
      <c r="CD1970" s="43"/>
      <c r="CE1970" s="43"/>
      <c r="CF1970" s="43"/>
      <c r="CG1970" s="43"/>
      <c r="CH1970" s="43"/>
      <c r="CI1970" s="43"/>
      <c r="CJ1970" s="43"/>
      <c r="CK1970" s="43"/>
      <c r="CL1970" s="43"/>
      <c r="CM1970" s="43"/>
      <c r="CN1970" s="43"/>
      <c r="CO1970" s="43"/>
      <c r="CP1970" s="43"/>
      <c r="CQ1970" s="43"/>
      <c r="CR1970" s="43"/>
      <c r="CS1970" s="43"/>
      <c r="CT1970" s="43"/>
      <c r="CU1970" s="43"/>
      <c r="CV1970" s="43"/>
      <c r="CW1970" s="43"/>
      <c r="CX1970" s="43"/>
      <c r="CY1970" s="43"/>
      <c r="CZ1970" s="43"/>
      <c r="DA1970" s="43"/>
      <c r="DB1970" s="43"/>
      <c r="DC1970" s="43"/>
      <c r="DD1970" s="43"/>
      <c r="DE1970" s="43"/>
      <c r="DF1970" s="43"/>
      <c r="DG1970" s="43"/>
      <c r="DH1970" s="43"/>
      <c r="DI1970" s="43"/>
      <c r="DJ1970" s="43"/>
      <c r="DK1970" s="43"/>
      <c r="DL1970" s="43"/>
      <c r="DM1970" s="43"/>
      <c r="DN1970" s="43"/>
      <c r="DO1970" s="43"/>
      <c r="DP1970" s="43"/>
      <c r="DQ1970" s="43"/>
      <c r="DR1970" s="43"/>
      <c r="DS1970" s="43"/>
      <c r="DT1970" s="43"/>
      <c r="DU1970" s="43"/>
      <c r="DV1970" s="43"/>
    </row>
    <row r="1971" spans="4:126" s="8" customFormat="1" ht="18" customHeight="1">
      <c r="AM1971" s="8" t="s">
        <v>56</v>
      </c>
      <c r="AQ1971" s="489" t="s">
        <v>306</v>
      </c>
      <c r="AR1971" s="489"/>
      <c r="AS1971" s="489"/>
      <c r="AT1971" s="489"/>
      <c r="AU1971" s="489"/>
      <c r="AV1971" s="489"/>
      <c r="AW1971" s="489"/>
      <c r="AX1971" s="489"/>
      <c r="AY1971" s="489"/>
      <c r="AZ1971" s="489"/>
      <c r="BA1971" s="489"/>
      <c r="BB1971" s="489"/>
      <c r="BC1971" s="489"/>
      <c r="BD1971" s="489"/>
      <c r="BE1971" s="489"/>
      <c r="BF1971" s="489"/>
      <c r="BG1971" s="489"/>
      <c r="BH1971" s="489"/>
      <c r="BI1971" s="489"/>
      <c r="BJ1971" s="489"/>
      <c r="BK1971" s="489"/>
      <c r="BL1971" s="489"/>
      <c r="BZ1971" s="43"/>
      <c r="CA1971" s="43"/>
      <c r="CB1971" s="43"/>
      <c r="CC1971" s="43"/>
      <c r="CD1971" s="43"/>
      <c r="CE1971" s="43"/>
      <c r="CF1971" s="43"/>
      <c r="CG1971" s="43"/>
      <c r="CH1971" s="43"/>
      <c r="CI1971" s="43"/>
      <c r="CJ1971" s="43"/>
      <c r="CK1971" s="43"/>
      <c r="CL1971" s="43"/>
      <c r="CM1971" s="43"/>
      <c r="CN1971" s="43"/>
      <c r="CO1971" s="43"/>
      <c r="CP1971" s="43"/>
      <c r="CQ1971" s="43"/>
      <c r="CR1971" s="43"/>
      <c r="CS1971" s="43"/>
      <c r="CT1971" s="43"/>
      <c r="CU1971" s="43"/>
      <c r="CV1971" s="43"/>
      <c r="CW1971" s="43"/>
      <c r="CX1971" s="43"/>
      <c r="CY1971" s="43"/>
      <c r="CZ1971" s="43"/>
      <c r="DA1971" s="43"/>
      <c r="DB1971" s="43"/>
      <c r="DC1971" s="43"/>
      <c r="DD1971" s="43"/>
      <c r="DE1971" s="43"/>
      <c r="DF1971" s="43"/>
      <c r="DG1971" s="43"/>
      <c r="DH1971" s="43"/>
      <c r="DI1971" s="43"/>
      <c r="DJ1971" s="43"/>
      <c r="DK1971" s="43"/>
      <c r="DL1971" s="43"/>
      <c r="DM1971" s="43"/>
      <c r="DN1971" s="43"/>
      <c r="DO1971" s="43"/>
      <c r="DP1971" s="43"/>
      <c r="DQ1971" s="43"/>
      <c r="DR1971" s="43"/>
      <c r="DS1971" s="43"/>
      <c r="DT1971" s="43"/>
      <c r="DU1971" s="43"/>
      <c r="DV1971" s="43"/>
    </row>
    <row r="1972" spans="4:126" s="8" customFormat="1" ht="18" customHeight="1">
      <c r="AQ1972" s="489" t="s">
        <v>66</v>
      </c>
      <c r="AR1972" s="489"/>
      <c r="AS1972" s="489"/>
      <c r="AT1972" s="489"/>
      <c r="AU1972" s="489"/>
      <c r="AV1972" s="489"/>
      <c r="AW1972" s="489"/>
      <c r="AX1972" s="489"/>
      <c r="AY1972" s="489"/>
      <c r="AZ1972" s="489"/>
      <c r="BA1972" s="489"/>
      <c r="BB1972" s="489"/>
      <c r="BC1972" s="489"/>
      <c r="BD1972" s="489"/>
      <c r="BE1972" s="489"/>
      <c r="BZ1972" s="43"/>
      <c r="CA1972" s="43"/>
      <c r="CB1972" s="43"/>
      <c r="CC1972" s="43"/>
      <c r="CD1972" s="43"/>
      <c r="CE1972" s="43"/>
      <c r="CF1972" s="43"/>
      <c r="CG1972" s="43"/>
      <c r="CH1972" s="43"/>
      <c r="CI1972" s="43"/>
      <c r="CJ1972" s="43"/>
      <c r="CK1972" s="43"/>
      <c r="CL1972" s="43"/>
      <c r="CM1972" s="43"/>
      <c r="CN1972" s="43"/>
      <c r="CO1972" s="43"/>
      <c r="CP1972" s="43"/>
      <c r="CQ1972" s="43"/>
      <c r="CR1972" s="43"/>
      <c r="CS1972" s="43"/>
      <c r="CT1972" s="43"/>
      <c r="CU1972" s="43"/>
      <c r="CV1972" s="43"/>
      <c r="CW1972" s="43"/>
      <c r="CX1972" s="43"/>
      <c r="CY1972" s="43"/>
      <c r="CZ1972" s="43"/>
      <c r="DA1972" s="43"/>
      <c r="DB1972" s="43"/>
      <c r="DC1972" s="43"/>
      <c r="DD1972" s="43"/>
      <c r="DE1972" s="43"/>
      <c r="DF1972" s="43"/>
      <c r="DG1972" s="43"/>
      <c r="DH1972" s="43"/>
      <c r="DI1972" s="43"/>
      <c r="DJ1972" s="43"/>
      <c r="DK1972" s="43"/>
      <c r="DL1972" s="43"/>
      <c r="DM1972" s="43"/>
      <c r="DN1972" s="43"/>
      <c r="DO1972" s="43"/>
      <c r="DP1972" s="43"/>
      <c r="DQ1972" s="43"/>
      <c r="DR1972" s="43"/>
      <c r="DS1972" s="43"/>
      <c r="DT1972" s="43"/>
      <c r="DU1972" s="43"/>
      <c r="DV1972" s="43"/>
    </row>
    <row r="1973" spans="4:126" s="8" customFormat="1" ht="18" customHeight="1">
      <c r="AQ1973" s="479" t="s">
        <v>328</v>
      </c>
      <c r="AR1973" s="479"/>
      <c r="AS1973" s="479"/>
      <c r="AT1973" s="479"/>
      <c r="AU1973" s="479"/>
      <c r="AV1973" s="479"/>
      <c r="AW1973" s="479"/>
      <c r="AX1973" s="479"/>
      <c r="AY1973" s="479"/>
      <c r="AZ1973" s="479"/>
      <c r="BA1973" s="479"/>
      <c r="BB1973" s="479"/>
      <c r="BC1973" s="479"/>
      <c r="BD1973" s="479"/>
      <c r="BE1973" s="479"/>
      <c r="BF1973" s="479"/>
      <c r="BG1973" s="43"/>
      <c r="BH1973" s="480" t="s">
        <v>301</v>
      </c>
      <c r="BI1973" s="480"/>
      <c r="BJ1973" s="480"/>
      <c r="BK1973" s="480"/>
      <c r="BL1973" s="480"/>
      <c r="BM1973" s="480"/>
      <c r="BN1973" s="480"/>
      <c r="BO1973" s="480"/>
      <c r="BS1973" s="8" t="s">
        <v>57</v>
      </c>
      <c r="BZ1973" s="43"/>
      <c r="CA1973" s="43"/>
      <c r="CB1973" s="43"/>
      <c r="CC1973" s="43"/>
      <c r="CD1973" s="43"/>
      <c r="CE1973" s="43"/>
      <c r="CF1973" s="43"/>
      <c r="CG1973" s="43"/>
      <c r="CH1973" s="43"/>
      <c r="CI1973" s="43"/>
      <c r="CJ1973" s="43"/>
      <c r="CK1973" s="43"/>
      <c r="CL1973" s="43"/>
      <c r="CM1973" s="43"/>
      <c r="CN1973" s="43"/>
      <c r="CO1973" s="43"/>
      <c r="CP1973" s="43"/>
      <c r="CQ1973" s="43"/>
      <c r="CR1973" s="43"/>
      <c r="CS1973" s="43"/>
      <c r="CT1973" s="43"/>
      <c r="CU1973" s="43"/>
      <c r="CV1973" s="43"/>
      <c r="CW1973" s="43"/>
      <c r="CX1973" s="43"/>
      <c r="CY1973" s="43"/>
      <c r="CZ1973" s="43"/>
      <c r="DA1973" s="43"/>
      <c r="DB1973" s="43"/>
      <c r="DC1973" s="43"/>
      <c r="DD1973" s="43"/>
      <c r="DE1973" s="43"/>
      <c r="DF1973" s="43"/>
      <c r="DG1973" s="43"/>
      <c r="DH1973" s="43"/>
      <c r="DI1973" s="43"/>
      <c r="DJ1973" s="43"/>
      <c r="DK1973" s="43"/>
      <c r="DL1973" s="43"/>
      <c r="DM1973" s="43"/>
      <c r="DN1973" s="43"/>
      <c r="DO1973" s="43"/>
      <c r="DP1973" s="43"/>
      <c r="DQ1973" s="43"/>
      <c r="DR1973" s="43"/>
      <c r="DS1973" s="43"/>
      <c r="DT1973" s="43"/>
      <c r="DU1973" s="43"/>
      <c r="DV1973" s="43"/>
    </row>
    <row r="1974" spans="4:126" s="8" customFormat="1" ht="10.5" customHeight="1">
      <c r="BZ1974" s="43"/>
      <c r="CA1974" s="43"/>
      <c r="CB1974" s="43"/>
      <c r="CC1974" s="43"/>
      <c r="CD1974" s="43"/>
      <c r="CE1974" s="43"/>
      <c r="CF1974" s="43"/>
      <c r="CG1974" s="43"/>
      <c r="CH1974" s="43"/>
      <c r="CI1974" s="43"/>
      <c r="CJ1974" s="43"/>
      <c r="CK1974" s="43"/>
      <c r="CL1974" s="43"/>
      <c r="CM1974" s="43"/>
      <c r="CN1974" s="43"/>
      <c r="CO1974" s="43"/>
      <c r="CP1974" s="43"/>
      <c r="CQ1974" s="43"/>
      <c r="CR1974" s="43"/>
      <c r="CS1974" s="43"/>
      <c r="CT1974" s="43"/>
      <c r="CU1974" s="43"/>
      <c r="CV1974" s="43"/>
      <c r="CW1974" s="43"/>
      <c r="CX1974" s="43"/>
      <c r="CY1974" s="43"/>
      <c r="CZ1974" s="43"/>
      <c r="DA1974" s="43"/>
      <c r="DB1974" s="43"/>
      <c r="DC1974" s="43"/>
      <c r="DD1974" s="43"/>
      <c r="DE1974" s="43"/>
      <c r="DF1974" s="43"/>
      <c r="DG1974" s="43"/>
      <c r="DH1974" s="43"/>
      <c r="DI1974" s="43"/>
      <c r="DJ1974" s="43"/>
      <c r="DK1974" s="43"/>
      <c r="DL1974" s="43"/>
      <c r="DM1974" s="43"/>
      <c r="DN1974" s="43"/>
      <c r="DO1974" s="43"/>
      <c r="DP1974" s="43"/>
      <c r="DQ1974" s="43"/>
      <c r="DR1974" s="43"/>
      <c r="DS1974" s="43"/>
      <c r="DT1974" s="43"/>
      <c r="DU1974" s="43"/>
      <c r="DV1974" s="43"/>
    </row>
    <row r="1975" spans="4:126" s="8" customFormat="1" ht="18" customHeight="1">
      <c r="AM1975" s="8" t="s">
        <v>58</v>
      </c>
      <c r="AQ1975" s="8" t="s">
        <v>59</v>
      </c>
      <c r="AU1975" s="481" t="str">
        <f>"〒"&amp;VLOOKUP(A1923,入力フォーム!$A$26:$AA$75,4,FALSE)</f>
        <v>〒</v>
      </c>
      <c r="AV1975" s="481"/>
      <c r="AW1975" s="481"/>
      <c r="AX1975" s="481"/>
      <c r="AY1975" s="481"/>
      <c r="AZ1975" s="481"/>
      <c r="BA1975" s="481"/>
      <c r="BB1975" s="481"/>
      <c r="BZ1975" s="43"/>
      <c r="CA1975" s="43"/>
      <c r="CB1975" s="43"/>
      <c r="CC1975" s="43"/>
      <c r="CD1975" s="43"/>
      <c r="CE1975" s="43"/>
      <c r="CF1975" s="43"/>
      <c r="CG1975" s="43"/>
      <c r="CH1975" s="43"/>
      <c r="CI1975" s="43"/>
      <c r="CJ1975" s="43"/>
      <c r="CK1975" s="43"/>
      <c r="CL1975" s="43"/>
      <c r="CM1975" s="43"/>
      <c r="CN1975" s="43"/>
      <c r="CO1975" s="43"/>
      <c r="CP1975" s="43"/>
      <c r="CQ1975" s="43"/>
      <c r="CR1975" s="43"/>
      <c r="CS1975" s="43"/>
      <c r="CT1975" s="43"/>
      <c r="CU1975" s="43"/>
      <c r="CV1975" s="43"/>
      <c r="CW1975" s="43"/>
      <c r="CX1975" s="43"/>
      <c r="CY1975" s="43"/>
      <c r="CZ1975" s="43"/>
      <c r="DA1975" s="43"/>
      <c r="DB1975" s="43"/>
      <c r="DC1975" s="43"/>
      <c r="DD1975" s="43"/>
      <c r="DE1975" s="43"/>
      <c r="DF1975" s="43"/>
      <c r="DG1975" s="43"/>
      <c r="DH1975" s="43"/>
      <c r="DI1975" s="43"/>
      <c r="DJ1975" s="43"/>
      <c r="DK1975" s="43"/>
      <c r="DL1975" s="43"/>
      <c r="DM1975" s="43"/>
      <c r="DN1975" s="43"/>
      <c r="DO1975" s="43"/>
      <c r="DP1975" s="43"/>
      <c r="DQ1975" s="43"/>
      <c r="DR1975" s="43"/>
      <c r="DS1975" s="43"/>
      <c r="DT1975" s="43"/>
      <c r="DU1975" s="43"/>
      <c r="DV1975" s="43"/>
    </row>
    <row r="1976" spans="4:126" s="8" customFormat="1" ht="20.100000000000001" customHeight="1">
      <c r="AU1976" s="144"/>
      <c r="AV1976" s="482">
        <f>VLOOKUP(A1923,入力フォーム!$A$26:$AA$75,5,FALSE)</f>
        <v>0</v>
      </c>
      <c r="AW1976" s="482"/>
      <c r="AX1976" s="482"/>
      <c r="AY1976" s="482"/>
      <c r="AZ1976" s="482"/>
      <c r="BA1976" s="482"/>
      <c r="BB1976" s="482"/>
      <c r="BC1976" s="482"/>
      <c r="BD1976" s="482"/>
      <c r="BE1976" s="482"/>
      <c r="BF1976" s="482"/>
      <c r="BG1976" s="482"/>
      <c r="BH1976" s="482"/>
      <c r="BI1976" s="482"/>
      <c r="BJ1976" s="482"/>
      <c r="BK1976" s="482"/>
      <c r="BL1976" s="482"/>
      <c r="BM1976" s="482"/>
      <c r="BN1976" s="482"/>
      <c r="BO1976" s="482"/>
      <c r="BP1976" s="482"/>
      <c r="BQ1976" s="482"/>
      <c r="BR1976" s="482"/>
      <c r="BS1976" s="482"/>
      <c r="BZ1976" s="43"/>
      <c r="CA1976" s="43"/>
      <c r="CB1976" s="43"/>
      <c r="CC1976" s="43"/>
      <c r="CD1976" s="43"/>
      <c r="CE1976" s="43"/>
      <c r="CF1976" s="43"/>
      <c r="CG1976" s="43"/>
      <c r="CH1976" s="43"/>
      <c r="CI1976" s="43"/>
      <c r="CJ1976" s="43"/>
      <c r="CK1976" s="43"/>
      <c r="CL1976" s="43"/>
      <c r="CM1976" s="43"/>
      <c r="CN1976" s="43"/>
      <c r="CO1976" s="43"/>
      <c r="CP1976" s="43"/>
      <c r="CQ1976" s="43"/>
      <c r="CR1976" s="43"/>
      <c r="CS1976" s="43"/>
      <c r="CT1976" s="43"/>
      <c r="CU1976" s="43"/>
      <c r="CV1976" s="43"/>
      <c r="CW1976" s="43"/>
      <c r="CX1976" s="43"/>
      <c r="CY1976" s="43"/>
      <c r="CZ1976" s="43"/>
      <c r="DA1976" s="43"/>
      <c r="DB1976" s="43"/>
      <c r="DC1976" s="43"/>
      <c r="DD1976" s="43"/>
      <c r="DE1976" s="43"/>
      <c r="DF1976" s="43"/>
      <c r="DG1976" s="43"/>
      <c r="DH1976" s="43"/>
      <c r="DI1976" s="43"/>
      <c r="DJ1976" s="43"/>
      <c r="DK1976" s="43"/>
      <c r="DL1976" s="43"/>
      <c r="DM1976" s="43"/>
      <c r="DN1976" s="43"/>
      <c r="DO1976" s="43"/>
      <c r="DP1976" s="43"/>
      <c r="DQ1976" s="43"/>
      <c r="DR1976" s="43"/>
      <c r="DS1976" s="43"/>
      <c r="DT1976" s="43"/>
      <c r="DU1976" s="43"/>
      <c r="DV1976" s="43"/>
    </row>
    <row r="1977" spans="4:126" s="8" customFormat="1" ht="20.100000000000001" customHeight="1">
      <c r="AU1977" s="44"/>
      <c r="AV1977" s="483">
        <f>VLOOKUP(A1923,入力フォーム!$A$26:$AA$75,6,FALSE)</f>
        <v>0</v>
      </c>
      <c r="AW1977" s="483"/>
      <c r="AX1977" s="483"/>
      <c r="AY1977" s="483"/>
      <c r="AZ1977" s="483"/>
      <c r="BA1977" s="483"/>
      <c r="BB1977" s="483"/>
      <c r="BC1977" s="483"/>
      <c r="BD1977" s="483"/>
      <c r="BE1977" s="483"/>
      <c r="BF1977" s="483"/>
      <c r="BG1977" s="483"/>
      <c r="BH1977" s="483"/>
      <c r="BI1977" s="483"/>
      <c r="BJ1977" s="483"/>
      <c r="BK1977" s="483"/>
      <c r="BL1977" s="483"/>
      <c r="BM1977" s="483"/>
      <c r="BN1977" s="483"/>
      <c r="BO1977" s="483"/>
      <c r="BP1977" s="483"/>
      <c r="BQ1977" s="483"/>
      <c r="BR1977" s="483"/>
      <c r="BS1977" s="483"/>
      <c r="BZ1977" s="43"/>
      <c r="CA1977" s="43"/>
      <c r="CB1977" s="43"/>
      <c r="CC1977" s="43"/>
      <c r="CD1977" s="43"/>
      <c r="CE1977" s="43"/>
      <c r="CF1977" s="43"/>
      <c r="CG1977" s="43"/>
      <c r="CH1977" s="43"/>
      <c r="CI1977" s="43"/>
      <c r="CJ1977" s="43"/>
      <c r="CK1977" s="43"/>
      <c r="CL1977" s="43"/>
      <c r="CM1977" s="43"/>
      <c r="CN1977" s="43"/>
      <c r="CO1977" s="43"/>
      <c r="CP1977" s="43"/>
      <c r="CQ1977" s="43"/>
      <c r="CR1977" s="43"/>
      <c r="CS1977" s="43"/>
      <c r="CT1977" s="43"/>
      <c r="CU1977" s="43"/>
      <c r="CV1977" s="43"/>
      <c r="CW1977" s="43"/>
      <c r="CX1977" s="43"/>
      <c r="CY1977" s="43"/>
      <c r="CZ1977" s="43"/>
      <c r="DA1977" s="43"/>
      <c r="DB1977" s="43"/>
      <c r="DC1977" s="43"/>
      <c r="DD1977" s="43"/>
      <c r="DE1977" s="43"/>
      <c r="DF1977" s="43"/>
      <c r="DG1977" s="43"/>
      <c r="DH1977" s="43"/>
      <c r="DI1977" s="43"/>
      <c r="DJ1977" s="43"/>
      <c r="DK1977" s="43"/>
      <c r="DL1977" s="43"/>
      <c r="DM1977" s="43"/>
      <c r="DN1977" s="43"/>
      <c r="DO1977" s="43"/>
      <c r="DP1977" s="43"/>
      <c r="DQ1977" s="43"/>
      <c r="DR1977" s="43"/>
      <c r="DS1977" s="43"/>
      <c r="DT1977" s="43"/>
      <c r="DU1977" s="43"/>
      <c r="DV1977" s="43"/>
    </row>
    <row r="1978" spans="4:126" s="8" customFormat="1" ht="12" customHeight="1">
      <c r="AQ1978" s="46" t="s">
        <v>191</v>
      </c>
      <c r="AR1978" s="46"/>
      <c r="AS1978" s="46"/>
      <c r="AT1978" s="46"/>
      <c r="AU1978" s="46"/>
      <c r="AV1978" s="484">
        <f>VLOOKUP(A1923,入力フォーム!$A$26:$AA$75,3,FALSE)</f>
        <v>0</v>
      </c>
      <c r="AW1978" s="484" ph="1"/>
      <c r="AX1978" s="484" ph="1"/>
      <c r="AY1978" s="484" ph="1"/>
      <c r="AZ1978" s="484" ph="1"/>
      <c r="BA1978" s="484" ph="1"/>
      <c r="BB1978" s="484" ph="1"/>
      <c r="BC1978" s="484" ph="1"/>
      <c r="BD1978" s="484" ph="1"/>
      <c r="BE1978" s="484" ph="1"/>
      <c r="BF1978" s="484" ph="1"/>
      <c r="BG1978" s="484" ph="1"/>
      <c r="BH1978" s="484" ph="1"/>
      <c r="BI1978" s="484" ph="1"/>
      <c r="BJ1978" s="484" ph="1"/>
      <c r="BK1978" s="484" ph="1"/>
      <c r="BL1978" s="484" ph="1"/>
      <c r="BM1978" s="484" ph="1"/>
      <c r="BN1978" s="484" ph="1"/>
      <c r="BO1978" s="48"/>
      <c r="BP1978" s="48"/>
      <c r="BQ1978" s="48"/>
      <c r="BR1978" s="48"/>
      <c r="BS1978" s="48"/>
      <c r="BZ1978" s="43"/>
      <c r="CA1978" s="43"/>
      <c r="CB1978" s="43"/>
      <c r="CC1978" s="43"/>
      <c r="CD1978" s="43"/>
      <c r="CE1978" s="43"/>
      <c r="CF1978" s="43"/>
      <c r="CG1978" s="43"/>
      <c r="CH1978" s="43"/>
      <c r="CI1978" s="43"/>
      <c r="CJ1978" s="43"/>
      <c r="CK1978" s="43"/>
      <c r="CL1978" s="43"/>
      <c r="CM1978" s="43"/>
      <c r="CN1978" s="43"/>
      <c r="CO1978" s="43"/>
      <c r="CP1978" s="43"/>
      <c r="CQ1978" s="43"/>
      <c r="CR1978" s="43"/>
      <c r="CS1978" s="43"/>
      <c r="CT1978" s="43"/>
      <c r="CU1978" s="43"/>
      <c r="CV1978" s="43"/>
      <c r="CW1978" s="43"/>
      <c r="CX1978" s="43"/>
      <c r="CY1978" s="43"/>
      <c r="CZ1978" s="43"/>
      <c r="DA1978" s="43"/>
      <c r="DB1978" s="43"/>
      <c r="DC1978" s="43"/>
      <c r="DD1978" s="43"/>
      <c r="DE1978" s="43"/>
      <c r="DF1978" s="43"/>
      <c r="DG1978" s="43"/>
      <c r="DH1978" s="43"/>
      <c r="DI1978" s="43"/>
      <c r="DJ1978" s="43"/>
      <c r="DK1978" s="43"/>
      <c r="DL1978" s="43"/>
      <c r="DM1978" s="43"/>
      <c r="DN1978" s="43"/>
      <c r="DO1978" s="43"/>
      <c r="DP1978" s="43"/>
      <c r="DQ1978" s="43"/>
      <c r="DR1978" s="43"/>
      <c r="DS1978" s="43"/>
      <c r="DT1978" s="43"/>
      <c r="DU1978" s="43"/>
      <c r="DV1978" s="43"/>
    </row>
    <row r="1979" spans="4:126" s="8" customFormat="1" ht="20.100000000000001" customHeight="1">
      <c r="AQ1979" s="8" t="s">
        <v>60</v>
      </c>
      <c r="AV1979" s="493">
        <f>VLOOKUP(A1923,入力フォーム!$A$26:$AA$75,2,FALSE)</f>
        <v>0</v>
      </c>
      <c r="AW1979" s="493"/>
      <c r="AX1979" s="493"/>
      <c r="AY1979" s="493"/>
      <c r="AZ1979" s="493"/>
      <c r="BA1979" s="493"/>
      <c r="BB1979" s="493"/>
      <c r="BC1979" s="493"/>
      <c r="BD1979" s="493"/>
      <c r="BE1979" s="493"/>
      <c r="BF1979" s="493"/>
      <c r="BG1979" s="493"/>
      <c r="BH1979" s="493"/>
      <c r="BI1979" s="493"/>
      <c r="BJ1979" s="493"/>
      <c r="BK1979" s="493"/>
      <c r="BL1979" s="493"/>
      <c r="BM1979" s="493"/>
      <c r="BN1979" s="493"/>
      <c r="BO1979" s="48"/>
      <c r="BP1979" s="48"/>
      <c r="BQ1979" s="48"/>
      <c r="BR1979" s="48"/>
      <c r="BS1979" s="286" t="s">
        <v>57</v>
      </c>
      <c r="BZ1979" s="43"/>
      <c r="CA1979" s="43"/>
      <c r="CB1979" s="43"/>
      <c r="CC1979" s="43"/>
      <c r="CD1979" s="43"/>
      <c r="CE1979" s="43"/>
      <c r="CF1979" s="43"/>
      <c r="CG1979" s="43"/>
      <c r="CH1979" s="43"/>
      <c r="CI1979" s="43"/>
      <c r="CJ1979" s="43"/>
      <c r="CK1979" s="43"/>
      <c r="CL1979" s="43"/>
      <c r="CM1979" s="43"/>
      <c r="CN1979" s="43"/>
      <c r="CO1979" s="43"/>
      <c r="CP1979" s="43"/>
      <c r="CQ1979" s="43"/>
      <c r="CR1979" s="43"/>
      <c r="CS1979" s="43"/>
      <c r="CT1979" s="43"/>
      <c r="CU1979" s="43"/>
      <c r="CV1979" s="43"/>
      <c r="CW1979" s="43"/>
      <c r="CX1979" s="43"/>
      <c r="CY1979" s="43"/>
      <c r="CZ1979" s="43"/>
      <c r="DA1979" s="43"/>
      <c r="DB1979" s="43"/>
      <c r="DC1979" s="43"/>
      <c r="DD1979" s="43"/>
      <c r="DE1979" s="43"/>
      <c r="DF1979" s="43"/>
      <c r="DG1979" s="43"/>
      <c r="DH1979" s="43"/>
      <c r="DI1979" s="43"/>
      <c r="DJ1979" s="43"/>
      <c r="DK1979" s="43"/>
      <c r="DL1979" s="43"/>
      <c r="DM1979" s="43"/>
      <c r="DN1979" s="43"/>
      <c r="DO1979" s="43"/>
      <c r="DP1979" s="43"/>
      <c r="DQ1979" s="43"/>
      <c r="DR1979" s="43"/>
      <c r="DS1979" s="43"/>
      <c r="DT1979" s="43"/>
      <c r="DU1979" s="43"/>
      <c r="DV1979" s="43"/>
    </row>
    <row r="1980" spans="4:126" s="8" customFormat="1" ht="20.100000000000001" customHeight="1">
      <c r="AQ1980" s="8" t="s">
        <v>61</v>
      </c>
      <c r="AV1980" s="48"/>
      <c r="AW1980" s="494">
        <f>VLOOKUP(A1923,入力フォーム!$A$26:$AA$75,8,FALSE)</f>
        <v>0</v>
      </c>
      <c r="AX1980" s="494"/>
      <c r="AY1980" s="494"/>
      <c r="AZ1980" s="494"/>
      <c r="BA1980" s="494"/>
      <c r="BB1980" s="494"/>
      <c r="BC1980" s="494"/>
      <c r="BD1980" s="494"/>
      <c r="BE1980" s="494"/>
      <c r="BF1980" s="494"/>
      <c r="BG1980" s="494"/>
      <c r="BH1980" s="494"/>
      <c r="BI1980" s="494"/>
      <c r="BJ1980" s="494"/>
      <c r="BK1980" s="494"/>
      <c r="BL1980" s="494"/>
      <c r="BM1980" s="494"/>
      <c r="BN1980" s="494"/>
      <c r="BO1980" s="494"/>
      <c r="BP1980" s="494"/>
      <c r="BQ1980" s="494"/>
      <c r="BR1980" s="494"/>
      <c r="BS1980" s="48"/>
      <c r="BZ1980" s="43"/>
      <c r="CA1980" s="43"/>
      <c r="CB1980" s="43"/>
      <c r="CC1980" s="43"/>
      <c r="CD1980" s="43"/>
      <c r="CE1980" s="43"/>
      <c r="CF1980" s="43"/>
      <c r="CG1980" s="43"/>
      <c r="CH1980" s="43"/>
      <c r="CI1980" s="43"/>
      <c r="CJ1980" s="43"/>
      <c r="CK1980" s="43"/>
      <c r="CL1980" s="43"/>
      <c r="CM1980" s="43"/>
      <c r="CN1980" s="43"/>
      <c r="CO1980" s="43"/>
      <c r="CP1980" s="43"/>
      <c r="CQ1980" s="43"/>
      <c r="CR1980" s="43"/>
      <c r="CS1980" s="43"/>
      <c r="CT1980" s="43"/>
      <c r="CU1980" s="43"/>
      <c r="CV1980" s="43"/>
      <c r="CW1980" s="43"/>
      <c r="CX1980" s="43"/>
      <c r="CY1980" s="43"/>
      <c r="CZ1980" s="43"/>
      <c r="DA1980" s="43"/>
      <c r="DB1980" s="43"/>
      <c r="DC1980" s="43"/>
      <c r="DD1980" s="43"/>
      <c r="DE1980" s="43"/>
      <c r="DF1980" s="43"/>
      <c r="DG1980" s="43"/>
      <c r="DH1980" s="43"/>
      <c r="DI1980" s="43"/>
      <c r="DJ1980" s="43"/>
      <c r="DK1980" s="43"/>
      <c r="DL1980" s="43"/>
      <c r="DM1980" s="43"/>
      <c r="DN1980" s="43"/>
      <c r="DO1980" s="43"/>
      <c r="DP1980" s="43"/>
      <c r="DQ1980" s="43"/>
      <c r="DR1980" s="43"/>
      <c r="DS1980" s="43"/>
      <c r="DT1980" s="43"/>
      <c r="DU1980" s="43"/>
      <c r="DV1980" s="43"/>
    </row>
    <row r="1981" spans="4:126" s="8" customFormat="1" ht="20.100000000000001" customHeight="1">
      <c r="AQ1981" s="8" t="s">
        <v>83</v>
      </c>
      <c r="AV1981" s="48"/>
      <c r="AW1981" s="48"/>
      <c r="AX1981" s="48"/>
      <c r="AY1981" s="48"/>
      <c r="AZ1981" s="48"/>
      <c r="BA1981" s="48"/>
      <c r="BB1981" s="48"/>
      <c r="BC1981" s="48"/>
      <c r="BD1981" s="495">
        <f>VLOOKUP(A1923,入力フォーム!$A$26:$AA$75,9,FALSE)</f>
        <v>0</v>
      </c>
      <c r="BE1981" s="495"/>
      <c r="BF1981" s="495"/>
      <c r="BG1981" s="495"/>
      <c r="BH1981" s="495"/>
      <c r="BI1981" s="495"/>
      <c r="BJ1981" s="495"/>
      <c r="BK1981" s="495"/>
      <c r="BL1981" s="495"/>
      <c r="BM1981" s="495"/>
      <c r="BN1981" s="495"/>
      <c r="BO1981" s="495"/>
      <c r="BP1981" s="495"/>
      <c r="BQ1981" s="495"/>
      <c r="BR1981" s="495"/>
      <c r="BS1981" s="495"/>
      <c r="BZ1981" s="43"/>
      <c r="CA1981" s="43"/>
      <c r="CB1981" s="43"/>
      <c r="CC1981" s="43"/>
      <c r="CD1981" s="43"/>
      <c r="CE1981" s="43"/>
      <c r="CF1981" s="43"/>
      <c r="CG1981" s="43"/>
      <c r="CH1981" s="43"/>
      <c r="CI1981" s="43"/>
      <c r="CJ1981" s="43"/>
      <c r="CK1981" s="43"/>
      <c r="CL1981" s="43"/>
      <c r="CM1981" s="43"/>
      <c r="CN1981" s="43"/>
      <c r="CO1981" s="43"/>
      <c r="CP1981" s="43"/>
      <c r="CQ1981" s="43"/>
      <c r="CR1981" s="43"/>
      <c r="CS1981" s="43"/>
      <c r="CT1981" s="43"/>
      <c r="CU1981" s="43"/>
      <c r="CV1981" s="43"/>
      <c r="CW1981" s="43"/>
      <c r="CX1981" s="43"/>
      <c r="CY1981" s="43"/>
      <c r="CZ1981" s="43"/>
      <c r="DA1981" s="43"/>
      <c r="DB1981" s="43"/>
      <c r="DC1981" s="43"/>
      <c r="DD1981" s="43"/>
      <c r="DE1981" s="43"/>
      <c r="DF1981" s="43"/>
      <c r="DG1981" s="43"/>
      <c r="DH1981" s="43"/>
      <c r="DI1981" s="43"/>
      <c r="DJ1981" s="43"/>
      <c r="DK1981" s="43"/>
      <c r="DL1981" s="43"/>
      <c r="DM1981" s="43"/>
      <c r="DN1981" s="43"/>
      <c r="DO1981" s="43"/>
      <c r="DP1981" s="43"/>
      <c r="DQ1981" s="43"/>
      <c r="DR1981" s="43"/>
      <c r="DS1981" s="43"/>
      <c r="DT1981" s="43"/>
      <c r="DU1981" s="43"/>
      <c r="DV1981" s="43"/>
    </row>
    <row r="1982" spans="4:126" s="8" customFormat="1" ht="12" customHeight="1">
      <c r="BZ1982" s="43"/>
      <c r="CA1982" s="43"/>
      <c r="CB1982" s="43"/>
      <c r="CC1982" s="43"/>
      <c r="CD1982" s="43"/>
      <c r="CE1982" s="43"/>
      <c r="CF1982" s="43"/>
      <c r="CG1982" s="43"/>
      <c r="CH1982" s="43"/>
      <c r="CI1982" s="43"/>
      <c r="CJ1982" s="43"/>
      <c r="CK1982" s="43"/>
      <c r="CL1982" s="43"/>
      <c r="CM1982" s="43"/>
      <c r="CN1982" s="43"/>
      <c r="CO1982" s="43"/>
      <c r="CP1982" s="43"/>
      <c r="CQ1982" s="43"/>
      <c r="CR1982" s="43"/>
      <c r="CS1982" s="43"/>
      <c r="CT1982" s="43"/>
      <c r="CU1982" s="43"/>
      <c r="CV1982" s="43"/>
      <c r="CW1982" s="43"/>
      <c r="CX1982" s="43"/>
      <c r="CY1982" s="43"/>
      <c r="CZ1982" s="43"/>
      <c r="DA1982" s="43"/>
      <c r="DB1982" s="43"/>
      <c r="DC1982" s="43"/>
      <c r="DD1982" s="43"/>
      <c r="DE1982" s="43"/>
      <c r="DF1982" s="43"/>
      <c r="DG1982" s="43"/>
      <c r="DH1982" s="43"/>
      <c r="DI1982" s="43"/>
      <c r="DJ1982" s="43"/>
      <c r="DK1982" s="43"/>
      <c r="DL1982" s="43"/>
      <c r="DM1982" s="43"/>
      <c r="DN1982" s="43"/>
      <c r="DO1982" s="43"/>
      <c r="DP1982" s="43"/>
      <c r="DQ1982" s="43"/>
      <c r="DR1982" s="43"/>
      <c r="DS1982" s="43"/>
      <c r="DT1982" s="43"/>
      <c r="DU1982" s="43"/>
      <c r="DV1982" s="43"/>
    </row>
    <row r="1983" spans="4:126" s="8" customFormat="1" ht="22.5" customHeight="1">
      <c r="D1983" s="496" t="s">
        <v>85</v>
      </c>
      <c r="E1983" s="496"/>
      <c r="F1983" s="496"/>
      <c r="G1983" s="496"/>
      <c r="H1983" s="496"/>
      <c r="I1983" s="496"/>
      <c r="J1983" s="496"/>
      <c r="K1983" s="496"/>
      <c r="L1983" s="497" t="str">
        <f>入力フォーム!$C$22</f>
        <v>07-999</v>
      </c>
      <c r="M1983" s="497"/>
      <c r="N1983" s="497"/>
      <c r="O1983" s="497"/>
      <c r="P1983" s="497"/>
      <c r="Q1983" s="497"/>
      <c r="R1983" s="48"/>
      <c r="S1983" s="48"/>
      <c r="T1983" s="8" t="s">
        <v>242</v>
      </c>
      <c r="BZ1983" s="43"/>
      <c r="CA1983" s="43"/>
      <c r="CB1983" s="43"/>
      <c r="CC1983" s="43"/>
      <c r="CD1983" s="43"/>
      <c r="CE1983" s="43"/>
      <c r="CF1983" s="43"/>
      <c r="CG1983" s="43"/>
      <c r="CH1983" s="43"/>
      <c r="CI1983" s="43"/>
      <c r="CJ1983" s="43"/>
      <c r="CK1983" s="43"/>
      <c r="CL1983" s="43"/>
      <c r="CM1983" s="43"/>
      <c r="CN1983" s="43"/>
      <c r="CO1983" s="43"/>
      <c r="CP1983" s="43"/>
      <c r="CQ1983" s="43"/>
      <c r="CR1983" s="43"/>
      <c r="CS1983" s="43"/>
      <c r="CT1983" s="43"/>
      <c r="CU1983" s="43"/>
      <c r="CV1983" s="43"/>
      <c r="CW1983" s="43"/>
      <c r="CX1983" s="43"/>
      <c r="CY1983" s="43"/>
      <c r="CZ1983" s="43"/>
      <c r="DA1983" s="43"/>
      <c r="DB1983" s="43"/>
      <c r="DC1983" s="43"/>
      <c r="DD1983" s="43"/>
      <c r="DE1983" s="43"/>
      <c r="DF1983" s="43"/>
      <c r="DG1983" s="43"/>
      <c r="DH1983" s="43"/>
      <c r="DI1983" s="43"/>
      <c r="DJ1983" s="43"/>
      <c r="DK1983" s="43"/>
      <c r="DL1983" s="43"/>
      <c r="DM1983" s="43"/>
      <c r="DN1983" s="43"/>
      <c r="DO1983" s="43"/>
      <c r="DP1983" s="43"/>
      <c r="DQ1983" s="43"/>
      <c r="DR1983" s="43"/>
      <c r="DS1983" s="43"/>
      <c r="DT1983" s="43"/>
      <c r="DU1983" s="43"/>
      <c r="DV1983" s="43"/>
    </row>
    <row r="1984" spans="4:126" s="8" customFormat="1" ht="15.75" customHeight="1">
      <c r="D1984" s="45"/>
      <c r="F1984" s="45"/>
      <c r="G1984" s="45"/>
      <c r="H1984" s="45"/>
      <c r="I1984" s="45"/>
      <c r="J1984" s="45"/>
      <c r="K1984" s="45"/>
      <c r="L1984" s="45"/>
      <c r="M1984" s="45"/>
      <c r="N1984" s="45"/>
      <c r="O1984" s="45"/>
      <c r="P1984" s="45"/>
      <c r="Q1984" s="45"/>
      <c r="BX1984" s="51"/>
      <c r="CB1984" s="43"/>
      <c r="CC1984" s="43"/>
      <c r="CD1984" s="43"/>
      <c r="CE1984" s="43"/>
      <c r="CF1984" s="43"/>
      <c r="CG1984" s="43"/>
      <c r="CH1984" s="43"/>
      <c r="CI1984" s="43"/>
      <c r="CJ1984" s="43"/>
      <c r="CK1984" s="43"/>
      <c r="CL1984" s="43"/>
      <c r="CM1984" s="43"/>
      <c r="CN1984" s="43"/>
      <c r="CO1984" s="43"/>
      <c r="CP1984" s="43"/>
      <c r="CQ1984" s="43"/>
      <c r="CR1984" s="43"/>
      <c r="CS1984" s="43"/>
      <c r="CT1984" s="43"/>
      <c r="CU1984" s="43"/>
      <c r="CV1984" s="43"/>
      <c r="CW1984" s="43"/>
      <c r="CX1984" s="43"/>
      <c r="CY1984" s="43"/>
      <c r="CZ1984" s="43"/>
      <c r="DA1984" s="43"/>
      <c r="DB1984" s="43"/>
      <c r="DC1984" s="43"/>
      <c r="DD1984" s="43"/>
      <c r="DE1984" s="43"/>
      <c r="DF1984" s="43"/>
      <c r="DG1984" s="43"/>
      <c r="DH1984" s="43"/>
      <c r="DI1984" s="43"/>
      <c r="DJ1984" s="43"/>
      <c r="DK1984" s="43"/>
      <c r="DL1984" s="43"/>
      <c r="DM1984" s="43"/>
      <c r="DN1984" s="43"/>
      <c r="DO1984" s="43"/>
      <c r="DP1984" s="43"/>
      <c r="DQ1984" s="43"/>
      <c r="DR1984" s="43"/>
      <c r="DS1984" s="43"/>
      <c r="DT1984" s="43"/>
      <c r="DU1984" s="43"/>
      <c r="DV1984" s="43"/>
    </row>
    <row r="1985" spans="1:126" s="7" customFormat="1" ht="18.75">
      <c r="A1985" s="7">
        <f>IF(MOD(ROW()-1,62)=0,QUOTIENT(ROW()-1,62)+1,"")</f>
        <v>33</v>
      </c>
      <c r="B1985" s="473" t="s">
        <v>39</v>
      </c>
      <c r="C1985" s="473"/>
      <c r="D1985" s="473"/>
      <c r="E1985" s="473"/>
      <c r="F1985" s="473"/>
      <c r="G1985" s="473"/>
      <c r="H1985" s="473"/>
      <c r="I1985" s="473"/>
      <c r="J1985" s="473"/>
      <c r="K1985" s="473"/>
      <c r="L1985" s="473"/>
      <c r="M1985" s="473"/>
      <c r="N1985" s="473"/>
      <c r="O1985" s="473"/>
      <c r="P1985" s="473"/>
      <c r="Q1985" s="473"/>
      <c r="R1985" s="473"/>
      <c r="S1985" s="473"/>
      <c r="T1985" s="473"/>
      <c r="U1985" s="473"/>
      <c r="V1985" s="473"/>
      <c r="W1985" s="473"/>
      <c r="X1985" s="473"/>
      <c r="Y1985" s="473"/>
      <c r="Z1985" s="473"/>
      <c r="AA1985" s="473"/>
      <c r="AB1985" s="473"/>
      <c r="AC1985" s="473"/>
      <c r="AD1985" s="473"/>
      <c r="AE1985" s="473"/>
      <c r="AF1985" s="473"/>
      <c r="AG1985" s="473"/>
      <c r="AH1985" s="473"/>
      <c r="AI1985" s="473"/>
      <c r="AJ1985" s="473"/>
      <c r="AK1985" s="473"/>
      <c r="AL1985" s="473"/>
      <c r="AM1985" s="473"/>
      <c r="AN1985" s="473"/>
      <c r="AO1985" s="473"/>
      <c r="AP1985" s="473"/>
      <c r="AQ1985" s="473"/>
      <c r="AR1985" s="473"/>
      <c r="AS1985" s="473"/>
      <c r="AT1985" s="473"/>
      <c r="AU1985" s="473"/>
      <c r="AV1985" s="473"/>
      <c r="AW1985" s="473"/>
      <c r="AX1985" s="473"/>
      <c r="AY1985" s="473"/>
      <c r="AZ1985" s="473"/>
      <c r="BA1985" s="473"/>
      <c r="BB1985" s="473"/>
      <c r="BC1985" s="473"/>
      <c r="BD1985" s="473"/>
      <c r="BE1985" s="473"/>
      <c r="BF1985" s="473"/>
      <c r="BG1985" s="473"/>
      <c r="BH1985" s="473"/>
      <c r="BI1985" s="473"/>
      <c r="BJ1985" s="473"/>
      <c r="BK1985" s="473"/>
      <c r="BL1985" s="473"/>
      <c r="BM1985" s="473"/>
      <c r="BN1985" s="473"/>
      <c r="BO1985" s="473"/>
      <c r="BP1985" s="473"/>
      <c r="BQ1985" s="473"/>
      <c r="BR1985" s="473"/>
      <c r="BS1985" s="473"/>
      <c r="BT1985" s="473"/>
      <c r="BU1985" s="473"/>
      <c r="BV1985" s="473"/>
      <c r="BW1985" s="473"/>
      <c r="BX1985" s="473"/>
      <c r="BY1985" s="52"/>
      <c r="BZ1985" s="41"/>
      <c r="CA1985" s="41"/>
      <c r="CB1985" s="41"/>
      <c r="CC1985" s="41"/>
      <c r="CD1985" s="41"/>
      <c r="CE1985" s="41"/>
      <c r="CF1985" s="41"/>
      <c r="CG1985" s="41"/>
      <c r="CH1985" s="41"/>
      <c r="CI1985" s="41"/>
      <c r="CJ1985" s="41"/>
      <c r="CK1985" s="41"/>
      <c r="CL1985" s="41"/>
      <c r="CM1985" s="41"/>
      <c r="CN1985" s="41"/>
      <c r="CO1985" s="41"/>
      <c r="CP1985" s="41"/>
      <c r="CQ1985" s="41"/>
      <c r="CR1985" s="41"/>
      <c r="CS1985" s="41"/>
      <c r="CT1985" s="41"/>
      <c r="CU1985" s="41"/>
      <c r="CV1985" s="41"/>
      <c r="CW1985" s="41"/>
      <c r="CX1985" s="41"/>
      <c r="CY1985" s="41"/>
      <c r="CZ1985" s="41"/>
      <c r="DA1985" s="41"/>
      <c r="DB1985" s="41"/>
      <c r="DC1985" s="41"/>
      <c r="DD1985" s="41"/>
      <c r="DE1985" s="41"/>
      <c r="DF1985" s="41"/>
      <c r="DG1985" s="41"/>
      <c r="DH1985" s="41"/>
      <c r="DI1985" s="41"/>
      <c r="DJ1985" s="41"/>
      <c r="DK1985" s="41"/>
      <c r="DL1985" s="41"/>
      <c r="DM1985" s="41"/>
      <c r="DN1985" s="41"/>
      <c r="DO1985" s="41"/>
      <c r="DP1985" s="41"/>
      <c r="DQ1985" s="41"/>
      <c r="DR1985" s="41"/>
      <c r="DS1985" s="41"/>
      <c r="DT1985" s="41"/>
      <c r="DU1985" s="41"/>
      <c r="DV1985" s="41"/>
    </row>
    <row r="1986" spans="1:126" s="7" customFormat="1" ht="19.5" customHeight="1">
      <c r="B1986" s="8"/>
      <c r="C1986" s="8"/>
      <c r="D1986" s="8"/>
      <c r="E1986" s="8"/>
      <c r="F1986" s="8"/>
      <c r="G1986" s="8"/>
      <c r="H1986" s="8"/>
      <c r="I1986" s="8"/>
      <c r="J1986" s="8"/>
      <c r="K1986" s="8"/>
      <c r="L1986" s="8"/>
      <c r="M1986" s="8"/>
      <c r="N1986" s="8"/>
      <c r="O1986" s="8"/>
      <c r="P1986" s="8"/>
      <c r="Q1986" s="8"/>
      <c r="R1986" s="8"/>
      <c r="S1986" s="8"/>
      <c r="T1986" s="8"/>
      <c r="U1986" s="8"/>
      <c r="V1986" s="8"/>
      <c r="W1986" s="8"/>
      <c r="X1986" s="8"/>
      <c r="Y1986" s="8"/>
      <c r="Z1986" s="8"/>
      <c r="AA1986" s="8"/>
      <c r="AB1986" s="8"/>
      <c r="AC1986" s="8"/>
      <c r="AQ1986" s="8"/>
      <c r="AR1986" s="8"/>
      <c r="AS1986" s="8"/>
      <c r="AT1986" s="8"/>
      <c r="AU1986" s="8"/>
      <c r="AV1986" s="8"/>
      <c r="AW1986" s="8"/>
      <c r="AX1986" s="8"/>
      <c r="AY1986" s="8"/>
      <c r="AZ1986" s="8"/>
      <c r="BZ1986" s="41"/>
      <c r="CA1986" s="41"/>
      <c r="CB1986" s="41"/>
      <c r="CC1986" s="41"/>
      <c r="CD1986" s="41"/>
      <c r="CE1986" s="41"/>
      <c r="CF1986" s="41"/>
      <c r="CG1986" s="41"/>
      <c r="CH1986" s="41"/>
      <c r="CI1986" s="41"/>
      <c r="CJ1986" s="41"/>
      <c r="CK1986" s="41"/>
      <c r="CL1986" s="41"/>
      <c r="CM1986" s="41"/>
      <c r="CN1986" s="41"/>
      <c r="CO1986" s="41"/>
      <c r="CP1986" s="41"/>
      <c r="CQ1986" s="41"/>
      <c r="CR1986" s="41"/>
      <c r="CS1986" s="41"/>
      <c r="CT1986" s="41"/>
      <c r="CU1986" s="41"/>
      <c r="CV1986" s="41"/>
      <c r="CW1986" s="41"/>
      <c r="CX1986" s="41"/>
      <c r="CY1986" s="41"/>
      <c r="CZ1986" s="41"/>
      <c r="DA1986" s="41"/>
      <c r="DB1986" s="41"/>
      <c r="DC1986" s="41"/>
      <c r="DD1986" s="41"/>
      <c r="DE1986" s="41"/>
      <c r="DF1986" s="41"/>
      <c r="DG1986" s="41"/>
      <c r="DH1986" s="41"/>
      <c r="DI1986" s="41"/>
      <c r="DJ1986" s="41"/>
      <c r="DK1986" s="41"/>
      <c r="DL1986" s="41"/>
      <c r="DM1986" s="41"/>
      <c r="DN1986" s="41"/>
      <c r="DO1986" s="41"/>
      <c r="DP1986" s="41"/>
      <c r="DQ1986" s="41"/>
      <c r="DR1986" s="41"/>
      <c r="DS1986" s="41"/>
      <c r="DT1986" s="41"/>
      <c r="DU1986" s="41"/>
      <c r="DV1986" s="41"/>
    </row>
    <row r="1987" spans="1:126" s="7" customFormat="1" ht="16.5" customHeight="1">
      <c r="B1987" s="8" t="s">
        <v>229</v>
      </c>
      <c r="C1987" s="8"/>
      <c r="D1987" s="8"/>
      <c r="E1987" s="8"/>
      <c r="F1987" s="8"/>
      <c r="G1987" s="8"/>
      <c r="H1987" s="8"/>
      <c r="I1987" s="8"/>
      <c r="J1987" s="8"/>
      <c r="K1987" s="8"/>
      <c r="L1987" s="8"/>
      <c r="M1987" s="8"/>
      <c r="N1987" s="8"/>
      <c r="O1987" s="8"/>
      <c r="P1987" s="8"/>
      <c r="Q1987" s="8"/>
      <c r="R1987" s="8"/>
      <c r="S1987" s="8"/>
      <c r="T1987" s="8"/>
      <c r="U1987" s="8"/>
      <c r="V1987" s="8"/>
      <c r="W1987" s="8"/>
      <c r="X1987" s="8"/>
      <c r="Y1987" s="8"/>
      <c r="Z1987" s="8"/>
      <c r="AA1987" s="8"/>
      <c r="AB1987" s="8"/>
      <c r="AD1987" s="474">
        <f>VLOOKUP(A1985,入力フォーム!$A$26:$AA$75,2,FALSE)</f>
        <v>0</v>
      </c>
      <c r="AE1987" s="474"/>
      <c r="AF1987" s="474"/>
      <c r="AG1987" s="474"/>
      <c r="AH1987" s="474"/>
      <c r="AI1987" s="474"/>
      <c r="AJ1987" s="474"/>
      <c r="AK1987" s="474"/>
      <c r="AL1987" s="474"/>
      <c r="AM1987" s="474"/>
      <c r="AN1987" s="474"/>
      <c r="AO1987" s="474"/>
      <c r="AP1987" s="474"/>
      <c r="AQ1987" s="8" t="s">
        <v>230</v>
      </c>
      <c r="AR1987" s="8"/>
      <c r="AS1987" s="8"/>
      <c r="AT1987" s="8"/>
      <c r="AU1987" s="8"/>
      <c r="AV1987" s="8"/>
      <c r="AW1987" s="8"/>
      <c r="AX1987" s="8"/>
      <c r="AY1987" s="8"/>
      <c r="AZ1987" s="8"/>
      <c r="BZ1987" s="41"/>
      <c r="CA1987" s="41"/>
      <c r="CB1987" s="41"/>
      <c r="CC1987" s="41"/>
      <c r="CD1987" s="41"/>
      <c r="CE1987" s="41"/>
      <c r="CF1987" s="41"/>
      <c r="CG1987" s="41"/>
      <c r="CH1987" s="41"/>
      <c r="CI1987" s="41"/>
      <c r="CJ1987" s="41"/>
      <c r="CK1987" s="41"/>
      <c r="CL1987" s="41"/>
      <c r="CM1987" s="41"/>
      <c r="CN1987" s="41"/>
      <c r="CO1987" s="41"/>
      <c r="CP1987" s="41"/>
      <c r="CQ1987" s="41"/>
      <c r="CR1987" s="41"/>
      <c r="CS1987" s="41"/>
      <c r="CT1987" s="41"/>
      <c r="CU1987" s="41"/>
      <c r="CV1987" s="41"/>
      <c r="CW1987" s="41"/>
      <c r="CX1987" s="41"/>
      <c r="CY1987" s="41"/>
      <c r="CZ1987" s="41"/>
      <c r="DA1987" s="41"/>
      <c r="DB1987" s="41"/>
      <c r="DC1987" s="41"/>
      <c r="DD1987" s="41"/>
      <c r="DE1987" s="41"/>
      <c r="DF1987" s="41"/>
      <c r="DG1987" s="41"/>
      <c r="DH1987" s="41"/>
      <c r="DI1987" s="41"/>
      <c r="DJ1987" s="41"/>
      <c r="DK1987" s="41"/>
      <c r="DL1987" s="41"/>
      <c r="DM1987" s="41"/>
      <c r="DN1987" s="41"/>
      <c r="DO1987" s="41"/>
      <c r="DP1987" s="41"/>
      <c r="DQ1987" s="41"/>
      <c r="DR1987" s="41"/>
      <c r="DS1987" s="41"/>
      <c r="DT1987" s="41"/>
      <c r="DU1987" s="41"/>
      <c r="DV1987" s="41"/>
    </row>
    <row r="1988" spans="1:126" ht="14.25" customHeight="1">
      <c r="B1988" s="9"/>
      <c r="C1988" s="9"/>
      <c r="D1988" s="9"/>
    </row>
    <row r="1989" spans="1:126" ht="15.75" customHeight="1">
      <c r="D1989" s="475" t="s">
        <v>23</v>
      </c>
      <c r="E1989" s="475"/>
      <c r="F1989" s="475"/>
      <c r="G1989" s="475"/>
      <c r="H1989" s="475"/>
      <c r="I1989" s="475"/>
      <c r="J1989" s="475"/>
      <c r="K1989" s="475"/>
      <c r="L1989" s="475"/>
      <c r="M1989" s="475"/>
      <c r="N1989" s="475"/>
      <c r="O1989" s="475"/>
      <c r="P1989" s="475"/>
      <c r="Q1989" s="475"/>
      <c r="R1989" s="475"/>
      <c r="S1989" s="475"/>
      <c r="T1989" s="475"/>
      <c r="U1989" s="475"/>
      <c r="V1989" s="475"/>
      <c r="W1989" s="475"/>
      <c r="X1989" s="475"/>
      <c r="Y1989" s="475"/>
      <c r="Z1989" s="475"/>
      <c r="AA1989" s="475"/>
      <c r="AB1989" s="475"/>
      <c r="AC1989" s="475"/>
      <c r="AD1989" s="475"/>
      <c r="AE1989" s="475"/>
      <c r="AF1989" s="475"/>
      <c r="AG1989" s="475"/>
      <c r="AH1989" s="475"/>
      <c r="AI1989" s="475"/>
      <c r="AJ1989" s="475"/>
      <c r="AK1989" s="475"/>
      <c r="AL1989" s="475"/>
      <c r="AM1989" s="475"/>
      <c r="AN1989" s="475"/>
      <c r="AO1989" s="475"/>
      <c r="AP1989" s="475"/>
      <c r="AQ1989" s="475"/>
      <c r="AR1989" s="475"/>
      <c r="AS1989" s="475"/>
      <c r="AT1989" s="475"/>
      <c r="AU1989" s="475"/>
      <c r="AV1989" s="475"/>
      <c r="AW1989" s="475"/>
      <c r="AX1989" s="475"/>
      <c r="AY1989" s="475"/>
      <c r="AZ1989" s="475"/>
      <c r="BA1989" s="475"/>
      <c r="BB1989" s="475"/>
      <c r="BC1989" s="475"/>
      <c r="BD1989" s="475"/>
      <c r="BE1989" s="475"/>
      <c r="BF1989" s="475"/>
      <c r="BG1989" s="475"/>
      <c r="BH1989" s="475"/>
      <c r="BI1989" s="475"/>
      <c r="BJ1989" s="475"/>
      <c r="BK1989" s="475"/>
      <c r="BL1989" s="475"/>
      <c r="BM1989" s="475"/>
      <c r="BN1989" s="475"/>
      <c r="BO1989" s="475"/>
      <c r="BP1989" s="475"/>
      <c r="BQ1989" s="475"/>
      <c r="BR1989" s="475"/>
      <c r="BS1989" s="475"/>
      <c r="BT1989" s="475"/>
      <c r="BU1989" s="475"/>
      <c r="BV1989" s="475"/>
      <c r="BW1989" s="475"/>
      <c r="BX1989" s="475"/>
      <c r="BZ1989"/>
    </row>
    <row r="1990" spans="1:126" ht="14.25" customHeight="1">
      <c r="B1990" s="9"/>
      <c r="C1990" s="9"/>
      <c r="D1990" s="9"/>
      <c r="E1990" s="9"/>
      <c r="F1990" s="9"/>
      <c r="G1990" s="9"/>
      <c r="H1990" s="9"/>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c r="AS1990" s="9"/>
      <c r="AT1990" s="9"/>
      <c r="AU1990" s="9"/>
      <c r="AV1990" s="9"/>
      <c r="AW1990" s="9"/>
      <c r="AX1990" s="9"/>
      <c r="AY1990" s="9"/>
      <c r="AZ1990" s="9"/>
    </row>
    <row r="1991" spans="1:126" ht="19.5" customHeight="1">
      <c r="B1991" s="9"/>
      <c r="C1991" s="9"/>
      <c r="D1991" s="10"/>
      <c r="E1991" s="11" t="s">
        <v>40</v>
      </c>
      <c r="F1991" s="11"/>
      <c r="G1991" s="11"/>
      <c r="H1991" s="11"/>
      <c r="I1991" s="11"/>
      <c r="J1991" s="12"/>
      <c r="K1991" s="12"/>
      <c r="L1991" s="12"/>
      <c r="M1991" s="12"/>
      <c r="N1991" s="12"/>
      <c r="O1991" s="12"/>
      <c r="P1991" s="12"/>
      <c r="Q1991" s="10"/>
      <c r="R1991" s="476" t="str">
        <f>VLOOKUP(A1985,入力フォーム!$A$26:$AA$75,11,FALSE)</f>
        <v/>
      </c>
      <c r="S1991" s="476"/>
      <c r="T1991" s="476"/>
      <c r="U1991" s="476"/>
      <c r="V1991" s="476"/>
      <c r="W1991" s="476"/>
      <c r="X1991" s="476"/>
      <c r="Y1991" s="476"/>
      <c r="Z1991" s="476"/>
      <c r="AA1991" s="476"/>
      <c r="AB1991" s="476"/>
      <c r="AC1991" s="476"/>
      <c r="AD1991" s="476"/>
      <c r="AE1991" s="476"/>
      <c r="AF1991" s="476"/>
      <c r="AG1991" s="476"/>
      <c r="AH1991" s="477" t="s">
        <v>235</v>
      </c>
      <c r="AI1991" s="478"/>
      <c r="AJ1991" s="478"/>
      <c r="AK1991" s="478"/>
      <c r="AL1991" s="478"/>
      <c r="AM1991" s="476" t="str">
        <f>VLOOKUP(A1985,入力フォーム!$A$26:$AA$75,13,FALSE)</f>
        <v/>
      </c>
      <c r="AN1991" s="476"/>
      <c r="AO1991" s="476"/>
      <c r="AP1991" s="476"/>
      <c r="AQ1991" s="476"/>
      <c r="AR1991" s="476"/>
      <c r="AS1991" s="476"/>
      <c r="AT1991" s="476"/>
      <c r="AU1991" s="476"/>
      <c r="AV1991" s="476"/>
      <c r="AW1991" s="476"/>
      <c r="AX1991" s="476"/>
      <c r="AY1991" s="476"/>
      <c r="AZ1991" s="476"/>
      <c r="BA1991" s="476"/>
      <c r="BB1991" s="476"/>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3"/>
    </row>
    <row r="1992" spans="1:126" ht="20.100000000000001" customHeight="1">
      <c r="B1992" s="9"/>
      <c r="C1992" s="9"/>
      <c r="D1992" s="10"/>
      <c r="E1992" s="11" t="s">
        <v>41</v>
      </c>
      <c r="F1992" s="11"/>
      <c r="G1992" s="11"/>
      <c r="H1992" s="11"/>
      <c r="I1992" s="11"/>
      <c r="J1992" s="12"/>
      <c r="K1992" s="12"/>
      <c r="L1992" s="12"/>
      <c r="M1992" s="12"/>
      <c r="N1992" s="12"/>
      <c r="O1992" s="12"/>
      <c r="P1992" s="229"/>
      <c r="Q1992" s="230"/>
      <c r="R1992" s="463" t="str">
        <f>入力フォーム!$C$10</f>
        <v>品川キャンパス</v>
      </c>
      <c r="S1992" s="463"/>
      <c r="T1992" s="463"/>
      <c r="U1992" s="463"/>
      <c r="V1992" s="463"/>
      <c r="W1992" s="463"/>
      <c r="X1992" s="463"/>
      <c r="Y1992" s="463"/>
      <c r="Z1992" s="231"/>
      <c r="AA1992" s="464" t="str">
        <f>入力フォーム!$D$10</f>
        <v>文学部事務室</v>
      </c>
      <c r="AB1992" s="464"/>
      <c r="AC1992" s="464"/>
      <c r="AD1992" s="464"/>
      <c r="AE1992" s="464"/>
      <c r="AF1992" s="464"/>
      <c r="AG1992" s="464"/>
      <c r="AH1992" s="464"/>
      <c r="AI1992" s="464"/>
      <c r="AJ1992" s="464"/>
      <c r="AK1992" s="464"/>
      <c r="AL1992" s="464"/>
      <c r="AM1992" s="464"/>
      <c r="AN1992" s="464"/>
      <c r="AO1992" s="464"/>
      <c r="AP1992" s="464"/>
      <c r="AQ1992" s="464"/>
      <c r="AR1992" s="464"/>
      <c r="AS1992" s="464"/>
      <c r="AT1992" s="464"/>
      <c r="AU1992" s="464"/>
      <c r="AV1992" s="464"/>
      <c r="AW1992" s="464"/>
      <c r="AX1992" s="464"/>
      <c r="AY1992" s="464"/>
      <c r="AZ1992" s="464"/>
      <c r="BA1992" s="464"/>
      <c r="BB1992" s="464"/>
      <c r="BC1992" s="464"/>
      <c r="BD1992" s="464"/>
      <c r="BE1992" s="464"/>
      <c r="BF1992" s="464"/>
      <c r="BG1992" s="464"/>
      <c r="BH1992" s="464"/>
      <c r="BI1992" s="464"/>
      <c r="BJ1992" s="464"/>
      <c r="BK1992" s="464"/>
      <c r="BL1992" s="464"/>
      <c r="BM1992" s="464"/>
      <c r="BN1992" s="464"/>
      <c r="BO1992" s="464"/>
      <c r="BP1992" s="464"/>
      <c r="BQ1992" s="464"/>
      <c r="BR1992" s="231"/>
      <c r="BS1992" s="231"/>
      <c r="BT1992" s="231"/>
      <c r="BU1992" s="231"/>
      <c r="BV1992" s="231"/>
      <c r="BW1992" s="231"/>
      <c r="BX1992" s="232"/>
    </row>
    <row r="1993" spans="1:126" ht="18.600000000000001" customHeight="1">
      <c r="B1993" s="9"/>
      <c r="C1993" s="9"/>
      <c r="D1993" s="15"/>
      <c r="E1993" s="16" t="s">
        <v>236</v>
      </c>
      <c r="F1993" s="16"/>
      <c r="G1993" s="16"/>
      <c r="H1993" s="16"/>
      <c r="I1993" s="16"/>
      <c r="J1993" s="17"/>
      <c r="K1993" s="17"/>
      <c r="L1993" s="17"/>
      <c r="M1993" s="17"/>
      <c r="N1993" s="17"/>
      <c r="O1993" s="17"/>
      <c r="P1993" s="17"/>
      <c r="Q1993" s="15"/>
      <c r="R1993" s="465" t="str">
        <f>入力フォーム!$C$4</f>
        <v>文学部事務室</v>
      </c>
      <c r="S1993" s="465"/>
      <c r="T1993" s="465"/>
      <c r="U1993" s="465"/>
      <c r="V1993" s="465"/>
      <c r="W1993" s="465"/>
      <c r="X1993" s="465"/>
      <c r="Y1993" s="465"/>
      <c r="Z1993" s="465"/>
      <c r="AA1993" s="465"/>
      <c r="AB1993" s="465"/>
      <c r="AC1993" s="465"/>
      <c r="AD1993" s="465"/>
      <c r="AE1993" s="465"/>
      <c r="AF1993" s="465"/>
      <c r="AG1993" s="465"/>
      <c r="AH1993" s="465"/>
      <c r="AI1993" s="465"/>
      <c r="AJ1993" s="465"/>
      <c r="AK1993" s="465"/>
      <c r="AL1993" s="465"/>
      <c r="AM1993" s="465"/>
      <c r="AN1993" s="465"/>
      <c r="AO1993" s="465"/>
      <c r="AP1993" s="465"/>
      <c r="AQ1993" s="465"/>
      <c r="AR1993" s="465"/>
      <c r="AS1993" s="465"/>
      <c r="AT1993" s="465"/>
      <c r="AU1993" s="465"/>
      <c r="AV1993" s="465"/>
      <c r="AW1993" s="465"/>
      <c r="AX1993" s="465"/>
      <c r="AY1993" s="465"/>
      <c r="AZ1993" s="465"/>
      <c r="BA1993" s="465"/>
      <c r="BB1993" s="465"/>
      <c r="BC1993" s="465"/>
      <c r="BD1993" s="465"/>
      <c r="BE1993" s="465"/>
      <c r="BF1993" s="465"/>
      <c r="BG1993" s="465"/>
      <c r="BH1993" s="465"/>
      <c r="BI1993" s="465"/>
      <c r="BJ1993" s="465"/>
      <c r="BK1993" s="465"/>
      <c r="BL1993" s="465"/>
      <c r="BM1993" s="465"/>
      <c r="BN1993" s="465"/>
      <c r="BO1993" s="465"/>
      <c r="BP1993" s="465"/>
      <c r="BQ1993" s="465"/>
      <c r="BR1993" s="465"/>
      <c r="BS1993" s="233"/>
      <c r="BT1993" s="233"/>
      <c r="BU1993" s="233"/>
      <c r="BV1993" s="233"/>
      <c r="BW1993" s="233"/>
      <c r="BX1993" s="19"/>
    </row>
    <row r="1994" spans="1:126" ht="38.25" customHeight="1">
      <c r="B1994" s="9"/>
      <c r="C1994" s="9"/>
      <c r="D1994" s="10"/>
      <c r="E1994" s="466" t="s">
        <v>42</v>
      </c>
      <c r="F1994" s="466"/>
      <c r="G1994" s="466"/>
      <c r="H1994" s="466"/>
      <c r="I1994" s="466"/>
      <c r="J1994" s="466"/>
      <c r="K1994" s="466"/>
      <c r="L1994" s="466"/>
      <c r="M1994" s="466"/>
      <c r="N1994" s="466"/>
      <c r="O1994" s="466"/>
      <c r="P1994" s="467"/>
      <c r="Q1994" s="10"/>
      <c r="R1994" s="468" t="str">
        <f>入力フォーム!$C$8</f>
        <v>OC学生スタッフ</v>
      </c>
      <c r="S1994" s="468"/>
      <c r="T1994" s="468"/>
      <c r="U1994" s="468"/>
      <c r="V1994" s="468"/>
      <c r="W1994" s="468"/>
      <c r="X1994" s="468"/>
      <c r="Y1994" s="468"/>
      <c r="Z1994" s="468"/>
      <c r="AA1994" s="468"/>
      <c r="AB1994" s="468"/>
      <c r="AC1994" s="468"/>
      <c r="AD1994" s="468"/>
      <c r="AE1994" s="468"/>
      <c r="AF1994" s="468"/>
      <c r="AG1994" s="468"/>
      <c r="AH1994" s="468"/>
      <c r="AI1994" s="468"/>
      <c r="AJ1994" s="468"/>
      <c r="AK1994" s="468"/>
      <c r="AL1994" s="468"/>
      <c r="AM1994" s="468"/>
      <c r="AN1994" s="468"/>
      <c r="AO1994" s="468"/>
      <c r="AP1994" s="468"/>
      <c r="AQ1994" s="468"/>
      <c r="AR1994" s="468"/>
      <c r="AS1994" s="468"/>
      <c r="AT1994" s="468"/>
      <c r="AU1994" s="468"/>
      <c r="AV1994" s="468"/>
      <c r="AW1994" s="468"/>
      <c r="AX1994" s="468"/>
      <c r="AY1994" s="468"/>
      <c r="AZ1994" s="468"/>
      <c r="BA1994" s="468"/>
      <c r="BB1994" s="468"/>
      <c r="BC1994" s="468"/>
      <c r="BD1994" s="468"/>
      <c r="BE1994" s="468"/>
      <c r="BF1994" s="468"/>
      <c r="BG1994" s="468"/>
      <c r="BH1994" s="468"/>
      <c r="BI1994" s="468"/>
      <c r="BJ1994" s="468"/>
      <c r="BK1994" s="468"/>
      <c r="BL1994" s="468"/>
      <c r="BM1994" s="468"/>
      <c r="BN1994" s="468"/>
      <c r="BO1994" s="468"/>
      <c r="BP1994" s="468"/>
      <c r="BQ1994" s="468"/>
      <c r="BR1994" s="468"/>
      <c r="BS1994" s="234"/>
      <c r="BT1994" s="234"/>
      <c r="BU1994" s="234"/>
      <c r="BV1994" s="234"/>
      <c r="BW1994" s="234"/>
      <c r="BX1994" s="14"/>
    </row>
    <row r="1995" spans="1:126" ht="20.100000000000001" customHeight="1">
      <c r="B1995" s="9"/>
      <c r="C1995" s="9"/>
      <c r="D1995" s="15"/>
      <c r="E1995" s="16" t="s">
        <v>43</v>
      </c>
      <c r="F1995" s="16"/>
      <c r="G1995" s="16"/>
      <c r="H1995" s="16"/>
      <c r="I1995" s="16"/>
      <c r="J1995" s="17"/>
      <c r="K1995" s="17"/>
      <c r="L1995" s="17"/>
      <c r="M1995" s="17"/>
      <c r="N1995" s="17"/>
      <c r="O1995" s="17"/>
      <c r="P1995" s="17"/>
      <c r="Q1995" s="15"/>
      <c r="R1995" s="17" t="s">
        <v>44</v>
      </c>
      <c r="S1995" s="17"/>
      <c r="T1995" s="17"/>
      <c r="U1995" s="17"/>
      <c r="V1995" s="17"/>
      <c r="W1995" s="469" t="str">
        <f>VLOOKUP(A1985,入力フォーム!$A$26:$AA$75,22,FALSE)</f>
        <v/>
      </c>
      <c r="X1995" s="469"/>
      <c r="Y1995" s="469"/>
      <c r="Z1995" s="469"/>
      <c r="AA1995" s="469"/>
      <c r="AB1995" s="469"/>
      <c r="AC1995" s="469"/>
      <c r="AD1995" s="469"/>
      <c r="AE1995" s="469"/>
      <c r="AF1995" s="469"/>
      <c r="AG1995" s="469"/>
      <c r="AH1995" s="469"/>
      <c r="AI1995" s="469"/>
      <c r="AJ1995" s="469"/>
      <c r="AK1995" s="469"/>
      <c r="AL1995" s="469"/>
      <c r="AM1995" s="469"/>
      <c r="AN1995" s="469"/>
      <c r="AO1995" s="469"/>
      <c r="AP1995" s="17"/>
      <c r="AQ1995" s="17"/>
      <c r="AR1995" s="470" t="s">
        <v>237</v>
      </c>
      <c r="AS1995" s="470"/>
      <c r="AT1995" s="470"/>
      <c r="AU1995" s="470"/>
      <c r="AV1995" s="470"/>
      <c r="AW1995" s="470"/>
      <c r="AX1995" s="471">
        <f>入力フォーム!$E$16</f>
        <v>0</v>
      </c>
      <c r="AY1995" s="471"/>
      <c r="AZ1995" s="471"/>
      <c r="BA1995" s="472" t="s">
        <v>65</v>
      </c>
      <c r="BB1995" s="472"/>
      <c r="BC1995" s="472"/>
      <c r="BD1995" s="472"/>
      <c r="BE1995" s="472"/>
      <c r="BF1995" s="18"/>
      <c r="BG1995" s="18"/>
      <c r="BH1995" s="18"/>
      <c r="BI1995" s="18"/>
      <c r="BJ1995" s="18"/>
      <c r="BK1995" s="18"/>
      <c r="BL1995" s="18"/>
      <c r="BM1995" s="18"/>
      <c r="BN1995" s="18"/>
      <c r="BO1995" s="18"/>
      <c r="BP1995" s="18"/>
      <c r="BQ1995" s="18"/>
      <c r="BR1995" s="18"/>
      <c r="BS1995" s="18"/>
      <c r="BT1995" s="18"/>
      <c r="BU1995" s="18"/>
      <c r="BV1995" s="18"/>
      <c r="BW1995" s="18"/>
      <c r="BX1995" s="19"/>
    </row>
    <row r="1996" spans="1:126" ht="20.100000000000001" customHeight="1">
      <c r="A1996" s="245"/>
      <c r="B1996" s="235"/>
      <c r="C1996" s="235"/>
      <c r="D1996" s="236"/>
      <c r="E1996" s="237"/>
      <c r="F1996" s="237"/>
      <c r="G1996" s="237"/>
      <c r="H1996" s="237"/>
      <c r="I1996" s="237"/>
      <c r="J1996" s="238"/>
      <c r="K1996" s="238"/>
      <c r="L1996" s="238"/>
      <c r="M1996" s="238"/>
      <c r="N1996" s="238"/>
      <c r="O1996" s="238"/>
      <c r="P1996" s="238"/>
      <c r="Q1996" s="239"/>
      <c r="R1996" s="240"/>
      <c r="S1996" s="241"/>
      <c r="T1996" s="241"/>
      <c r="U1996" s="241"/>
      <c r="V1996" s="241"/>
      <c r="W1996" s="241"/>
      <c r="X1996" s="241"/>
      <c r="Y1996" s="241"/>
      <c r="Z1996" s="241"/>
      <c r="AA1996" s="241"/>
      <c r="AB1996" s="241"/>
      <c r="AC1996" s="241"/>
      <c r="AD1996" s="241"/>
      <c r="AE1996" s="241"/>
      <c r="AF1996" s="241"/>
      <c r="AG1996" s="241"/>
      <c r="AH1996" s="241"/>
      <c r="AI1996" s="241"/>
      <c r="AJ1996" s="241"/>
      <c r="AK1996" s="241"/>
      <c r="AL1996" s="241"/>
      <c r="AM1996" s="241"/>
      <c r="AN1996" s="241"/>
      <c r="AO1996" s="241"/>
      <c r="AP1996" s="241"/>
      <c r="AQ1996" s="241"/>
      <c r="AR1996" s="242"/>
      <c r="AS1996" s="242"/>
      <c r="AT1996" s="243"/>
      <c r="AU1996" s="241"/>
      <c r="AV1996" s="241"/>
      <c r="AW1996" s="241"/>
      <c r="AX1996" s="241"/>
      <c r="AY1996" s="242"/>
      <c r="AZ1996" s="242"/>
      <c r="BA1996" s="242"/>
      <c r="BB1996" s="242"/>
      <c r="BC1996" s="242"/>
      <c r="BD1996" s="242"/>
      <c r="BE1996" s="242"/>
      <c r="BF1996" s="242"/>
      <c r="BG1996" s="242"/>
      <c r="BH1996" s="242"/>
      <c r="BI1996" s="242"/>
      <c r="BJ1996" s="242"/>
      <c r="BK1996" s="242"/>
      <c r="BL1996" s="242"/>
      <c r="BM1996" s="242"/>
      <c r="BN1996" s="242"/>
      <c r="BO1996" s="242"/>
      <c r="BP1996" s="242"/>
      <c r="BQ1996" s="242"/>
      <c r="BR1996" s="242"/>
      <c r="BS1996" s="242"/>
      <c r="BT1996" s="242"/>
      <c r="BU1996" s="242"/>
      <c r="BV1996" s="242"/>
      <c r="BW1996" s="242"/>
      <c r="BX1996" s="244"/>
    </row>
    <row r="1997" spans="1:126" ht="20.100000000000001" customHeight="1">
      <c r="B1997" s="9"/>
      <c r="C1997" s="9"/>
      <c r="D1997" s="20"/>
      <c r="E1997" s="21" t="s">
        <v>45</v>
      </c>
      <c r="F1997" s="21"/>
      <c r="G1997" s="21"/>
      <c r="H1997" s="21"/>
      <c r="I1997" s="21"/>
      <c r="J1997" s="22"/>
      <c r="K1997" s="22"/>
      <c r="L1997" s="22"/>
      <c r="M1997" s="22"/>
      <c r="N1997" s="22"/>
      <c r="O1997" s="22"/>
      <c r="P1997" s="22"/>
      <c r="Q1997" s="15"/>
      <c r="R1997" s="490" t="str">
        <f>VLOOKUP(A1985,入力フォーム!$A$26:$AA$75,14,FALSE)</f>
        <v/>
      </c>
      <c r="S1997" s="490"/>
      <c r="T1997" s="490"/>
      <c r="U1997" s="490"/>
      <c r="V1997" s="490"/>
      <c r="W1997" s="490"/>
      <c r="X1997" s="490"/>
      <c r="Y1997" s="490"/>
      <c r="Z1997" s="490"/>
      <c r="AA1997" s="490"/>
      <c r="AB1997" s="491" t="s">
        <v>235</v>
      </c>
      <c r="AC1997" s="491"/>
      <c r="AD1997" s="491"/>
      <c r="AE1997" s="491"/>
      <c r="AF1997" s="491"/>
      <c r="AG1997" s="492" t="str">
        <f>VLOOKUP(A1985,入力フォーム!$A$26:$AA$75,16,FALSE)</f>
        <v/>
      </c>
      <c r="AH1997" s="492"/>
      <c r="AI1997" s="492"/>
      <c r="AJ1997" s="492"/>
      <c r="AK1997" s="492"/>
      <c r="AL1997" s="492"/>
      <c r="AM1997" s="492"/>
      <c r="AN1997" s="492"/>
      <c r="AO1997" s="492"/>
      <c r="AP1997" s="492"/>
      <c r="AQ1997" s="27"/>
      <c r="AR1997" s="36"/>
      <c r="AS1997" s="36"/>
      <c r="AT1997" s="36"/>
      <c r="AU1997" s="36"/>
      <c r="AV1997" s="36"/>
      <c r="AW1997" s="36"/>
      <c r="AX1997" s="36"/>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9"/>
    </row>
    <row r="1998" spans="1:126" s="8" customFormat="1" ht="10.5" customHeight="1">
      <c r="D1998" s="15"/>
      <c r="E1998" s="16"/>
      <c r="F1998" s="16"/>
      <c r="G1998" s="16"/>
      <c r="H1998" s="16"/>
      <c r="I1998" s="16"/>
      <c r="J1998" s="16"/>
      <c r="K1998" s="16"/>
      <c r="L1998" s="16"/>
      <c r="M1998" s="16"/>
      <c r="N1998" s="16"/>
      <c r="O1998" s="16"/>
      <c r="P1998" s="17"/>
      <c r="Q1998" s="15"/>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9"/>
      <c r="BY1998"/>
      <c r="BZ1998" s="43"/>
      <c r="CA1998" s="43"/>
      <c r="CB1998" s="43"/>
      <c r="CC1998" s="43"/>
      <c r="CD1998" s="43"/>
      <c r="CE1998" s="43"/>
      <c r="CF1998" s="43"/>
      <c r="CG1998" s="43"/>
      <c r="CH1998" s="43"/>
      <c r="CI1998" s="43"/>
      <c r="CJ1998" s="43"/>
      <c r="CK1998" s="43"/>
      <c r="CL1998" s="43"/>
      <c r="CM1998" s="43"/>
      <c r="CN1998" s="43"/>
      <c r="CO1998" s="43"/>
      <c r="CP1998" s="43"/>
      <c r="CQ1998" s="43"/>
      <c r="CR1998" s="43"/>
      <c r="CS1998" s="43"/>
      <c r="CT1998" s="43"/>
      <c r="CU1998" s="43"/>
      <c r="CV1998" s="43"/>
      <c r="CW1998" s="43"/>
      <c r="CX1998" s="43"/>
      <c r="CY1998" s="43"/>
      <c r="CZ1998" s="43"/>
      <c r="DA1998" s="43"/>
      <c r="DB1998" s="43"/>
      <c r="DC1998" s="43"/>
      <c r="DD1998" s="43"/>
      <c r="DE1998" s="43"/>
      <c r="DF1998" s="43"/>
      <c r="DG1998" s="43"/>
      <c r="DH1998" s="43"/>
      <c r="DI1998" s="43"/>
      <c r="DJ1998" s="43"/>
      <c r="DK1998" s="43"/>
      <c r="DL1998" s="43"/>
      <c r="DM1998" s="43"/>
      <c r="DN1998" s="43"/>
      <c r="DO1998" s="43"/>
      <c r="DP1998" s="43"/>
      <c r="DQ1998" s="43"/>
      <c r="DR1998" s="43"/>
      <c r="DS1998" s="43"/>
      <c r="DT1998" s="43"/>
      <c r="DU1998" s="43"/>
      <c r="DV1998" s="43"/>
    </row>
    <row r="1999" spans="1:126" ht="20.100000000000001" customHeight="1">
      <c r="B1999" s="9"/>
      <c r="C1999" s="9"/>
      <c r="D1999" s="15"/>
      <c r="E1999" s="16"/>
      <c r="F1999" s="16"/>
      <c r="G1999" s="16"/>
      <c r="H1999" s="16"/>
      <c r="I1999" s="16"/>
      <c r="J1999" s="17"/>
      <c r="K1999" s="17"/>
      <c r="L1999" s="17"/>
      <c r="M1999" s="17"/>
      <c r="N1999" s="17"/>
      <c r="O1999" s="17"/>
      <c r="P1999" s="17"/>
      <c r="Q1999" s="15"/>
      <c r="R1999" s="17"/>
      <c r="S1999" s="17" t="s">
        <v>46</v>
      </c>
      <c r="T1999" s="17"/>
      <c r="U1999" s="17"/>
      <c r="V1999" s="17"/>
      <c r="W1999" s="17"/>
      <c r="X1999" s="17"/>
      <c r="Y1999" s="17"/>
      <c r="Z1999" s="17"/>
      <c r="AA1999" s="17"/>
      <c r="AB1999" s="17"/>
      <c r="AC1999" s="17"/>
      <c r="AD1999" s="17"/>
      <c r="AE1999" s="17"/>
      <c r="AF1999" s="17"/>
      <c r="AG1999" s="17"/>
      <c r="AH1999" s="17"/>
      <c r="AI1999" s="17"/>
      <c r="AJ1999" s="17"/>
      <c r="BI1999" s="247"/>
      <c r="BJ1999" s="247"/>
      <c r="BK1999" s="247"/>
      <c r="BL1999" s="18"/>
      <c r="BM1999" s="18"/>
      <c r="BN1999" s="18"/>
      <c r="BO1999" s="18"/>
      <c r="BP1999" s="18"/>
      <c r="BQ1999" s="18"/>
      <c r="BR1999" s="18"/>
      <c r="BS1999" s="18"/>
      <c r="BT1999" s="18"/>
      <c r="BU1999" s="18"/>
      <c r="BV1999" s="18"/>
      <c r="BW1999" s="18"/>
      <c r="BX1999" s="19"/>
    </row>
    <row r="2000" spans="1:126" ht="20.100000000000001" customHeight="1">
      <c r="B2000" s="9"/>
      <c r="C2000" s="9"/>
      <c r="D2000" s="15"/>
      <c r="E2000" s="16"/>
      <c r="F2000" s="16"/>
      <c r="G2000" s="16"/>
      <c r="H2000" s="16"/>
      <c r="I2000" s="16"/>
      <c r="J2000" s="17"/>
      <c r="K2000" s="17"/>
      <c r="L2000" s="17"/>
      <c r="M2000" s="17"/>
      <c r="N2000" s="17"/>
      <c r="O2000" s="17"/>
      <c r="P2000" s="17"/>
      <c r="Q2000" s="15"/>
      <c r="R2000" s="492" t="str">
        <f>VLOOKUP(A1985,入力フォーム!$A$26:$AA$75,17,FALSE)</f>
        <v/>
      </c>
      <c r="S2000" s="492"/>
      <c r="T2000" s="492"/>
      <c r="U2000" s="492"/>
      <c r="V2000" s="492"/>
      <c r="W2000" s="492"/>
      <c r="X2000" s="492"/>
      <c r="Y2000" s="492"/>
      <c r="Z2000" s="492"/>
      <c r="AA2000" s="492"/>
      <c r="AB2000" s="491" t="s">
        <v>235</v>
      </c>
      <c r="AC2000" s="491"/>
      <c r="AD2000" s="491"/>
      <c r="AE2000" s="491"/>
      <c r="AF2000" s="491"/>
      <c r="AG2000" s="492" t="str">
        <f>VLOOKUP(A1985,入力フォーム!$A$26:$AA$75,19,FALSE)</f>
        <v/>
      </c>
      <c r="AH2000" s="492"/>
      <c r="AI2000" s="492"/>
      <c r="AJ2000" s="492"/>
      <c r="AK2000" s="492"/>
      <c r="AL2000" s="492"/>
      <c r="AM2000" s="492"/>
      <c r="AN2000" s="492"/>
      <c r="AO2000" s="492"/>
      <c r="AP2000" s="492"/>
      <c r="AQ2000" s="27"/>
      <c r="AR2000" s="28" t="s">
        <v>47</v>
      </c>
      <c r="AS2000" s="28"/>
      <c r="AT2000" s="28"/>
      <c r="AU2000" s="28"/>
      <c r="AV2000" s="485" t="str">
        <f>VLOOKUP(A1985,入力フォーム!$A$26:$AA$75,20,FALSE)</f>
        <v/>
      </c>
      <c r="AW2000" s="485"/>
      <c r="AX2000" s="28" t="s">
        <v>48</v>
      </c>
      <c r="AY2000" s="28"/>
      <c r="AZ2000" s="28"/>
      <c r="BA2000" s="28"/>
      <c r="BB2000" s="28"/>
      <c r="BC2000" s="28"/>
      <c r="BD2000" s="28"/>
      <c r="BE2000" s="28"/>
      <c r="BF2000" s="28"/>
      <c r="BG2000" s="18"/>
      <c r="BH2000" s="18"/>
      <c r="BI2000" s="18"/>
      <c r="BJ2000" s="18"/>
      <c r="BK2000" s="18"/>
      <c r="BL2000" s="18"/>
      <c r="BM2000" s="18"/>
      <c r="BN2000" s="18"/>
      <c r="BO2000" s="18"/>
      <c r="BP2000" s="18"/>
      <c r="BQ2000" s="18"/>
      <c r="BR2000" s="18"/>
      <c r="BS2000" s="18"/>
      <c r="BT2000" s="18"/>
      <c r="BU2000" s="18"/>
      <c r="BV2000" s="18"/>
      <c r="BW2000" s="18"/>
      <c r="BX2000" s="19"/>
    </row>
    <row r="2001" spans="2:126" ht="20.100000000000001" customHeight="1">
      <c r="B2001" s="9"/>
      <c r="C2001" s="9"/>
      <c r="D2001" s="15"/>
      <c r="E2001" s="16"/>
      <c r="F2001" s="16"/>
      <c r="G2001" s="16"/>
      <c r="H2001" s="16"/>
      <c r="I2001" s="16"/>
      <c r="J2001" s="17"/>
      <c r="K2001" s="17"/>
      <c r="L2001" s="17"/>
      <c r="M2001" s="17"/>
      <c r="N2001" s="17"/>
      <c r="O2001" s="17"/>
      <c r="P2001" s="17"/>
      <c r="Q2001" s="15"/>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c r="AP2001" s="17"/>
      <c r="AQ2001" s="17"/>
      <c r="AR2001" s="17"/>
      <c r="AS2001" s="17"/>
      <c r="AT2001" s="17"/>
      <c r="AU2001" s="17"/>
      <c r="AV2001" s="17"/>
      <c r="AW2001" s="17"/>
      <c r="AX2001" s="17"/>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9"/>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row>
    <row r="2002" spans="2:126" ht="20.100000000000001" customHeight="1">
      <c r="B2002" s="9"/>
      <c r="C2002" s="9"/>
      <c r="D2002" s="15"/>
      <c r="E2002" s="16"/>
      <c r="F2002" s="16"/>
      <c r="G2002" s="16"/>
      <c r="H2002" s="16"/>
      <c r="I2002" s="16"/>
      <c r="J2002" s="17"/>
      <c r="K2002" s="17"/>
      <c r="L2002" s="17"/>
      <c r="M2002" s="17"/>
      <c r="N2002" s="17"/>
      <c r="O2002" s="17"/>
      <c r="P2002" s="17"/>
      <c r="Q2002" s="15"/>
      <c r="R2002" s="248" t="s">
        <v>238</v>
      </c>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30"/>
      <c r="AZ2002" s="30"/>
      <c r="BA2002" s="30"/>
      <c r="BB2002" s="30"/>
      <c r="BC2002" s="30"/>
      <c r="BD2002" s="30"/>
      <c r="BE2002" s="30"/>
      <c r="BF2002" s="30"/>
      <c r="BG2002" s="30"/>
      <c r="BH2002" s="30"/>
      <c r="BI2002" s="30"/>
      <c r="BJ2002" s="30"/>
      <c r="BK2002" s="30"/>
      <c r="BL2002" s="18"/>
      <c r="BM2002" s="18"/>
      <c r="BN2002" s="18"/>
      <c r="BO2002" s="18"/>
      <c r="BP2002" s="18"/>
      <c r="BQ2002" s="18"/>
      <c r="BR2002" s="18"/>
      <c r="BS2002" s="18"/>
      <c r="BT2002" s="18"/>
      <c r="BU2002" s="18"/>
      <c r="BV2002" s="18"/>
      <c r="BW2002" s="18"/>
      <c r="BX2002" s="19"/>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row>
    <row r="2003" spans="2:126" ht="20.100000000000001" customHeight="1">
      <c r="B2003" s="9"/>
      <c r="C2003" s="9"/>
      <c r="D2003" s="23"/>
      <c r="E2003" s="24"/>
      <c r="F2003" s="24"/>
      <c r="G2003" s="24"/>
      <c r="H2003" s="24"/>
      <c r="I2003" s="24"/>
      <c r="J2003" s="25"/>
      <c r="K2003" s="25"/>
      <c r="L2003" s="25"/>
      <c r="M2003" s="25"/>
      <c r="N2003" s="25"/>
      <c r="O2003" s="25"/>
      <c r="P2003" s="25"/>
      <c r="Q2003" s="15"/>
      <c r="R2003" s="249" t="s">
        <v>239</v>
      </c>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30"/>
      <c r="AZ2003" s="30"/>
      <c r="BA2003" s="30"/>
      <c r="BB2003" s="30"/>
      <c r="BC2003" s="30"/>
      <c r="BD2003" s="30"/>
      <c r="BE2003" s="30"/>
      <c r="BF2003" s="30"/>
      <c r="BG2003" s="30"/>
      <c r="BH2003" s="30"/>
      <c r="BI2003" s="30"/>
      <c r="BJ2003" s="30"/>
      <c r="BK2003" s="30"/>
      <c r="BL2003" s="18"/>
      <c r="BM2003" s="18"/>
      <c r="BN2003" s="18"/>
      <c r="BO2003" s="18"/>
      <c r="BP2003" s="18"/>
      <c r="BQ2003" s="18"/>
      <c r="BR2003" s="18"/>
      <c r="BS2003" s="18"/>
      <c r="BT2003" s="18"/>
      <c r="BU2003" s="18"/>
      <c r="BV2003" s="18"/>
      <c r="BW2003" s="18"/>
      <c r="BX2003" s="19"/>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row>
    <row r="2004" spans="2:126" ht="20.100000000000001" customHeight="1">
      <c r="B2004" s="9"/>
      <c r="C2004" s="9"/>
      <c r="D2004" s="15"/>
      <c r="E2004" s="16" t="s">
        <v>49</v>
      </c>
      <c r="F2004" s="16"/>
      <c r="G2004" s="16"/>
      <c r="H2004" s="16"/>
      <c r="I2004" s="16"/>
      <c r="J2004" s="17"/>
      <c r="K2004" s="17"/>
      <c r="L2004" s="17"/>
      <c r="M2004" s="17"/>
      <c r="N2004" s="17"/>
      <c r="O2004" s="17"/>
      <c r="P2004" s="17"/>
      <c r="Q2004" s="20"/>
      <c r="R2004" s="21" t="s">
        <v>67</v>
      </c>
      <c r="S2004" s="22"/>
      <c r="T2004" s="22"/>
      <c r="U2004" s="22"/>
      <c r="V2004" s="22"/>
      <c r="W2004" s="22"/>
      <c r="X2004" s="22"/>
      <c r="Y2004" s="22"/>
      <c r="Z2004" s="22"/>
      <c r="AA2004" s="22"/>
      <c r="AB2004" s="22"/>
      <c r="AC2004" s="22"/>
      <c r="AD2004" s="22"/>
      <c r="AE2004" s="22"/>
      <c r="AF2004" s="22"/>
      <c r="AG2004" s="22"/>
      <c r="AH2004" s="22"/>
      <c r="AI2004" s="22"/>
      <c r="AJ2004" s="22"/>
      <c r="AK2004" s="22"/>
      <c r="AL2004" s="22"/>
      <c r="AM2004" s="22"/>
      <c r="AN2004" s="22"/>
      <c r="AO2004" s="22"/>
      <c r="AP2004" s="22"/>
      <c r="AQ2004" s="22"/>
      <c r="AR2004" s="22"/>
      <c r="AS2004" s="22"/>
      <c r="AT2004" s="22"/>
      <c r="AU2004" s="22"/>
      <c r="AV2004" s="22"/>
      <c r="AW2004" s="22"/>
      <c r="AX2004" s="2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3"/>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row>
    <row r="2005" spans="2:126" ht="20.100000000000001" customHeight="1">
      <c r="B2005" s="9"/>
      <c r="C2005" s="9"/>
      <c r="D2005" s="15"/>
      <c r="E2005" s="16"/>
      <c r="F2005" s="16"/>
      <c r="G2005" s="16"/>
      <c r="H2005" s="16"/>
      <c r="I2005" s="16"/>
      <c r="J2005" s="17"/>
      <c r="K2005" s="17"/>
      <c r="L2005" s="17"/>
      <c r="M2005" s="17"/>
      <c r="N2005" s="17"/>
      <c r="O2005" s="17"/>
      <c r="P2005" s="17"/>
      <c r="Q2005" s="23"/>
      <c r="R2005" s="31" t="s">
        <v>126</v>
      </c>
      <c r="S2005" s="31"/>
      <c r="T2005" s="31"/>
      <c r="U2005" s="31"/>
      <c r="V2005" s="31"/>
      <c r="W2005" s="31"/>
      <c r="X2005" s="31"/>
      <c r="Y2005" s="31"/>
      <c r="Z2005" s="31"/>
      <c r="AA2005" s="31"/>
      <c r="AB2005" s="31"/>
      <c r="AC2005" s="31"/>
      <c r="AD2005" s="31"/>
      <c r="AE2005" s="31"/>
      <c r="AF2005" s="31"/>
      <c r="AG2005" s="31"/>
      <c r="AH2005" s="31"/>
      <c r="AI2005" s="31"/>
      <c r="AJ2005" s="31"/>
      <c r="AK2005" s="31"/>
      <c r="AL2005" s="31"/>
      <c r="AM2005" s="31"/>
      <c r="AN2005" s="31"/>
      <c r="AO2005" s="31"/>
      <c r="AP2005" s="31"/>
      <c r="AQ2005" s="31"/>
      <c r="AR2005" s="31"/>
      <c r="AS2005" s="31"/>
      <c r="AT2005" s="31"/>
      <c r="AU2005" s="31"/>
      <c r="AV2005" s="31"/>
      <c r="AW2005" s="31"/>
      <c r="AX2005" s="31"/>
      <c r="AY2005" s="32"/>
      <c r="AZ2005" s="32"/>
      <c r="BA2005" s="32"/>
      <c r="BB2005" s="32"/>
      <c r="BC2005" s="32"/>
      <c r="BD2005" s="32"/>
      <c r="BE2005" s="32"/>
      <c r="BF2005" s="32"/>
      <c r="BG2005" s="32"/>
      <c r="BH2005" s="32"/>
      <c r="BI2005" s="32"/>
      <c r="BJ2005" s="32"/>
      <c r="BK2005" s="33"/>
      <c r="BL2005" s="33"/>
      <c r="BM2005" s="33"/>
      <c r="BN2005" s="33"/>
      <c r="BO2005" s="33"/>
      <c r="BP2005" s="33"/>
      <c r="BQ2005" s="33"/>
      <c r="BR2005" s="33"/>
      <c r="BS2005" s="33"/>
      <c r="BT2005" s="33"/>
      <c r="BU2005" s="33"/>
      <c r="BV2005" s="33"/>
      <c r="BW2005" s="33"/>
      <c r="BX2005" s="26"/>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row>
    <row r="2006" spans="2:126" ht="20.100000000000001" customHeight="1">
      <c r="B2006" s="9"/>
      <c r="C2006" s="9"/>
      <c r="D2006" s="10"/>
      <c r="E2006" s="11" t="s">
        <v>81</v>
      </c>
      <c r="F2006" s="11"/>
      <c r="G2006" s="11"/>
      <c r="H2006" s="11"/>
      <c r="I2006" s="11"/>
      <c r="J2006" s="12"/>
      <c r="K2006" s="12"/>
      <c r="L2006" s="12"/>
      <c r="M2006" s="12"/>
      <c r="N2006" s="12"/>
      <c r="O2006" s="12"/>
      <c r="P2006" s="12"/>
      <c r="Q2006" s="15"/>
      <c r="R2006" s="16" t="s">
        <v>115</v>
      </c>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9"/>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row>
    <row r="2007" spans="2:126" ht="20.100000000000001" customHeight="1">
      <c r="B2007" s="9"/>
      <c r="C2007" s="9"/>
      <c r="D2007" s="15"/>
      <c r="E2007" s="16" t="s">
        <v>82</v>
      </c>
      <c r="F2007" s="16"/>
      <c r="G2007" s="16"/>
      <c r="H2007" s="16"/>
      <c r="I2007" s="16"/>
      <c r="J2007" s="17"/>
      <c r="K2007" s="17"/>
      <c r="L2007" s="17"/>
      <c r="M2007" s="17"/>
      <c r="N2007" s="17"/>
      <c r="O2007" s="17"/>
      <c r="P2007" s="17"/>
      <c r="Q2007" s="20"/>
      <c r="R2007" s="486" t="s">
        <v>113</v>
      </c>
      <c r="S2007" s="486"/>
      <c r="T2007" s="486"/>
      <c r="U2007" s="486"/>
      <c r="V2007" s="39" t="s">
        <v>240</v>
      </c>
      <c r="W2007" s="487" t="str">
        <f>VLOOKUP(A1985,入力フォーム!$A$26:$AA$75,10,FALSE)</f>
        <v/>
      </c>
      <c r="X2007" s="487"/>
      <c r="Y2007" s="487"/>
      <c r="Z2007" s="487"/>
      <c r="AA2007" s="487"/>
      <c r="AB2007" s="487"/>
      <c r="AC2007" s="487"/>
      <c r="AD2007" s="39" t="s">
        <v>21</v>
      </c>
      <c r="AE2007" s="40"/>
      <c r="AF2007" s="22"/>
      <c r="AG2007" s="22"/>
      <c r="AH2007" s="22"/>
      <c r="AI2007" s="22"/>
      <c r="AJ2007" s="22"/>
      <c r="AK2007" s="22"/>
      <c r="AL2007" s="22"/>
      <c r="AM2007" s="22"/>
      <c r="AN2007" s="22"/>
      <c r="AO2007" s="22"/>
      <c r="AP2007" s="22"/>
      <c r="AQ2007" s="22"/>
      <c r="AR2007" s="22"/>
      <c r="AS2007" s="22"/>
      <c r="AT2007" s="22"/>
      <c r="AU2007" s="22"/>
      <c r="AV2007" s="22"/>
      <c r="AW2007" s="22"/>
      <c r="AX2007" s="2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3"/>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row>
    <row r="2008" spans="2:126" ht="20.100000000000001" customHeight="1">
      <c r="B2008" s="9"/>
      <c r="C2008" s="9"/>
      <c r="D2008" s="15"/>
      <c r="E2008" s="16"/>
      <c r="F2008" s="16"/>
      <c r="G2008" s="16"/>
      <c r="H2008" s="16"/>
      <c r="I2008" s="16"/>
      <c r="J2008" s="17"/>
      <c r="K2008" s="17"/>
      <c r="L2008" s="17"/>
      <c r="M2008" s="17"/>
      <c r="N2008" s="17"/>
      <c r="O2008" s="17"/>
      <c r="P2008" s="17"/>
      <c r="Q2008" s="15"/>
      <c r="R2008" s="16" t="s">
        <v>104</v>
      </c>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9"/>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row>
    <row r="2009" spans="2:126" ht="20.100000000000001" customHeight="1">
      <c r="B2009" s="9"/>
      <c r="C2009" s="9"/>
      <c r="D2009" s="15"/>
      <c r="E2009" s="16"/>
      <c r="F2009" s="16"/>
      <c r="G2009" s="16"/>
      <c r="H2009" s="16"/>
      <c r="I2009" s="16"/>
      <c r="J2009" s="17"/>
      <c r="K2009" s="17"/>
      <c r="L2009" s="17"/>
      <c r="M2009" s="17"/>
      <c r="N2009" s="17"/>
      <c r="O2009" s="17"/>
      <c r="P2009" s="17"/>
      <c r="Q2009" s="15"/>
      <c r="R2009" s="16" t="s">
        <v>68</v>
      </c>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row>
    <row r="2010" spans="2:126" ht="20.100000000000001" customHeight="1">
      <c r="B2010" s="9"/>
      <c r="C2010" s="9"/>
      <c r="D2010" s="15"/>
      <c r="E2010" s="16"/>
      <c r="F2010" s="16"/>
      <c r="G2010" s="16"/>
      <c r="H2010" s="16"/>
      <c r="I2010" s="16"/>
      <c r="J2010" s="17"/>
      <c r="K2010" s="17"/>
      <c r="L2010" s="17"/>
      <c r="M2010" s="17"/>
      <c r="N2010" s="17"/>
      <c r="O2010" s="17"/>
      <c r="P2010" s="17"/>
      <c r="Q2010" s="15"/>
      <c r="R2010" s="16" t="s">
        <v>114</v>
      </c>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c r="AP2010" s="17"/>
      <c r="AQ2010" s="17"/>
      <c r="AR2010" s="17"/>
      <c r="AS2010" s="17"/>
      <c r="AT2010" s="17"/>
      <c r="AU2010" s="17"/>
      <c r="AV2010" s="17"/>
      <c r="AW2010" s="17"/>
      <c r="AX2010" s="17"/>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9"/>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row>
    <row r="2011" spans="2:126" ht="20.100000000000001" customHeight="1">
      <c r="B2011" s="9"/>
      <c r="C2011" s="9"/>
      <c r="D2011" s="15"/>
      <c r="E2011" s="16"/>
      <c r="F2011" s="16"/>
      <c r="G2011" s="16"/>
      <c r="H2011" s="16"/>
      <c r="I2011" s="16"/>
      <c r="J2011" s="17"/>
      <c r="K2011" s="17"/>
      <c r="L2011" s="17"/>
      <c r="M2011" s="17"/>
      <c r="N2011" s="17"/>
      <c r="O2011" s="17"/>
      <c r="P2011" s="17"/>
      <c r="Q2011" s="23"/>
      <c r="R2011" s="25"/>
      <c r="S2011" s="25"/>
      <c r="T2011" s="25"/>
      <c r="U2011" s="25"/>
      <c r="V2011" s="25"/>
      <c r="W2011" s="25"/>
      <c r="X2011" s="25"/>
      <c r="Y2011" s="24" t="s">
        <v>241</v>
      </c>
      <c r="Z2011" s="25"/>
      <c r="AA2011" s="25"/>
      <c r="AB2011" s="25"/>
      <c r="AC2011" s="25"/>
      <c r="AD2011" s="25"/>
      <c r="AE2011" s="25"/>
      <c r="AF2011" s="25"/>
      <c r="AG2011" s="25"/>
      <c r="AH2011" s="25"/>
      <c r="AI2011" s="25"/>
      <c r="AJ2011" s="25"/>
      <c r="AK2011" s="25"/>
      <c r="AL2011" s="25"/>
      <c r="AM2011" s="25"/>
      <c r="AN2011" s="25"/>
      <c r="AO2011" s="25"/>
      <c r="AP2011" s="25"/>
      <c r="AQ2011" s="25"/>
      <c r="AR2011" s="25"/>
      <c r="AS2011" s="25"/>
      <c r="AT2011" s="25"/>
      <c r="AU2011" s="25"/>
      <c r="AV2011" s="25"/>
      <c r="AW2011" s="25"/>
      <c r="AX2011" s="25"/>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26"/>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row>
    <row r="2012" spans="2:126" ht="20.100000000000001" customHeight="1">
      <c r="B2012" s="9"/>
      <c r="C2012" s="9"/>
      <c r="D2012" s="10"/>
      <c r="E2012" s="11" t="s">
        <v>50</v>
      </c>
      <c r="F2012" s="11"/>
      <c r="G2012" s="11"/>
      <c r="H2012" s="11"/>
      <c r="I2012" s="11"/>
      <c r="J2012" s="12"/>
      <c r="K2012" s="12"/>
      <c r="L2012" s="12"/>
      <c r="M2012" s="12"/>
      <c r="N2012" s="12"/>
      <c r="O2012" s="12"/>
      <c r="P2012" s="12"/>
      <c r="Q2012" s="15"/>
      <c r="R2012" s="16" t="s">
        <v>69</v>
      </c>
      <c r="S2012" s="17"/>
      <c r="T2012" s="17"/>
      <c r="U2012" s="17"/>
      <c r="V2012" s="17"/>
      <c r="W2012" s="17"/>
      <c r="X2012" s="17"/>
      <c r="Y2012" s="17"/>
      <c r="Z2012" s="17"/>
      <c r="AA2012" s="17"/>
      <c r="AB2012" s="17"/>
      <c r="AC2012" s="16" t="s">
        <v>70</v>
      </c>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9"/>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row>
    <row r="2013" spans="2:126" ht="20.100000000000001" customHeight="1">
      <c r="B2013" s="9"/>
      <c r="C2013" s="9"/>
      <c r="D2013" s="10"/>
      <c r="E2013" s="11" t="s">
        <v>51</v>
      </c>
      <c r="F2013" s="11"/>
      <c r="G2013" s="11"/>
      <c r="H2013" s="11"/>
      <c r="I2013" s="11"/>
      <c r="J2013" s="12"/>
      <c r="K2013" s="12"/>
      <c r="L2013" s="12"/>
      <c r="M2013" s="12"/>
      <c r="N2013" s="12"/>
      <c r="O2013" s="12"/>
      <c r="P2013" s="12"/>
      <c r="Q2013" s="10"/>
      <c r="R2013" s="11" t="s">
        <v>86</v>
      </c>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c r="BW2013" s="13"/>
      <c r="BX2013" s="14"/>
    </row>
    <row r="2014" spans="2:126" ht="20.100000000000001" customHeight="1">
      <c r="B2014" s="9"/>
      <c r="C2014" s="9"/>
      <c r="D2014" s="20"/>
      <c r="E2014" s="21" t="s">
        <v>52</v>
      </c>
      <c r="F2014" s="21"/>
      <c r="G2014" s="21"/>
      <c r="H2014" s="21"/>
      <c r="I2014" s="21"/>
      <c r="J2014" s="22"/>
      <c r="K2014" s="22"/>
      <c r="L2014" s="22"/>
      <c r="M2014" s="22"/>
      <c r="N2014" s="22"/>
      <c r="O2014" s="22"/>
      <c r="P2014" s="22"/>
      <c r="Q2014" s="15"/>
      <c r="R2014" s="16" t="s">
        <v>71</v>
      </c>
      <c r="S2014" s="29"/>
      <c r="T2014" s="29"/>
      <c r="U2014" s="29"/>
      <c r="V2014" s="29"/>
      <c r="W2014" s="29"/>
      <c r="X2014" s="29"/>
      <c r="Y2014" s="29"/>
      <c r="Z2014" s="29"/>
      <c r="AA2014" s="29"/>
      <c r="AB2014" s="29"/>
      <c r="AC2014" s="29"/>
      <c r="AD2014" s="29"/>
      <c r="AE2014" s="29"/>
      <c r="AF2014" s="29"/>
      <c r="AG2014" s="29"/>
      <c r="AH2014" s="29"/>
      <c r="AI2014" s="29"/>
      <c r="AJ2014" s="29"/>
      <c r="AK2014" s="29"/>
      <c r="AL2014" s="29"/>
      <c r="AM2014" s="29"/>
      <c r="AN2014" s="29"/>
      <c r="AO2014" s="29"/>
      <c r="AP2014" s="29"/>
      <c r="AQ2014" s="29"/>
      <c r="AR2014" s="29"/>
      <c r="AS2014" s="29"/>
      <c r="AT2014" s="29"/>
      <c r="AU2014" s="29"/>
      <c r="AV2014" s="29"/>
      <c r="AW2014" s="29"/>
      <c r="AX2014" s="29"/>
      <c r="AY2014" s="30"/>
      <c r="AZ2014" s="30"/>
      <c r="BA2014" s="30"/>
      <c r="BB2014" s="30"/>
      <c r="BC2014" s="30"/>
      <c r="BD2014" s="30"/>
      <c r="BE2014" s="30"/>
      <c r="BF2014" s="30"/>
      <c r="BG2014" s="30"/>
      <c r="BH2014" s="30"/>
      <c r="BI2014" s="30"/>
      <c r="BJ2014" s="30"/>
      <c r="BK2014" s="30"/>
      <c r="BL2014" s="18"/>
      <c r="BM2014" s="18"/>
      <c r="BN2014" s="18"/>
      <c r="BO2014" s="18"/>
      <c r="BP2014" s="18"/>
      <c r="BQ2014" s="18"/>
      <c r="BR2014" s="18"/>
      <c r="BS2014" s="18"/>
      <c r="BT2014" s="18"/>
      <c r="BU2014" s="18"/>
      <c r="BV2014" s="18"/>
      <c r="BW2014" s="18"/>
      <c r="BX2014" s="19"/>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row>
    <row r="2015" spans="2:126" ht="20.100000000000001" customHeight="1">
      <c r="B2015" s="9"/>
      <c r="C2015" s="9"/>
      <c r="D2015" s="15"/>
      <c r="E2015" s="16"/>
      <c r="F2015" s="16"/>
      <c r="G2015" s="16"/>
      <c r="H2015" s="16"/>
      <c r="I2015" s="16"/>
      <c r="J2015" s="17"/>
      <c r="K2015" s="17"/>
      <c r="L2015" s="17"/>
      <c r="M2015" s="17"/>
      <c r="N2015" s="17"/>
      <c r="O2015" s="17"/>
      <c r="P2015" s="17"/>
      <c r="Q2015" s="15"/>
      <c r="R2015" s="28" t="s">
        <v>72</v>
      </c>
      <c r="S2015" s="29"/>
      <c r="T2015" s="29"/>
      <c r="U2015" s="29"/>
      <c r="V2015" s="29"/>
      <c r="W2015" s="29"/>
      <c r="X2015" s="29"/>
      <c r="Y2015" s="29"/>
      <c r="Z2015" s="29"/>
      <c r="AA2015" s="29"/>
      <c r="AB2015" s="29"/>
      <c r="AC2015" s="29"/>
      <c r="AD2015" s="29"/>
      <c r="AE2015" s="29"/>
      <c r="AF2015" s="29"/>
      <c r="AG2015" s="29"/>
      <c r="AH2015" s="29"/>
      <c r="AI2015" s="29"/>
      <c r="AJ2015" s="29"/>
      <c r="AK2015" s="29"/>
      <c r="AL2015" s="29"/>
      <c r="AM2015" s="29"/>
      <c r="AN2015" s="29"/>
      <c r="AO2015" s="29"/>
      <c r="AP2015" s="29"/>
      <c r="AQ2015" s="29"/>
      <c r="AR2015" s="29"/>
      <c r="AS2015" s="29"/>
      <c r="AT2015" s="29"/>
      <c r="AU2015" s="29"/>
      <c r="AV2015" s="29"/>
      <c r="AW2015" s="29"/>
      <c r="AX2015" s="29"/>
      <c r="AY2015" s="30"/>
      <c r="AZ2015" s="30"/>
      <c r="BA2015" s="30"/>
      <c r="BB2015" s="30"/>
      <c r="BC2015" s="30"/>
      <c r="BD2015" s="30"/>
      <c r="BE2015" s="30"/>
      <c r="BF2015" s="30"/>
      <c r="BG2015" s="30"/>
      <c r="BH2015" s="30"/>
      <c r="BI2015" s="30"/>
      <c r="BJ2015" s="30"/>
      <c r="BK2015" s="30"/>
      <c r="BL2015" s="18"/>
      <c r="BM2015" s="18"/>
      <c r="BN2015" s="18"/>
      <c r="BO2015" s="18"/>
      <c r="BP2015" s="18"/>
      <c r="BQ2015" s="18"/>
      <c r="BR2015" s="18"/>
      <c r="BS2015" s="18"/>
      <c r="BT2015" s="18"/>
      <c r="BU2015" s="18"/>
      <c r="BV2015" s="18"/>
      <c r="BW2015" s="18"/>
      <c r="BX2015" s="19"/>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row>
    <row r="2016" spans="2:126" ht="20.100000000000001" customHeight="1">
      <c r="B2016" s="9"/>
      <c r="C2016" s="9"/>
      <c r="D2016" s="15"/>
      <c r="E2016" s="16"/>
      <c r="F2016" s="16"/>
      <c r="G2016" s="16"/>
      <c r="H2016" s="16"/>
      <c r="I2016" s="16"/>
      <c r="J2016" s="17"/>
      <c r="K2016" s="17"/>
      <c r="L2016" s="17"/>
      <c r="M2016" s="17"/>
      <c r="N2016" s="17"/>
      <c r="O2016" s="17"/>
      <c r="P2016" s="17"/>
      <c r="Q2016" s="15"/>
      <c r="R2016" s="29"/>
      <c r="S2016" s="29"/>
      <c r="T2016" s="29" t="s">
        <v>73</v>
      </c>
      <c r="U2016" s="29"/>
      <c r="V2016" s="29"/>
      <c r="W2016" s="29"/>
      <c r="X2016" s="29"/>
      <c r="Y2016" s="29"/>
      <c r="Z2016" s="29"/>
      <c r="AA2016" s="29"/>
      <c r="AB2016" s="29"/>
      <c r="AC2016" s="29"/>
      <c r="AD2016" s="29"/>
      <c r="AE2016" s="29"/>
      <c r="AF2016" s="29"/>
      <c r="AG2016" s="29"/>
      <c r="AH2016" s="29"/>
      <c r="AI2016" s="29"/>
      <c r="AJ2016" s="29"/>
      <c r="AK2016" s="29"/>
      <c r="AL2016" s="29"/>
      <c r="AM2016" s="29"/>
      <c r="AN2016" s="29"/>
      <c r="AO2016" s="29"/>
      <c r="AP2016" s="29"/>
      <c r="AQ2016" s="29"/>
      <c r="AR2016" s="29"/>
      <c r="AS2016" s="29"/>
      <c r="AT2016" s="29"/>
      <c r="AU2016" s="29"/>
      <c r="AV2016" s="29"/>
      <c r="AW2016" s="29"/>
      <c r="AX2016" s="29"/>
      <c r="AY2016" s="30"/>
      <c r="AZ2016" s="30"/>
      <c r="BA2016" s="30"/>
      <c r="BB2016" s="30"/>
      <c r="BC2016" s="30"/>
      <c r="BD2016" s="30"/>
      <c r="BE2016" s="30"/>
      <c r="BF2016" s="30"/>
      <c r="BG2016" s="30"/>
      <c r="BH2016" s="30"/>
      <c r="BI2016" s="30"/>
      <c r="BJ2016" s="30"/>
      <c r="BK2016" s="30"/>
      <c r="BL2016" s="18"/>
      <c r="BM2016" s="18"/>
      <c r="BN2016" s="18"/>
      <c r="BO2016" s="18"/>
      <c r="BP2016" s="18"/>
      <c r="BQ2016" s="18"/>
      <c r="BR2016" s="18"/>
      <c r="BS2016" s="18"/>
      <c r="BT2016" s="18"/>
      <c r="BU2016" s="18"/>
      <c r="BV2016" s="18"/>
      <c r="BW2016" s="18"/>
      <c r="BX2016" s="19"/>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row>
    <row r="2017" spans="2:126" ht="20.100000000000001" customHeight="1">
      <c r="B2017" s="9"/>
      <c r="C2017" s="9"/>
      <c r="D2017" s="15"/>
      <c r="E2017" s="16"/>
      <c r="F2017" s="16"/>
      <c r="G2017" s="16"/>
      <c r="H2017" s="16"/>
      <c r="I2017" s="16"/>
      <c r="J2017" s="17"/>
      <c r="K2017" s="17"/>
      <c r="L2017" s="17"/>
      <c r="M2017" s="17"/>
      <c r="N2017" s="17"/>
      <c r="O2017" s="17"/>
      <c r="P2017" s="17"/>
      <c r="Q2017" s="15"/>
      <c r="R2017" s="29"/>
      <c r="S2017" s="29"/>
      <c r="T2017" s="29" t="s">
        <v>74</v>
      </c>
      <c r="U2017" s="29"/>
      <c r="V2017" s="29"/>
      <c r="W2017" s="29"/>
      <c r="X2017" s="29"/>
      <c r="Y2017" s="29"/>
      <c r="Z2017" s="29"/>
      <c r="AA2017" s="29"/>
      <c r="AB2017" s="29"/>
      <c r="AC2017" s="29"/>
      <c r="AD2017" s="29"/>
      <c r="AE2017" s="29"/>
      <c r="AF2017" s="29"/>
      <c r="AG2017" s="29"/>
      <c r="AH2017" s="29"/>
      <c r="AI2017" s="29"/>
      <c r="AJ2017" s="29"/>
      <c r="AK2017" s="29"/>
      <c r="AL2017" s="29"/>
      <c r="AM2017" s="29"/>
      <c r="AN2017" s="29"/>
      <c r="AO2017" s="29"/>
      <c r="AP2017" s="29"/>
      <c r="AQ2017" s="29"/>
      <c r="AR2017" s="29"/>
      <c r="AS2017" s="29"/>
      <c r="AT2017" s="29"/>
      <c r="AU2017" s="29"/>
      <c r="AV2017" s="29"/>
      <c r="AW2017" s="29"/>
      <c r="AX2017" s="29"/>
      <c r="AY2017" s="30"/>
      <c r="AZ2017" s="30"/>
      <c r="BA2017" s="30"/>
      <c r="BB2017" s="30"/>
      <c r="BC2017" s="30"/>
      <c r="BD2017" s="30"/>
      <c r="BE2017" s="30"/>
      <c r="BF2017" s="30"/>
      <c r="BG2017" s="30"/>
      <c r="BH2017" s="30"/>
      <c r="BI2017" s="30"/>
      <c r="BJ2017" s="30"/>
      <c r="BK2017" s="30"/>
      <c r="BL2017" s="18"/>
      <c r="BM2017" s="18"/>
      <c r="BN2017" s="18"/>
      <c r="BO2017" s="18"/>
      <c r="BP2017" s="18"/>
      <c r="BQ2017" s="18"/>
      <c r="BR2017" s="18"/>
      <c r="BS2017" s="18"/>
      <c r="BT2017" s="18"/>
      <c r="BU2017" s="18"/>
      <c r="BV2017" s="18"/>
      <c r="BW2017" s="18"/>
      <c r="BX2017" s="19"/>
    </row>
    <row r="2018" spans="2:126" ht="20.100000000000001" customHeight="1">
      <c r="B2018" s="9"/>
      <c r="C2018" s="9"/>
      <c r="D2018" s="15"/>
      <c r="E2018" s="16"/>
      <c r="F2018" s="16"/>
      <c r="G2018" s="16"/>
      <c r="H2018" s="16"/>
      <c r="I2018" s="16"/>
      <c r="J2018" s="17"/>
      <c r="K2018" s="17"/>
      <c r="L2018" s="17"/>
      <c r="M2018" s="17"/>
      <c r="N2018" s="17"/>
      <c r="O2018" s="17"/>
      <c r="P2018" s="17"/>
      <c r="Q2018" s="15"/>
      <c r="R2018" s="29"/>
      <c r="S2018" s="29"/>
      <c r="T2018" s="29" t="s">
        <v>75</v>
      </c>
      <c r="U2018" s="29"/>
      <c r="V2018" s="29"/>
      <c r="W2018" s="29"/>
      <c r="X2018" s="29"/>
      <c r="Y2018" s="29"/>
      <c r="Z2018" s="29"/>
      <c r="AA2018" s="29"/>
      <c r="AB2018" s="29"/>
      <c r="AC2018" s="29"/>
      <c r="AD2018" s="29"/>
      <c r="AE2018" s="29"/>
      <c r="AF2018" s="29"/>
      <c r="AG2018" s="29"/>
      <c r="AH2018" s="29"/>
      <c r="AI2018" s="29"/>
      <c r="AJ2018" s="29"/>
      <c r="AK2018" s="29"/>
      <c r="AL2018" s="29"/>
      <c r="AM2018" s="29"/>
      <c r="AN2018" s="29"/>
      <c r="AO2018" s="29"/>
      <c r="AP2018" s="29"/>
      <c r="AQ2018" s="29"/>
      <c r="AR2018" s="29"/>
      <c r="AS2018" s="29"/>
      <c r="AT2018" s="29"/>
      <c r="AU2018" s="29"/>
      <c r="AV2018" s="29"/>
      <c r="AW2018" s="29"/>
      <c r="AX2018" s="29"/>
      <c r="AY2018" s="30"/>
      <c r="AZ2018" s="30"/>
      <c r="BA2018" s="30"/>
      <c r="BB2018" s="30"/>
      <c r="BC2018" s="30"/>
      <c r="BD2018" s="30"/>
      <c r="BE2018" s="30"/>
      <c r="BF2018" s="30"/>
      <c r="BG2018" s="30"/>
      <c r="BH2018" s="30"/>
      <c r="BI2018" s="30"/>
      <c r="BJ2018" s="30"/>
      <c r="BK2018" s="30"/>
      <c r="BL2018" s="18"/>
      <c r="BM2018" s="18"/>
      <c r="BN2018" s="18"/>
      <c r="BO2018" s="18"/>
      <c r="BP2018" s="18"/>
      <c r="BQ2018" s="18"/>
      <c r="BR2018" s="18"/>
      <c r="BS2018" s="18"/>
      <c r="BT2018" s="18"/>
      <c r="BU2018" s="18"/>
      <c r="BV2018" s="18"/>
      <c r="BW2018" s="18"/>
      <c r="BX2018" s="19"/>
    </row>
    <row r="2019" spans="2:126" ht="20.100000000000001" customHeight="1">
      <c r="B2019" s="9"/>
      <c r="C2019" s="9"/>
      <c r="D2019" s="15"/>
      <c r="E2019" s="16"/>
      <c r="F2019" s="16"/>
      <c r="G2019" s="16"/>
      <c r="H2019" s="16"/>
      <c r="I2019" s="16"/>
      <c r="J2019" s="17"/>
      <c r="K2019" s="17"/>
      <c r="L2019" s="17"/>
      <c r="M2019" s="17"/>
      <c r="N2019" s="17"/>
      <c r="O2019" s="17"/>
      <c r="P2019" s="17"/>
      <c r="Q2019" s="15"/>
      <c r="R2019" s="29"/>
      <c r="S2019" s="29"/>
      <c r="T2019" s="29" t="s">
        <v>84</v>
      </c>
      <c r="U2019" s="29"/>
      <c r="V2019" s="29"/>
      <c r="W2019" s="29"/>
      <c r="X2019" s="29"/>
      <c r="Y2019" s="29"/>
      <c r="Z2019" s="29"/>
      <c r="AA2019" s="29"/>
      <c r="AB2019" s="29"/>
      <c r="AC2019" s="29"/>
      <c r="AD2019" s="29"/>
      <c r="AE2019" s="29"/>
      <c r="AF2019" s="29"/>
      <c r="AG2019" s="29"/>
      <c r="AH2019" s="29"/>
      <c r="AI2019" s="29"/>
      <c r="AJ2019" s="29"/>
      <c r="AK2019" s="29"/>
      <c r="AL2019" s="29"/>
      <c r="AM2019" s="29"/>
      <c r="AN2019" s="29"/>
      <c r="AO2019" s="29"/>
      <c r="AP2019" s="29"/>
      <c r="AQ2019" s="29"/>
      <c r="AR2019" s="29"/>
      <c r="AS2019" s="29"/>
      <c r="AT2019" s="29"/>
      <c r="AU2019" s="29"/>
      <c r="AV2019" s="29"/>
      <c r="AW2019" s="29"/>
      <c r="AX2019" s="29"/>
      <c r="AY2019" s="30"/>
      <c r="AZ2019" s="30"/>
      <c r="BA2019" s="30"/>
      <c r="BB2019" s="30"/>
      <c r="BC2019" s="30"/>
      <c r="BD2019" s="30"/>
      <c r="BE2019" s="30"/>
      <c r="BF2019" s="30"/>
      <c r="BG2019" s="30"/>
      <c r="BH2019" s="30"/>
      <c r="BI2019" s="30"/>
      <c r="BJ2019" s="30"/>
      <c r="BK2019" s="30"/>
      <c r="BL2019" s="18"/>
      <c r="BM2019" s="18"/>
      <c r="BN2019" s="18"/>
      <c r="BO2019" s="18"/>
      <c r="BP2019" s="18"/>
      <c r="BQ2019" s="18"/>
      <c r="BR2019" s="18"/>
      <c r="BS2019" s="18"/>
      <c r="BT2019" s="18"/>
      <c r="BU2019" s="18"/>
      <c r="BV2019" s="18"/>
      <c r="BW2019" s="18"/>
      <c r="BX2019" s="19"/>
    </row>
    <row r="2020" spans="2:126" ht="20.100000000000001" customHeight="1">
      <c r="B2020" s="9"/>
      <c r="C2020" s="9"/>
      <c r="D2020" s="23"/>
      <c r="E2020" s="24"/>
      <c r="F2020" s="24"/>
      <c r="G2020" s="24"/>
      <c r="H2020" s="24"/>
      <c r="I2020" s="24"/>
      <c r="J2020" s="25"/>
      <c r="K2020" s="25"/>
      <c r="L2020" s="25"/>
      <c r="M2020" s="25"/>
      <c r="N2020" s="25"/>
      <c r="O2020" s="25"/>
      <c r="P2020" s="25"/>
      <c r="Q2020" s="15"/>
      <c r="R2020" s="29"/>
      <c r="S2020" s="29"/>
      <c r="T2020" s="29" t="s">
        <v>76</v>
      </c>
      <c r="U2020" s="29"/>
      <c r="V2020" s="29"/>
      <c r="W2020" s="29"/>
      <c r="X2020" s="29"/>
      <c r="Y2020" s="29"/>
      <c r="Z2020" s="29"/>
      <c r="AA2020" s="29"/>
      <c r="AB2020" s="29"/>
      <c r="AC2020" s="29"/>
      <c r="AD2020" s="29"/>
      <c r="AE2020" s="29"/>
      <c r="AF2020" s="29"/>
      <c r="AG2020" s="29"/>
      <c r="AH2020" s="29"/>
      <c r="AI2020" s="29"/>
      <c r="AJ2020" s="29"/>
      <c r="AK2020" s="29"/>
      <c r="AL2020" s="29"/>
      <c r="AM2020" s="29"/>
      <c r="AN2020" s="29"/>
      <c r="AO2020" s="29"/>
      <c r="AP2020" s="29"/>
      <c r="AQ2020" s="29"/>
      <c r="AR2020" s="29"/>
      <c r="AS2020" s="29"/>
      <c r="AT2020" s="29"/>
      <c r="AU2020" s="29"/>
      <c r="AV2020" s="29"/>
      <c r="AW2020" s="29"/>
      <c r="AX2020" s="29"/>
      <c r="AY2020" s="30"/>
      <c r="AZ2020" s="30"/>
      <c r="BA2020" s="30"/>
      <c r="BB2020" s="30"/>
      <c r="BC2020" s="30"/>
      <c r="BD2020" s="30"/>
      <c r="BE2020" s="30"/>
      <c r="BF2020" s="30"/>
      <c r="BG2020" s="30"/>
      <c r="BH2020" s="30"/>
      <c r="BI2020" s="30"/>
      <c r="BJ2020" s="30"/>
      <c r="BK2020" s="30"/>
      <c r="BL2020" s="18"/>
      <c r="BM2020" s="18"/>
      <c r="BN2020" s="18"/>
      <c r="BO2020" s="18"/>
      <c r="BP2020" s="18"/>
      <c r="BQ2020" s="18"/>
      <c r="BR2020" s="18"/>
      <c r="BS2020" s="18"/>
      <c r="BT2020" s="18"/>
      <c r="BU2020" s="18"/>
      <c r="BV2020" s="18"/>
      <c r="BW2020" s="18"/>
      <c r="BX2020" s="19"/>
    </row>
    <row r="2021" spans="2:126" ht="20.100000000000001" customHeight="1">
      <c r="B2021" s="9"/>
      <c r="C2021" s="9"/>
      <c r="D2021" s="15"/>
      <c r="E2021" s="16" t="s">
        <v>53</v>
      </c>
      <c r="F2021" s="16"/>
      <c r="G2021" s="16"/>
      <c r="H2021" s="16"/>
      <c r="I2021" s="16"/>
      <c r="J2021" s="17"/>
      <c r="K2021" s="17"/>
      <c r="L2021" s="17"/>
      <c r="M2021" s="17"/>
      <c r="N2021" s="17"/>
      <c r="O2021" s="17"/>
      <c r="P2021" s="17"/>
      <c r="Q2021" s="10"/>
      <c r="R2021" s="11" t="s">
        <v>325</v>
      </c>
      <c r="S2021" s="37"/>
      <c r="T2021" s="37"/>
      <c r="U2021" s="37"/>
      <c r="V2021" s="37"/>
      <c r="W2021" s="37"/>
      <c r="X2021" s="37"/>
      <c r="Y2021" s="37"/>
      <c r="Z2021" s="37"/>
      <c r="AA2021" s="37"/>
      <c r="AB2021" s="37"/>
      <c r="AC2021" s="37"/>
      <c r="AD2021" s="37"/>
      <c r="AE2021" s="37"/>
      <c r="AF2021" s="37"/>
      <c r="AG2021" s="37"/>
      <c r="AH2021" s="37"/>
      <c r="AI2021" s="37"/>
      <c r="AJ2021" s="37"/>
      <c r="AK2021" s="37"/>
      <c r="AL2021" s="37"/>
      <c r="AM2021" s="37"/>
      <c r="AN2021" s="37"/>
      <c r="AO2021" s="37"/>
      <c r="AP2021" s="37"/>
      <c r="AQ2021" s="37"/>
      <c r="AR2021" s="37"/>
      <c r="AS2021" s="37"/>
      <c r="AT2021" s="37"/>
      <c r="AU2021" s="37"/>
      <c r="AV2021" s="37"/>
      <c r="AW2021" s="37"/>
      <c r="AX2021" s="37"/>
      <c r="AY2021" s="38"/>
      <c r="AZ2021" s="38"/>
      <c r="BA2021" s="38"/>
      <c r="BB2021" s="38"/>
      <c r="BC2021" s="38"/>
      <c r="BD2021" s="38"/>
      <c r="BE2021" s="38"/>
      <c r="BF2021" s="38"/>
      <c r="BG2021" s="38"/>
      <c r="BH2021" s="38"/>
      <c r="BI2021" s="38"/>
      <c r="BJ2021" s="38"/>
      <c r="BK2021" s="38"/>
      <c r="BL2021" s="13"/>
      <c r="BM2021" s="13"/>
      <c r="BN2021" s="13"/>
      <c r="BO2021" s="13"/>
      <c r="BP2021" s="13"/>
      <c r="BQ2021" s="13"/>
      <c r="BR2021" s="13"/>
      <c r="BS2021" s="13"/>
      <c r="BT2021" s="13"/>
      <c r="BU2021" s="13"/>
      <c r="BV2021" s="13"/>
      <c r="BW2021" s="13"/>
      <c r="BX2021" s="14"/>
    </row>
    <row r="2022" spans="2:126" ht="20.100000000000001" customHeight="1">
      <c r="B2022" s="9"/>
      <c r="C2022" s="9"/>
      <c r="D2022" s="20"/>
      <c r="E2022" s="21" t="s">
        <v>54</v>
      </c>
      <c r="F2022" s="21"/>
      <c r="G2022" s="21"/>
      <c r="H2022" s="21"/>
      <c r="I2022" s="21"/>
      <c r="J2022" s="22"/>
      <c r="K2022" s="22"/>
      <c r="L2022" s="22"/>
      <c r="M2022" s="22"/>
      <c r="N2022" s="22"/>
      <c r="O2022" s="22"/>
      <c r="P2022" s="22"/>
      <c r="Q2022" s="15"/>
      <c r="R2022" s="28" t="s">
        <v>77</v>
      </c>
      <c r="S2022" s="29"/>
      <c r="T2022" s="29"/>
      <c r="U2022" s="29"/>
      <c r="V2022" s="29"/>
      <c r="W2022" s="29"/>
      <c r="X2022" s="29"/>
      <c r="Y2022" s="29"/>
      <c r="Z2022" s="29"/>
      <c r="AA2022" s="29"/>
      <c r="AB2022" s="29"/>
      <c r="AC2022" s="29"/>
      <c r="AD2022" s="29"/>
      <c r="AE2022" s="29"/>
      <c r="AF2022" s="29"/>
      <c r="AG2022" s="29"/>
      <c r="AH2022" s="29"/>
      <c r="AI2022" s="29"/>
      <c r="AJ2022" s="29"/>
      <c r="AK2022" s="29"/>
      <c r="AL2022" s="29"/>
      <c r="AM2022" s="29"/>
      <c r="AN2022" s="29"/>
      <c r="AO2022" s="29"/>
      <c r="AP2022" s="29"/>
      <c r="AQ2022" s="29"/>
      <c r="AR2022" s="29"/>
      <c r="AS2022" s="29"/>
      <c r="AT2022" s="29"/>
      <c r="AU2022" s="29"/>
      <c r="AV2022" s="29"/>
      <c r="AW2022" s="29"/>
      <c r="AX2022" s="29"/>
      <c r="AY2022" s="30"/>
      <c r="AZ2022" s="30"/>
      <c r="BA2022" s="30"/>
      <c r="BB2022" s="30"/>
      <c r="BC2022" s="30"/>
      <c r="BD2022" s="30"/>
      <c r="BE2022" s="30"/>
      <c r="BF2022" s="30"/>
      <c r="BG2022" s="30"/>
      <c r="BH2022" s="30"/>
      <c r="BI2022" s="30"/>
      <c r="BJ2022" s="30"/>
      <c r="BK2022" s="30"/>
      <c r="BL2022" s="18"/>
      <c r="BM2022" s="18"/>
      <c r="BN2022" s="18"/>
      <c r="BO2022" s="18"/>
      <c r="BP2022" s="18"/>
      <c r="BQ2022" s="18"/>
      <c r="BR2022" s="18"/>
      <c r="BS2022" s="18"/>
      <c r="BT2022" s="18"/>
      <c r="BU2022" s="18"/>
      <c r="BV2022" s="18"/>
      <c r="BW2022" s="18"/>
      <c r="BX2022" s="19"/>
    </row>
    <row r="2023" spans="2:126" ht="20.100000000000001" customHeight="1">
      <c r="B2023" s="9"/>
      <c r="C2023" s="9"/>
      <c r="D2023" s="15"/>
      <c r="E2023" s="16"/>
      <c r="F2023" s="16"/>
      <c r="G2023" s="16"/>
      <c r="H2023" s="16"/>
      <c r="I2023" s="16"/>
      <c r="J2023" s="17"/>
      <c r="K2023" s="17"/>
      <c r="L2023" s="17"/>
      <c r="M2023" s="17"/>
      <c r="N2023" s="17"/>
      <c r="O2023" s="17"/>
      <c r="P2023" s="17"/>
      <c r="Q2023" s="15"/>
      <c r="R2023" s="29"/>
      <c r="S2023" s="29"/>
      <c r="T2023" s="29" t="s">
        <v>78</v>
      </c>
      <c r="U2023" s="29"/>
      <c r="V2023" s="29"/>
      <c r="W2023" s="29"/>
      <c r="X2023" s="29"/>
      <c r="Y2023" s="29"/>
      <c r="Z2023" s="29"/>
      <c r="AA2023" s="29"/>
      <c r="AB2023" s="29"/>
      <c r="AC2023" s="29"/>
      <c r="AD2023" s="29"/>
      <c r="AE2023" s="29"/>
      <c r="AF2023" s="29"/>
      <c r="AG2023" s="29"/>
      <c r="AH2023" s="29"/>
      <c r="AI2023" s="29"/>
      <c r="AJ2023" s="29"/>
      <c r="AK2023" s="29"/>
      <c r="AL2023" s="29"/>
      <c r="AM2023" s="29"/>
      <c r="AN2023" s="29"/>
      <c r="AO2023" s="29"/>
      <c r="AP2023" s="29"/>
      <c r="AQ2023" s="29"/>
      <c r="AR2023" s="29"/>
      <c r="AS2023" s="29"/>
      <c r="AT2023" s="29"/>
      <c r="AU2023" s="29"/>
      <c r="AV2023" s="29"/>
      <c r="AW2023" s="29"/>
      <c r="AX2023" s="29"/>
      <c r="AY2023" s="30"/>
      <c r="AZ2023" s="30"/>
      <c r="BA2023" s="30"/>
      <c r="BB2023" s="30"/>
      <c r="BC2023" s="30"/>
      <c r="BD2023" s="30"/>
      <c r="BE2023" s="30"/>
      <c r="BF2023" s="30"/>
      <c r="BG2023" s="30"/>
      <c r="BH2023" s="30"/>
      <c r="BI2023" s="30"/>
      <c r="BJ2023" s="30"/>
      <c r="BK2023" s="30"/>
      <c r="BL2023" s="18"/>
      <c r="BM2023" s="18"/>
      <c r="BN2023" s="18"/>
      <c r="BO2023" s="18"/>
      <c r="BP2023" s="18"/>
      <c r="BQ2023" s="18"/>
      <c r="BR2023" s="18"/>
      <c r="BS2023" s="18"/>
      <c r="BT2023" s="18"/>
      <c r="BU2023" s="18"/>
      <c r="BV2023" s="18"/>
      <c r="BW2023" s="18"/>
      <c r="BX2023" s="19"/>
    </row>
    <row r="2024" spans="2:126" ht="20.100000000000001" customHeight="1">
      <c r="B2024" s="9"/>
      <c r="C2024" s="9"/>
      <c r="D2024" s="15"/>
      <c r="E2024" s="16"/>
      <c r="F2024" s="16"/>
      <c r="G2024" s="16"/>
      <c r="H2024" s="16"/>
      <c r="I2024" s="16"/>
      <c r="J2024" s="17"/>
      <c r="K2024" s="17"/>
      <c r="L2024" s="17"/>
      <c r="M2024" s="17"/>
      <c r="N2024" s="17"/>
      <c r="O2024" s="17"/>
      <c r="P2024" s="17"/>
      <c r="Q2024" s="15"/>
      <c r="R2024" s="29"/>
      <c r="S2024" s="29"/>
      <c r="T2024" s="29" t="s">
        <v>79</v>
      </c>
      <c r="U2024" s="29"/>
      <c r="V2024" s="29"/>
      <c r="W2024" s="29"/>
      <c r="X2024" s="29"/>
      <c r="Y2024" s="29"/>
      <c r="Z2024" s="29"/>
      <c r="AA2024" s="29"/>
      <c r="AB2024" s="29"/>
      <c r="AC2024" s="29"/>
      <c r="AD2024" s="29"/>
      <c r="AE2024" s="29"/>
      <c r="AF2024" s="29"/>
      <c r="AG2024" s="29"/>
      <c r="AH2024" s="29"/>
      <c r="AI2024" s="29"/>
      <c r="AJ2024" s="29"/>
      <c r="AK2024" s="29"/>
      <c r="AL2024" s="29"/>
      <c r="AM2024" s="29"/>
      <c r="AN2024" s="29"/>
      <c r="AO2024" s="29"/>
      <c r="AP2024" s="29"/>
      <c r="AQ2024" s="29"/>
      <c r="AR2024" s="29"/>
      <c r="AS2024" s="29"/>
      <c r="AT2024" s="29"/>
      <c r="AU2024" s="29"/>
      <c r="AV2024" s="29"/>
      <c r="AW2024" s="29"/>
      <c r="AX2024" s="29"/>
      <c r="AY2024" s="30"/>
      <c r="AZ2024" s="30"/>
      <c r="BA2024" s="30"/>
      <c r="BB2024" s="30"/>
      <c r="BC2024" s="30"/>
      <c r="BD2024" s="30"/>
      <c r="BE2024" s="30"/>
      <c r="BF2024" s="30"/>
      <c r="BG2024" s="30"/>
      <c r="BH2024" s="30"/>
      <c r="BI2024" s="30"/>
      <c r="BJ2024" s="30"/>
      <c r="BK2024" s="30"/>
      <c r="BL2024" s="18"/>
      <c r="BM2024" s="18"/>
      <c r="BN2024" s="18"/>
      <c r="BO2024" s="18"/>
      <c r="BP2024" s="18"/>
      <c r="BQ2024" s="18"/>
      <c r="BR2024" s="18"/>
      <c r="BS2024" s="18"/>
      <c r="BT2024" s="18"/>
      <c r="BU2024" s="18"/>
      <c r="BV2024" s="18"/>
      <c r="BW2024" s="18"/>
      <c r="BX2024" s="19"/>
    </row>
    <row r="2025" spans="2:126" ht="20.100000000000001" customHeight="1">
      <c r="B2025" s="9"/>
      <c r="C2025" s="9"/>
      <c r="D2025" s="23"/>
      <c r="E2025" s="24"/>
      <c r="F2025" s="24"/>
      <c r="G2025" s="24"/>
      <c r="H2025" s="24"/>
      <c r="I2025" s="24"/>
      <c r="J2025" s="25"/>
      <c r="K2025" s="25"/>
      <c r="L2025" s="25"/>
      <c r="M2025" s="25"/>
      <c r="N2025" s="25"/>
      <c r="O2025" s="25"/>
      <c r="P2025" s="25"/>
      <c r="Q2025" s="23"/>
      <c r="R2025" s="31"/>
      <c r="S2025" s="31"/>
      <c r="T2025" s="31" t="s">
        <v>80</v>
      </c>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2"/>
      <c r="AZ2025" s="32"/>
      <c r="BA2025" s="32"/>
      <c r="BB2025" s="32"/>
      <c r="BC2025" s="32"/>
      <c r="BD2025" s="32"/>
      <c r="BE2025" s="32"/>
      <c r="BF2025" s="32"/>
      <c r="BG2025" s="32"/>
      <c r="BH2025" s="32"/>
      <c r="BI2025" s="32"/>
      <c r="BJ2025" s="32"/>
      <c r="BK2025" s="32"/>
      <c r="BL2025" s="33"/>
      <c r="BM2025" s="33"/>
      <c r="BN2025" s="33"/>
      <c r="BO2025" s="33"/>
      <c r="BP2025" s="33"/>
      <c r="BQ2025" s="33"/>
      <c r="BR2025" s="33"/>
      <c r="BS2025" s="33"/>
      <c r="BT2025" s="33"/>
      <c r="BU2025" s="33"/>
      <c r="BV2025" s="33"/>
      <c r="BW2025" s="33"/>
      <c r="BX2025" s="26"/>
    </row>
    <row r="2026" spans="2:126" ht="20.100000000000001" customHeight="1">
      <c r="B2026" s="9"/>
      <c r="C2026" s="9"/>
      <c r="D2026" s="15"/>
      <c r="E2026" s="16" t="s">
        <v>55</v>
      </c>
      <c r="F2026" s="16"/>
      <c r="G2026" s="16"/>
      <c r="H2026" s="16"/>
      <c r="I2026" s="16"/>
      <c r="J2026" s="17"/>
      <c r="K2026" s="17"/>
      <c r="L2026" s="17"/>
      <c r="M2026" s="17"/>
      <c r="N2026" s="17"/>
      <c r="O2026" s="17"/>
      <c r="P2026" s="17"/>
      <c r="Q2026" s="15"/>
      <c r="R2026" s="250" t="s">
        <v>231</v>
      </c>
      <c r="S2026" s="250"/>
      <c r="T2026" s="250"/>
      <c r="U2026" s="250"/>
      <c r="V2026" s="250"/>
      <c r="W2026" s="250"/>
      <c r="X2026" s="250"/>
      <c r="Y2026" s="250"/>
      <c r="Z2026" s="250"/>
      <c r="AA2026" s="250"/>
      <c r="AB2026" s="250"/>
      <c r="AC2026" s="250"/>
      <c r="AD2026" s="250"/>
      <c r="AE2026" s="250"/>
      <c r="AF2026" s="250"/>
      <c r="AG2026" s="250"/>
      <c r="AH2026" s="250"/>
      <c r="AI2026" s="250"/>
      <c r="AJ2026" s="250"/>
      <c r="AK2026" s="250"/>
      <c r="AL2026" s="250"/>
      <c r="AM2026" s="250"/>
      <c r="AN2026" s="250"/>
      <c r="AO2026" s="34"/>
      <c r="AP2026" s="34"/>
      <c r="AQ2026" s="34"/>
      <c r="AR2026" s="34"/>
      <c r="AS2026" s="34"/>
      <c r="AT2026" s="34"/>
      <c r="AU2026" s="34"/>
      <c r="AV2026" s="34"/>
      <c r="AW2026" s="34"/>
      <c r="AX2026" s="34"/>
      <c r="AY2026" s="35"/>
      <c r="AZ2026" s="35"/>
      <c r="BA2026" s="35"/>
      <c r="BB2026" s="35"/>
      <c r="BC2026" s="35"/>
      <c r="BD2026" s="35"/>
      <c r="BE2026" s="35"/>
      <c r="BF2026" s="35"/>
      <c r="BG2026" s="35"/>
      <c r="BH2026" s="35"/>
      <c r="BI2026" s="35"/>
      <c r="BJ2026" s="35"/>
      <c r="BK2026" s="35"/>
      <c r="BL2026" s="2"/>
      <c r="BM2026" s="2"/>
      <c r="BN2026" s="2"/>
      <c r="BO2026" s="2"/>
      <c r="BP2026" s="2"/>
      <c r="BQ2026" s="2"/>
      <c r="BR2026" s="2"/>
      <c r="BS2026" s="2"/>
      <c r="BT2026" s="2"/>
      <c r="BU2026" s="2"/>
      <c r="BV2026" s="2"/>
      <c r="BW2026" s="2"/>
      <c r="BX2026" s="3"/>
    </row>
    <row r="2027" spans="2:126" ht="20.100000000000001" customHeight="1">
      <c r="B2027" s="9"/>
      <c r="C2027" s="9"/>
      <c r="D2027" s="15"/>
      <c r="E2027" s="16"/>
      <c r="F2027" s="16"/>
      <c r="G2027" s="16"/>
      <c r="H2027" s="16"/>
      <c r="I2027" s="16"/>
      <c r="J2027" s="17"/>
      <c r="K2027" s="17"/>
      <c r="L2027" s="17"/>
      <c r="M2027" s="17"/>
      <c r="N2027" s="17"/>
      <c r="O2027" s="17"/>
      <c r="P2027" s="17"/>
      <c r="Q2027" s="15"/>
      <c r="R2027" s="251" t="s">
        <v>232</v>
      </c>
      <c r="S2027" s="251"/>
      <c r="T2027" s="251"/>
      <c r="U2027" s="251"/>
      <c r="V2027" s="251"/>
      <c r="W2027" s="251"/>
      <c r="X2027" s="251"/>
      <c r="Y2027" s="251"/>
      <c r="Z2027" s="251"/>
      <c r="AA2027" s="251"/>
      <c r="AB2027" s="251"/>
      <c r="AC2027" s="251"/>
      <c r="AD2027" s="251"/>
      <c r="AE2027" s="251"/>
      <c r="AF2027" s="251"/>
      <c r="AG2027" s="251"/>
      <c r="AH2027" s="251"/>
      <c r="AI2027" s="251"/>
      <c r="AJ2027" s="251"/>
      <c r="AK2027" s="251"/>
      <c r="AL2027" s="251"/>
      <c r="AM2027" s="251"/>
      <c r="AN2027" s="251"/>
      <c r="AO2027" s="251"/>
      <c r="AP2027" s="251"/>
      <c r="AQ2027" s="251"/>
      <c r="AR2027" s="251"/>
      <c r="AS2027" s="251"/>
      <c r="AT2027" s="251"/>
      <c r="AU2027" s="251"/>
      <c r="AV2027" s="251"/>
      <c r="AW2027" s="251"/>
      <c r="AX2027" s="251"/>
      <c r="AY2027" s="252"/>
      <c r="AZ2027" s="252"/>
      <c r="BA2027" s="252"/>
      <c r="BB2027" s="252"/>
      <c r="BC2027" s="252"/>
      <c r="BD2027" s="252"/>
      <c r="BE2027" s="252"/>
      <c r="BF2027" s="252"/>
      <c r="BG2027" s="252"/>
      <c r="BH2027" s="252"/>
      <c r="BI2027" s="252"/>
      <c r="BJ2027" s="252"/>
      <c r="BK2027" s="252"/>
      <c r="BL2027" s="18"/>
      <c r="BM2027" s="18"/>
      <c r="BN2027" s="18"/>
      <c r="BO2027" s="18"/>
      <c r="BP2027" s="18"/>
      <c r="BQ2027" s="18"/>
      <c r="BR2027" s="18"/>
      <c r="BS2027" s="18"/>
      <c r="BT2027" s="18"/>
      <c r="BU2027" s="18"/>
      <c r="BV2027" s="18"/>
      <c r="BW2027" s="18"/>
      <c r="BX2027" s="19"/>
    </row>
    <row r="2028" spans="2:126" ht="20.100000000000001" customHeight="1">
      <c r="B2028" s="9"/>
      <c r="C2028" s="9"/>
      <c r="D2028" s="15"/>
      <c r="E2028" s="16"/>
      <c r="F2028" s="16"/>
      <c r="G2028" s="16"/>
      <c r="H2028" s="16"/>
      <c r="I2028" s="16"/>
      <c r="J2028" s="17"/>
      <c r="K2028" s="17"/>
      <c r="L2028" s="17"/>
      <c r="M2028" s="17"/>
      <c r="N2028" s="17"/>
      <c r="O2028" s="17"/>
      <c r="P2028" s="17"/>
      <c r="Q2028" s="228"/>
      <c r="R2028" s="29" t="s">
        <v>233</v>
      </c>
      <c r="S2028" s="29"/>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51"/>
      <c r="AV2028" s="251"/>
      <c r="AW2028" s="251"/>
      <c r="AX2028" s="251"/>
      <c r="AY2028" s="252"/>
      <c r="AZ2028" s="252"/>
      <c r="BA2028" s="252"/>
      <c r="BB2028" s="252"/>
      <c r="BC2028" s="252"/>
      <c r="BD2028" s="252"/>
      <c r="BE2028" s="252"/>
      <c r="BF2028" s="252"/>
      <c r="BG2028" s="252"/>
      <c r="BH2028" s="252"/>
      <c r="BI2028" s="252"/>
      <c r="BJ2028" s="252"/>
      <c r="BK2028" s="252"/>
      <c r="BL2028" s="247"/>
      <c r="BM2028" s="18"/>
      <c r="BN2028" s="18"/>
      <c r="BO2028" s="18"/>
      <c r="BP2028" s="18"/>
      <c r="BQ2028" s="18"/>
      <c r="BR2028" s="18"/>
      <c r="BS2028" s="18"/>
      <c r="BT2028" s="18"/>
      <c r="BU2028" s="18"/>
      <c r="BV2028" s="18"/>
      <c r="BW2028" s="18"/>
      <c r="BX2028" s="19"/>
    </row>
    <row r="2029" spans="2:126" ht="20.100000000000001" customHeight="1">
      <c r="B2029" s="9"/>
      <c r="C2029" s="9"/>
      <c r="D2029" s="23"/>
      <c r="E2029" s="24"/>
      <c r="F2029" s="24"/>
      <c r="G2029" s="24"/>
      <c r="H2029" s="24"/>
      <c r="I2029" s="24"/>
      <c r="J2029" s="25"/>
      <c r="K2029" s="25"/>
      <c r="L2029" s="25"/>
      <c r="M2029" s="25"/>
      <c r="N2029" s="25"/>
      <c r="O2029" s="25"/>
      <c r="P2029" s="25"/>
      <c r="Q2029" s="253"/>
      <c r="R2029" s="32" t="s">
        <v>234</v>
      </c>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3"/>
      <c r="BM2029" s="33"/>
      <c r="BN2029" s="33"/>
      <c r="BO2029" s="33"/>
      <c r="BP2029" s="33"/>
      <c r="BQ2029" s="33"/>
      <c r="BR2029" s="33"/>
      <c r="BS2029" s="33"/>
      <c r="BT2029" s="33"/>
      <c r="BU2029" s="33"/>
      <c r="BV2029" s="33"/>
      <c r="BW2029" s="33"/>
      <c r="BX2029" s="26"/>
    </row>
    <row r="2030" spans="2:126" ht="12.75" customHeight="1">
      <c r="B2030" s="9"/>
      <c r="C2030" s="9"/>
      <c r="D2030" s="9"/>
      <c r="E2030" s="9"/>
      <c r="F2030" s="9"/>
      <c r="G2030" s="9"/>
      <c r="H2030" s="9"/>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c r="AV2030" s="9"/>
      <c r="AW2030" s="9"/>
      <c r="AX2030" s="9"/>
      <c r="AY2030" s="9"/>
      <c r="AZ2030" s="9"/>
    </row>
    <row r="2031" spans="2:126" s="8" customFormat="1" ht="15.75" customHeight="1">
      <c r="D2031" s="488">
        <f>入力フォーム!$C$13</f>
        <v>45931</v>
      </c>
      <c r="E2031" s="488"/>
      <c r="F2031" s="488"/>
      <c r="G2031" s="488"/>
      <c r="H2031" s="488"/>
      <c r="I2031" s="488"/>
      <c r="J2031" s="488"/>
      <c r="K2031" s="488"/>
      <c r="L2031" s="488"/>
      <c r="M2031" s="488"/>
      <c r="N2031" s="488"/>
      <c r="O2031" s="488"/>
      <c r="P2031" s="488"/>
      <c r="Q2031" s="488"/>
      <c r="R2031" s="47"/>
      <c r="S2031" s="47"/>
      <c r="T2031" s="47"/>
      <c r="U2031" s="47"/>
      <c r="BZ2031" s="43"/>
      <c r="CA2031" s="43"/>
      <c r="CB2031" s="43"/>
      <c r="CC2031" s="43"/>
      <c r="CD2031" s="43"/>
      <c r="CE2031" s="43"/>
      <c r="CF2031" s="43"/>
      <c r="CG2031" s="43"/>
      <c r="CH2031" s="43"/>
      <c r="CI2031" s="43"/>
      <c r="CJ2031" s="43"/>
      <c r="CK2031" s="43"/>
      <c r="CL2031" s="43"/>
      <c r="CM2031" s="43"/>
      <c r="CN2031" s="43"/>
      <c r="CO2031" s="43"/>
      <c r="CP2031" s="43"/>
      <c r="CQ2031" s="43"/>
      <c r="CR2031" s="43"/>
      <c r="CS2031" s="43"/>
      <c r="CT2031" s="43"/>
      <c r="CU2031" s="43"/>
      <c r="CV2031" s="43"/>
      <c r="CW2031" s="43"/>
      <c r="CX2031" s="43"/>
      <c r="CY2031" s="43"/>
      <c r="CZ2031" s="43"/>
      <c r="DA2031" s="43"/>
      <c r="DB2031" s="43"/>
      <c r="DC2031" s="43"/>
      <c r="DD2031" s="43"/>
      <c r="DE2031" s="43"/>
      <c r="DF2031" s="43"/>
      <c r="DG2031" s="43"/>
      <c r="DH2031" s="43"/>
      <c r="DI2031" s="43"/>
      <c r="DJ2031" s="43"/>
      <c r="DK2031" s="43"/>
      <c r="DL2031" s="43"/>
      <c r="DM2031" s="43"/>
      <c r="DN2031" s="43"/>
      <c r="DO2031" s="43"/>
      <c r="DP2031" s="43"/>
      <c r="DQ2031" s="43"/>
      <c r="DR2031" s="43"/>
      <c r="DS2031" s="43"/>
      <c r="DT2031" s="43"/>
      <c r="DU2031" s="43"/>
      <c r="DV2031" s="43"/>
    </row>
    <row r="2032" spans="2:126" s="8" customFormat="1" ht="10.5" customHeight="1">
      <c r="D2032" s="45"/>
      <c r="E2032" s="45"/>
      <c r="F2032" s="45"/>
      <c r="G2032" s="45"/>
      <c r="H2032" s="45"/>
      <c r="I2032" s="45"/>
      <c r="J2032" s="45"/>
      <c r="K2032" s="45"/>
      <c r="L2032" s="45"/>
      <c r="M2032" s="45"/>
      <c r="N2032" s="45"/>
      <c r="O2032" s="45"/>
      <c r="P2032" s="45"/>
      <c r="Q2032" s="45"/>
      <c r="BZ2032" s="43"/>
      <c r="CA2032" s="43"/>
      <c r="CB2032" s="43"/>
      <c r="CC2032" s="43"/>
      <c r="CD2032" s="43"/>
      <c r="CE2032" s="43"/>
      <c r="CF2032" s="43"/>
      <c r="CG2032" s="43"/>
      <c r="CH2032" s="43"/>
      <c r="CI2032" s="43"/>
      <c r="CJ2032" s="43"/>
      <c r="CK2032" s="43"/>
      <c r="CL2032" s="43"/>
      <c r="CM2032" s="43"/>
      <c r="CN2032" s="43"/>
      <c r="CO2032" s="43"/>
      <c r="CP2032" s="43"/>
      <c r="CQ2032" s="43"/>
      <c r="CR2032" s="43"/>
      <c r="CS2032" s="43"/>
      <c r="CT2032" s="43"/>
      <c r="CU2032" s="43"/>
      <c r="CV2032" s="43"/>
      <c r="CW2032" s="43"/>
      <c r="CX2032" s="43"/>
      <c r="CY2032" s="43"/>
      <c r="CZ2032" s="43"/>
      <c r="DA2032" s="43"/>
      <c r="DB2032" s="43"/>
      <c r="DC2032" s="43"/>
      <c r="DD2032" s="43"/>
      <c r="DE2032" s="43"/>
      <c r="DF2032" s="43"/>
      <c r="DG2032" s="43"/>
      <c r="DH2032" s="43"/>
      <c r="DI2032" s="43"/>
      <c r="DJ2032" s="43"/>
      <c r="DK2032" s="43"/>
      <c r="DL2032" s="43"/>
      <c r="DM2032" s="43"/>
      <c r="DN2032" s="43"/>
      <c r="DO2032" s="43"/>
      <c r="DP2032" s="43"/>
      <c r="DQ2032" s="43"/>
      <c r="DR2032" s="43"/>
      <c r="DS2032" s="43"/>
      <c r="DT2032" s="43"/>
      <c r="DU2032" s="43"/>
      <c r="DV2032" s="43"/>
    </row>
    <row r="2033" spans="1:126" s="8" customFormat="1" ht="18" customHeight="1">
      <c r="AM2033" s="8" t="s">
        <v>56</v>
      </c>
      <c r="AQ2033" s="489" t="s">
        <v>306</v>
      </c>
      <c r="AR2033" s="489"/>
      <c r="AS2033" s="489"/>
      <c r="AT2033" s="489"/>
      <c r="AU2033" s="489"/>
      <c r="AV2033" s="489"/>
      <c r="AW2033" s="489"/>
      <c r="AX2033" s="489"/>
      <c r="AY2033" s="489"/>
      <c r="AZ2033" s="489"/>
      <c r="BA2033" s="489"/>
      <c r="BB2033" s="489"/>
      <c r="BC2033" s="489"/>
      <c r="BD2033" s="489"/>
      <c r="BE2033" s="489"/>
      <c r="BF2033" s="489"/>
      <c r="BG2033" s="489"/>
      <c r="BH2033" s="489"/>
      <c r="BI2033" s="489"/>
      <c r="BJ2033" s="489"/>
      <c r="BK2033" s="489"/>
      <c r="BL2033" s="489"/>
      <c r="BZ2033" s="43"/>
      <c r="CA2033" s="43"/>
      <c r="CB2033" s="43"/>
      <c r="CC2033" s="43"/>
      <c r="CD2033" s="43"/>
      <c r="CE2033" s="43"/>
      <c r="CF2033" s="43"/>
      <c r="CG2033" s="43"/>
      <c r="CH2033" s="43"/>
      <c r="CI2033" s="43"/>
      <c r="CJ2033" s="43"/>
      <c r="CK2033" s="43"/>
      <c r="CL2033" s="43"/>
      <c r="CM2033" s="43"/>
      <c r="CN2033" s="43"/>
      <c r="CO2033" s="43"/>
      <c r="CP2033" s="43"/>
      <c r="CQ2033" s="43"/>
      <c r="CR2033" s="43"/>
      <c r="CS2033" s="43"/>
      <c r="CT2033" s="43"/>
      <c r="CU2033" s="43"/>
      <c r="CV2033" s="43"/>
      <c r="CW2033" s="43"/>
      <c r="CX2033" s="43"/>
      <c r="CY2033" s="43"/>
      <c r="CZ2033" s="43"/>
      <c r="DA2033" s="43"/>
      <c r="DB2033" s="43"/>
      <c r="DC2033" s="43"/>
      <c r="DD2033" s="43"/>
      <c r="DE2033" s="43"/>
      <c r="DF2033" s="43"/>
      <c r="DG2033" s="43"/>
      <c r="DH2033" s="43"/>
      <c r="DI2033" s="43"/>
      <c r="DJ2033" s="43"/>
      <c r="DK2033" s="43"/>
      <c r="DL2033" s="43"/>
      <c r="DM2033" s="43"/>
      <c r="DN2033" s="43"/>
      <c r="DO2033" s="43"/>
      <c r="DP2033" s="43"/>
      <c r="DQ2033" s="43"/>
      <c r="DR2033" s="43"/>
      <c r="DS2033" s="43"/>
      <c r="DT2033" s="43"/>
      <c r="DU2033" s="43"/>
      <c r="DV2033" s="43"/>
    </row>
    <row r="2034" spans="1:126" s="8" customFormat="1" ht="18" customHeight="1">
      <c r="AQ2034" s="489" t="s">
        <v>66</v>
      </c>
      <c r="AR2034" s="489"/>
      <c r="AS2034" s="489"/>
      <c r="AT2034" s="489"/>
      <c r="AU2034" s="489"/>
      <c r="AV2034" s="489"/>
      <c r="AW2034" s="489"/>
      <c r="AX2034" s="489"/>
      <c r="AY2034" s="489"/>
      <c r="AZ2034" s="489"/>
      <c r="BA2034" s="489"/>
      <c r="BB2034" s="489"/>
      <c r="BC2034" s="489"/>
      <c r="BD2034" s="489"/>
      <c r="BE2034" s="489"/>
      <c r="BZ2034" s="43"/>
      <c r="CA2034" s="43"/>
      <c r="CB2034" s="43"/>
      <c r="CC2034" s="43"/>
      <c r="CD2034" s="43"/>
      <c r="CE2034" s="43"/>
      <c r="CF2034" s="43"/>
      <c r="CG2034" s="43"/>
      <c r="CH2034" s="43"/>
      <c r="CI2034" s="43"/>
      <c r="CJ2034" s="43"/>
      <c r="CK2034" s="43"/>
      <c r="CL2034" s="43"/>
      <c r="CM2034" s="43"/>
      <c r="CN2034" s="43"/>
      <c r="CO2034" s="43"/>
      <c r="CP2034" s="43"/>
      <c r="CQ2034" s="43"/>
      <c r="CR2034" s="43"/>
      <c r="CS2034" s="43"/>
      <c r="CT2034" s="43"/>
      <c r="CU2034" s="43"/>
      <c r="CV2034" s="43"/>
      <c r="CW2034" s="43"/>
      <c r="CX2034" s="43"/>
      <c r="CY2034" s="43"/>
      <c r="CZ2034" s="43"/>
      <c r="DA2034" s="43"/>
      <c r="DB2034" s="43"/>
      <c r="DC2034" s="43"/>
      <c r="DD2034" s="43"/>
      <c r="DE2034" s="43"/>
      <c r="DF2034" s="43"/>
      <c r="DG2034" s="43"/>
      <c r="DH2034" s="43"/>
      <c r="DI2034" s="43"/>
      <c r="DJ2034" s="43"/>
      <c r="DK2034" s="43"/>
      <c r="DL2034" s="43"/>
      <c r="DM2034" s="43"/>
      <c r="DN2034" s="43"/>
      <c r="DO2034" s="43"/>
      <c r="DP2034" s="43"/>
      <c r="DQ2034" s="43"/>
      <c r="DR2034" s="43"/>
      <c r="DS2034" s="43"/>
      <c r="DT2034" s="43"/>
      <c r="DU2034" s="43"/>
      <c r="DV2034" s="43"/>
    </row>
    <row r="2035" spans="1:126" s="8" customFormat="1" ht="18" customHeight="1">
      <c r="AQ2035" s="479" t="s">
        <v>328</v>
      </c>
      <c r="AR2035" s="479"/>
      <c r="AS2035" s="479"/>
      <c r="AT2035" s="479"/>
      <c r="AU2035" s="479"/>
      <c r="AV2035" s="479"/>
      <c r="AW2035" s="479"/>
      <c r="AX2035" s="479"/>
      <c r="AY2035" s="479"/>
      <c r="AZ2035" s="479"/>
      <c r="BA2035" s="479"/>
      <c r="BB2035" s="479"/>
      <c r="BC2035" s="479"/>
      <c r="BD2035" s="479"/>
      <c r="BE2035" s="479"/>
      <c r="BF2035" s="479"/>
      <c r="BG2035" s="43"/>
      <c r="BH2035" s="480" t="s">
        <v>299</v>
      </c>
      <c r="BI2035" s="480"/>
      <c r="BJ2035" s="480"/>
      <c r="BK2035" s="480"/>
      <c r="BL2035" s="480"/>
      <c r="BM2035" s="480"/>
      <c r="BN2035" s="480"/>
      <c r="BO2035" s="480"/>
      <c r="BS2035" s="8" t="s">
        <v>57</v>
      </c>
      <c r="BZ2035" s="43"/>
      <c r="CA2035" s="43"/>
      <c r="CB2035" s="43"/>
      <c r="CC2035" s="43"/>
      <c r="CD2035" s="43"/>
      <c r="CE2035" s="43"/>
      <c r="CF2035" s="43"/>
      <c r="CG2035" s="43"/>
      <c r="CH2035" s="43"/>
      <c r="CI2035" s="43"/>
      <c r="CJ2035" s="43"/>
      <c r="CK2035" s="43"/>
      <c r="CL2035" s="43"/>
      <c r="CM2035" s="43"/>
      <c r="CN2035" s="43"/>
      <c r="CO2035" s="43"/>
      <c r="CP2035" s="43"/>
      <c r="CQ2035" s="43"/>
      <c r="CR2035" s="43"/>
      <c r="CS2035" s="43"/>
      <c r="CT2035" s="43"/>
      <c r="CU2035" s="43"/>
      <c r="CV2035" s="43"/>
      <c r="CW2035" s="43"/>
      <c r="CX2035" s="43"/>
      <c r="CY2035" s="43"/>
      <c r="CZ2035" s="43"/>
      <c r="DA2035" s="43"/>
      <c r="DB2035" s="43"/>
      <c r="DC2035" s="43"/>
      <c r="DD2035" s="43"/>
      <c r="DE2035" s="43"/>
      <c r="DF2035" s="43"/>
      <c r="DG2035" s="43"/>
      <c r="DH2035" s="43"/>
      <c r="DI2035" s="43"/>
      <c r="DJ2035" s="43"/>
      <c r="DK2035" s="43"/>
      <c r="DL2035" s="43"/>
      <c r="DM2035" s="43"/>
      <c r="DN2035" s="43"/>
      <c r="DO2035" s="43"/>
      <c r="DP2035" s="43"/>
      <c r="DQ2035" s="43"/>
      <c r="DR2035" s="43"/>
      <c r="DS2035" s="43"/>
      <c r="DT2035" s="43"/>
      <c r="DU2035" s="43"/>
      <c r="DV2035" s="43"/>
    </row>
    <row r="2036" spans="1:126" s="8" customFormat="1" ht="10.5" customHeight="1">
      <c r="BZ2036" s="43"/>
      <c r="CA2036" s="43"/>
      <c r="CB2036" s="43"/>
      <c r="CC2036" s="43"/>
      <c r="CD2036" s="43"/>
      <c r="CE2036" s="43"/>
      <c r="CF2036" s="43"/>
      <c r="CG2036" s="43"/>
      <c r="CH2036" s="43"/>
      <c r="CI2036" s="43"/>
      <c r="CJ2036" s="43"/>
      <c r="CK2036" s="43"/>
      <c r="CL2036" s="43"/>
      <c r="CM2036" s="43"/>
      <c r="CN2036" s="43"/>
      <c r="CO2036" s="43"/>
      <c r="CP2036" s="43"/>
      <c r="CQ2036" s="43"/>
      <c r="CR2036" s="43"/>
      <c r="CS2036" s="43"/>
      <c r="CT2036" s="43"/>
      <c r="CU2036" s="43"/>
      <c r="CV2036" s="43"/>
      <c r="CW2036" s="43"/>
      <c r="CX2036" s="43"/>
      <c r="CY2036" s="43"/>
      <c r="CZ2036" s="43"/>
      <c r="DA2036" s="43"/>
      <c r="DB2036" s="43"/>
      <c r="DC2036" s="43"/>
      <c r="DD2036" s="43"/>
      <c r="DE2036" s="43"/>
      <c r="DF2036" s="43"/>
      <c r="DG2036" s="43"/>
      <c r="DH2036" s="43"/>
      <c r="DI2036" s="43"/>
      <c r="DJ2036" s="43"/>
      <c r="DK2036" s="43"/>
      <c r="DL2036" s="43"/>
      <c r="DM2036" s="43"/>
      <c r="DN2036" s="43"/>
      <c r="DO2036" s="43"/>
      <c r="DP2036" s="43"/>
      <c r="DQ2036" s="43"/>
      <c r="DR2036" s="43"/>
      <c r="DS2036" s="43"/>
      <c r="DT2036" s="43"/>
      <c r="DU2036" s="43"/>
      <c r="DV2036" s="43"/>
    </row>
    <row r="2037" spans="1:126" s="8" customFormat="1" ht="18" customHeight="1">
      <c r="AM2037" s="8" t="s">
        <v>58</v>
      </c>
      <c r="AQ2037" s="8" t="s">
        <v>59</v>
      </c>
      <c r="AU2037" s="481" t="str">
        <f>"〒"&amp;VLOOKUP(A1985,入力フォーム!$A$26:$AA$75,4,FALSE)</f>
        <v>〒</v>
      </c>
      <c r="AV2037" s="481"/>
      <c r="AW2037" s="481"/>
      <c r="AX2037" s="481"/>
      <c r="AY2037" s="481"/>
      <c r="AZ2037" s="481"/>
      <c r="BA2037" s="481"/>
      <c r="BB2037" s="481"/>
      <c r="BZ2037" s="43"/>
      <c r="CA2037" s="43"/>
      <c r="CB2037" s="43"/>
      <c r="CC2037" s="43"/>
      <c r="CD2037" s="43"/>
      <c r="CE2037" s="43"/>
      <c r="CF2037" s="43"/>
      <c r="CG2037" s="43"/>
      <c r="CH2037" s="43"/>
      <c r="CI2037" s="43"/>
      <c r="CJ2037" s="43"/>
      <c r="CK2037" s="43"/>
      <c r="CL2037" s="43"/>
      <c r="CM2037" s="43"/>
      <c r="CN2037" s="43"/>
      <c r="CO2037" s="43"/>
      <c r="CP2037" s="43"/>
      <c r="CQ2037" s="43"/>
      <c r="CR2037" s="43"/>
      <c r="CS2037" s="43"/>
      <c r="CT2037" s="43"/>
      <c r="CU2037" s="43"/>
      <c r="CV2037" s="43"/>
      <c r="CW2037" s="43"/>
      <c r="CX2037" s="43"/>
      <c r="CY2037" s="43"/>
      <c r="CZ2037" s="43"/>
      <c r="DA2037" s="43"/>
      <c r="DB2037" s="43"/>
      <c r="DC2037" s="43"/>
      <c r="DD2037" s="43"/>
      <c r="DE2037" s="43"/>
      <c r="DF2037" s="43"/>
      <c r="DG2037" s="43"/>
      <c r="DH2037" s="43"/>
      <c r="DI2037" s="43"/>
      <c r="DJ2037" s="43"/>
      <c r="DK2037" s="43"/>
      <c r="DL2037" s="43"/>
      <c r="DM2037" s="43"/>
      <c r="DN2037" s="43"/>
      <c r="DO2037" s="43"/>
      <c r="DP2037" s="43"/>
      <c r="DQ2037" s="43"/>
      <c r="DR2037" s="43"/>
      <c r="DS2037" s="43"/>
      <c r="DT2037" s="43"/>
      <c r="DU2037" s="43"/>
      <c r="DV2037" s="43"/>
    </row>
    <row r="2038" spans="1:126" s="8" customFormat="1" ht="20.100000000000001" customHeight="1">
      <c r="AU2038" s="144"/>
      <c r="AV2038" s="482">
        <f>VLOOKUP(A1985,入力フォーム!$A$26:$AA$75,5,FALSE)</f>
        <v>0</v>
      </c>
      <c r="AW2038" s="482"/>
      <c r="AX2038" s="482"/>
      <c r="AY2038" s="482"/>
      <c r="AZ2038" s="482"/>
      <c r="BA2038" s="482"/>
      <c r="BB2038" s="482"/>
      <c r="BC2038" s="482"/>
      <c r="BD2038" s="482"/>
      <c r="BE2038" s="482"/>
      <c r="BF2038" s="482"/>
      <c r="BG2038" s="482"/>
      <c r="BH2038" s="482"/>
      <c r="BI2038" s="482"/>
      <c r="BJ2038" s="482"/>
      <c r="BK2038" s="482"/>
      <c r="BL2038" s="482"/>
      <c r="BM2038" s="482"/>
      <c r="BN2038" s="482"/>
      <c r="BO2038" s="482"/>
      <c r="BP2038" s="482"/>
      <c r="BQ2038" s="482"/>
      <c r="BR2038" s="482"/>
      <c r="BS2038" s="482"/>
      <c r="BZ2038" s="43"/>
      <c r="CA2038" s="43"/>
      <c r="CB2038" s="43"/>
      <c r="CC2038" s="43"/>
      <c r="CD2038" s="43"/>
      <c r="CE2038" s="43"/>
      <c r="CF2038" s="43"/>
      <c r="CG2038" s="43"/>
      <c r="CH2038" s="43"/>
      <c r="CI2038" s="43"/>
      <c r="CJ2038" s="43"/>
      <c r="CK2038" s="43"/>
      <c r="CL2038" s="43"/>
      <c r="CM2038" s="43"/>
      <c r="CN2038" s="43"/>
      <c r="CO2038" s="43"/>
      <c r="CP2038" s="43"/>
      <c r="CQ2038" s="43"/>
      <c r="CR2038" s="43"/>
      <c r="CS2038" s="43"/>
      <c r="CT2038" s="43"/>
      <c r="CU2038" s="43"/>
      <c r="CV2038" s="43"/>
      <c r="CW2038" s="43"/>
      <c r="CX2038" s="43"/>
      <c r="CY2038" s="43"/>
      <c r="CZ2038" s="43"/>
      <c r="DA2038" s="43"/>
      <c r="DB2038" s="43"/>
      <c r="DC2038" s="43"/>
      <c r="DD2038" s="43"/>
      <c r="DE2038" s="43"/>
      <c r="DF2038" s="43"/>
      <c r="DG2038" s="43"/>
      <c r="DH2038" s="43"/>
      <c r="DI2038" s="43"/>
      <c r="DJ2038" s="43"/>
      <c r="DK2038" s="43"/>
      <c r="DL2038" s="43"/>
      <c r="DM2038" s="43"/>
      <c r="DN2038" s="43"/>
      <c r="DO2038" s="43"/>
      <c r="DP2038" s="43"/>
      <c r="DQ2038" s="43"/>
      <c r="DR2038" s="43"/>
      <c r="DS2038" s="43"/>
      <c r="DT2038" s="43"/>
      <c r="DU2038" s="43"/>
      <c r="DV2038" s="43"/>
    </row>
    <row r="2039" spans="1:126" s="8" customFormat="1" ht="20.100000000000001" customHeight="1">
      <c r="AU2039" s="44"/>
      <c r="AV2039" s="483">
        <f>VLOOKUP(A1985,入力フォーム!$A$26:$AA$75,6,FALSE)</f>
        <v>0</v>
      </c>
      <c r="AW2039" s="483"/>
      <c r="AX2039" s="483"/>
      <c r="AY2039" s="483"/>
      <c r="AZ2039" s="483"/>
      <c r="BA2039" s="483"/>
      <c r="BB2039" s="483"/>
      <c r="BC2039" s="483"/>
      <c r="BD2039" s="483"/>
      <c r="BE2039" s="483"/>
      <c r="BF2039" s="483"/>
      <c r="BG2039" s="483"/>
      <c r="BH2039" s="483"/>
      <c r="BI2039" s="483"/>
      <c r="BJ2039" s="483"/>
      <c r="BK2039" s="483"/>
      <c r="BL2039" s="483"/>
      <c r="BM2039" s="483"/>
      <c r="BN2039" s="483"/>
      <c r="BO2039" s="483"/>
      <c r="BP2039" s="483"/>
      <c r="BQ2039" s="483"/>
      <c r="BR2039" s="483"/>
      <c r="BS2039" s="483"/>
      <c r="BZ2039" s="43"/>
      <c r="CA2039" s="43"/>
      <c r="CB2039" s="43"/>
      <c r="CC2039" s="43"/>
      <c r="CD2039" s="43"/>
      <c r="CE2039" s="43"/>
      <c r="CF2039" s="43"/>
      <c r="CG2039" s="43"/>
      <c r="CH2039" s="43"/>
      <c r="CI2039" s="43"/>
      <c r="CJ2039" s="43"/>
      <c r="CK2039" s="43"/>
      <c r="CL2039" s="43"/>
      <c r="CM2039" s="43"/>
      <c r="CN2039" s="43"/>
      <c r="CO2039" s="43"/>
      <c r="CP2039" s="43"/>
      <c r="CQ2039" s="43"/>
      <c r="CR2039" s="43"/>
      <c r="CS2039" s="43"/>
      <c r="CT2039" s="43"/>
      <c r="CU2039" s="43"/>
      <c r="CV2039" s="43"/>
      <c r="CW2039" s="43"/>
      <c r="CX2039" s="43"/>
      <c r="CY2039" s="43"/>
      <c r="CZ2039" s="43"/>
      <c r="DA2039" s="43"/>
      <c r="DB2039" s="43"/>
      <c r="DC2039" s="43"/>
      <c r="DD2039" s="43"/>
      <c r="DE2039" s="43"/>
      <c r="DF2039" s="43"/>
      <c r="DG2039" s="43"/>
      <c r="DH2039" s="43"/>
      <c r="DI2039" s="43"/>
      <c r="DJ2039" s="43"/>
      <c r="DK2039" s="43"/>
      <c r="DL2039" s="43"/>
      <c r="DM2039" s="43"/>
      <c r="DN2039" s="43"/>
      <c r="DO2039" s="43"/>
      <c r="DP2039" s="43"/>
      <c r="DQ2039" s="43"/>
      <c r="DR2039" s="43"/>
      <c r="DS2039" s="43"/>
      <c r="DT2039" s="43"/>
      <c r="DU2039" s="43"/>
      <c r="DV2039" s="43"/>
    </row>
    <row r="2040" spans="1:126" s="8" customFormat="1" ht="12" customHeight="1">
      <c r="AQ2040" s="46" t="s">
        <v>191</v>
      </c>
      <c r="AR2040" s="46"/>
      <c r="AS2040" s="46"/>
      <c r="AT2040" s="46"/>
      <c r="AU2040" s="46"/>
      <c r="AV2040" s="484">
        <f>VLOOKUP(A1985,入力フォーム!$A$26:$AA$75,3,FALSE)</f>
        <v>0</v>
      </c>
      <c r="AW2040" s="484" ph="1"/>
      <c r="AX2040" s="484" ph="1"/>
      <c r="AY2040" s="484" ph="1"/>
      <c r="AZ2040" s="484" ph="1"/>
      <c r="BA2040" s="484" ph="1"/>
      <c r="BB2040" s="484" ph="1"/>
      <c r="BC2040" s="484" ph="1"/>
      <c r="BD2040" s="484" ph="1"/>
      <c r="BE2040" s="484" ph="1"/>
      <c r="BF2040" s="484" ph="1"/>
      <c r="BG2040" s="484" ph="1"/>
      <c r="BH2040" s="484" ph="1"/>
      <c r="BI2040" s="484" ph="1"/>
      <c r="BJ2040" s="484" ph="1"/>
      <c r="BK2040" s="484" ph="1"/>
      <c r="BL2040" s="484" ph="1"/>
      <c r="BM2040" s="484" ph="1"/>
      <c r="BN2040" s="484" ph="1"/>
      <c r="BO2040" s="48"/>
      <c r="BP2040" s="48"/>
      <c r="BQ2040" s="48"/>
      <c r="BR2040" s="48"/>
      <c r="BS2040" s="48"/>
      <c r="BZ2040" s="43"/>
      <c r="CA2040" s="43"/>
      <c r="CB2040" s="43"/>
      <c r="CC2040" s="43"/>
      <c r="CD2040" s="43"/>
      <c r="CE2040" s="43"/>
      <c r="CF2040" s="43"/>
      <c r="CG2040" s="43"/>
      <c r="CH2040" s="43"/>
      <c r="CI2040" s="43"/>
      <c r="CJ2040" s="43"/>
      <c r="CK2040" s="43"/>
      <c r="CL2040" s="43"/>
      <c r="CM2040" s="43"/>
      <c r="CN2040" s="43"/>
      <c r="CO2040" s="43"/>
      <c r="CP2040" s="43"/>
      <c r="CQ2040" s="43"/>
      <c r="CR2040" s="43"/>
      <c r="CS2040" s="43"/>
      <c r="CT2040" s="43"/>
      <c r="CU2040" s="43"/>
      <c r="CV2040" s="43"/>
      <c r="CW2040" s="43"/>
      <c r="CX2040" s="43"/>
      <c r="CY2040" s="43"/>
      <c r="CZ2040" s="43"/>
      <c r="DA2040" s="43"/>
      <c r="DB2040" s="43"/>
      <c r="DC2040" s="43"/>
      <c r="DD2040" s="43"/>
      <c r="DE2040" s="43"/>
      <c r="DF2040" s="43"/>
      <c r="DG2040" s="43"/>
      <c r="DH2040" s="43"/>
      <c r="DI2040" s="43"/>
      <c r="DJ2040" s="43"/>
      <c r="DK2040" s="43"/>
      <c r="DL2040" s="43"/>
      <c r="DM2040" s="43"/>
      <c r="DN2040" s="43"/>
      <c r="DO2040" s="43"/>
      <c r="DP2040" s="43"/>
      <c r="DQ2040" s="43"/>
      <c r="DR2040" s="43"/>
      <c r="DS2040" s="43"/>
      <c r="DT2040" s="43"/>
      <c r="DU2040" s="43"/>
      <c r="DV2040" s="43"/>
    </row>
    <row r="2041" spans="1:126" s="8" customFormat="1" ht="20.100000000000001" customHeight="1">
      <c r="AQ2041" s="8" t="s">
        <v>60</v>
      </c>
      <c r="AV2041" s="493">
        <f>VLOOKUP(A1985,入力フォーム!$A$26:$AA$75,2,FALSE)</f>
        <v>0</v>
      </c>
      <c r="AW2041" s="493"/>
      <c r="AX2041" s="493"/>
      <c r="AY2041" s="493"/>
      <c r="AZ2041" s="493"/>
      <c r="BA2041" s="493"/>
      <c r="BB2041" s="493"/>
      <c r="BC2041" s="493"/>
      <c r="BD2041" s="493"/>
      <c r="BE2041" s="493"/>
      <c r="BF2041" s="493"/>
      <c r="BG2041" s="493"/>
      <c r="BH2041" s="493"/>
      <c r="BI2041" s="493"/>
      <c r="BJ2041" s="493"/>
      <c r="BK2041" s="493"/>
      <c r="BL2041" s="493"/>
      <c r="BM2041" s="493"/>
      <c r="BN2041" s="493"/>
      <c r="BO2041" s="48"/>
      <c r="BP2041" s="48"/>
      <c r="BQ2041" s="48"/>
      <c r="BR2041" s="48"/>
      <c r="BS2041" s="286" t="s">
        <v>57</v>
      </c>
      <c r="BZ2041" s="43"/>
      <c r="CA2041" s="43"/>
      <c r="CB2041" s="43"/>
      <c r="CC2041" s="43"/>
      <c r="CD2041" s="43"/>
      <c r="CE2041" s="43"/>
      <c r="CF2041" s="43"/>
      <c r="CG2041" s="43"/>
      <c r="CH2041" s="43"/>
      <c r="CI2041" s="43"/>
      <c r="CJ2041" s="43"/>
      <c r="CK2041" s="43"/>
      <c r="CL2041" s="43"/>
      <c r="CM2041" s="43"/>
      <c r="CN2041" s="43"/>
      <c r="CO2041" s="43"/>
      <c r="CP2041" s="43"/>
      <c r="CQ2041" s="43"/>
      <c r="CR2041" s="43"/>
      <c r="CS2041" s="43"/>
      <c r="CT2041" s="43"/>
      <c r="CU2041" s="43"/>
      <c r="CV2041" s="43"/>
      <c r="CW2041" s="43"/>
      <c r="CX2041" s="43"/>
      <c r="CY2041" s="43"/>
      <c r="CZ2041" s="43"/>
      <c r="DA2041" s="43"/>
      <c r="DB2041" s="43"/>
      <c r="DC2041" s="43"/>
      <c r="DD2041" s="43"/>
      <c r="DE2041" s="43"/>
      <c r="DF2041" s="43"/>
      <c r="DG2041" s="43"/>
      <c r="DH2041" s="43"/>
      <c r="DI2041" s="43"/>
      <c r="DJ2041" s="43"/>
      <c r="DK2041" s="43"/>
      <c r="DL2041" s="43"/>
      <c r="DM2041" s="43"/>
      <c r="DN2041" s="43"/>
      <c r="DO2041" s="43"/>
      <c r="DP2041" s="43"/>
      <c r="DQ2041" s="43"/>
      <c r="DR2041" s="43"/>
      <c r="DS2041" s="43"/>
      <c r="DT2041" s="43"/>
      <c r="DU2041" s="43"/>
      <c r="DV2041" s="43"/>
    </row>
    <row r="2042" spans="1:126" s="8" customFormat="1" ht="20.100000000000001" customHeight="1">
      <c r="AQ2042" s="8" t="s">
        <v>61</v>
      </c>
      <c r="AV2042" s="48"/>
      <c r="AW2042" s="494">
        <f>VLOOKUP(A1985,入力フォーム!$A$26:$AA$75,8,FALSE)</f>
        <v>0</v>
      </c>
      <c r="AX2042" s="494"/>
      <c r="AY2042" s="494"/>
      <c r="AZ2042" s="494"/>
      <c r="BA2042" s="494"/>
      <c r="BB2042" s="494"/>
      <c r="BC2042" s="494"/>
      <c r="BD2042" s="494"/>
      <c r="BE2042" s="494"/>
      <c r="BF2042" s="494"/>
      <c r="BG2042" s="494"/>
      <c r="BH2042" s="494"/>
      <c r="BI2042" s="494"/>
      <c r="BJ2042" s="494"/>
      <c r="BK2042" s="494"/>
      <c r="BL2042" s="494"/>
      <c r="BM2042" s="494"/>
      <c r="BN2042" s="494"/>
      <c r="BO2042" s="494"/>
      <c r="BP2042" s="494"/>
      <c r="BQ2042" s="494"/>
      <c r="BR2042" s="494"/>
      <c r="BS2042" s="48"/>
      <c r="BZ2042" s="43"/>
      <c r="CA2042" s="43"/>
      <c r="CB2042" s="43"/>
      <c r="CC2042" s="43"/>
      <c r="CD2042" s="43"/>
      <c r="CE2042" s="43"/>
      <c r="CF2042" s="43"/>
      <c r="CG2042" s="43"/>
      <c r="CH2042" s="43"/>
      <c r="CI2042" s="43"/>
      <c r="CJ2042" s="43"/>
      <c r="CK2042" s="43"/>
      <c r="CL2042" s="43"/>
      <c r="CM2042" s="43"/>
      <c r="CN2042" s="43"/>
      <c r="CO2042" s="43"/>
      <c r="CP2042" s="43"/>
      <c r="CQ2042" s="43"/>
      <c r="CR2042" s="43"/>
      <c r="CS2042" s="43"/>
      <c r="CT2042" s="43"/>
      <c r="CU2042" s="43"/>
      <c r="CV2042" s="43"/>
      <c r="CW2042" s="43"/>
      <c r="CX2042" s="43"/>
      <c r="CY2042" s="43"/>
      <c r="CZ2042" s="43"/>
      <c r="DA2042" s="43"/>
      <c r="DB2042" s="43"/>
      <c r="DC2042" s="43"/>
      <c r="DD2042" s="43"/>
      <c r="DE2042" s="43"/>
      <c r="DF2042" s="43"/>
      <c r="DG2042" s="43"/>
      <c r="DH2042" s="43"/>
      <c r="DI2042" s="43"/>
      <c r="DJ2042" s="43"/>
      <c r="DK2042" s="43"/>
      <c r="DL2042" s="43"/>
      <c r="DM2042" s="43"/>
      <c r="DN2042" s="43"/>
      <c r="DO2042" s="43"/>
      <c r="DP2042" s="43"/>
      <c r="DQ2042" s="43"/>
      <c r="DR2042" s="43"/>
      <c r="DS2042" s="43"/>
      <c r="DT2042" s="43"/>
      <c r="DU2042" s="43"/>
      <c r="DV2042" s="43"/>
    </row>
    <row r="2043" spans="1:126" s="8" customFormat="1" ht="20.100000000000001" customHeight="1">
      <c r="AQ2043" s="8" t="s">
        <v>83</v>
      </c>
      <c r="AV2043" s="48"/>
      <c r="AW2043" s="48"/>
      <c r="AX2043" s="48"/>
      <c r="AY2043" s="48"/>
      <c r="AZ2043" s="48"/>
      <c r="BA2043" s="48"/>
      <c r="BB2043" s="48"/>
      <c r="BC2043" s="48"/>
      <c r="BD2043" s="495">
        <f>VLOOKUP(A1985,入力フォーム!$A$26:$AA$75,9,FALSE)</f>
        <v>0</v>
      </c>
      <c r="BE2043" s="495"/>
      <c r="BF2043" s="495"/>
      <c r="BG2043" s="495"/>
      <c r="BH2043" s="495"/>
      <c r="BI2043" s="495"/>
      <c r="BJ2043" s="495"/>
      <c r="BK2043" s="495"/>
      <c r="BL2043" s="495"/>
      <c r="BM2043" s="495"/>
      <c r="BN2043" s="495"/>
      <c r="BO2043" s="495"/>
      <c r="BP2043" s="495"/>
      <c r="BQ2043" s="495"/>
      <c r="BR2043" s="495"/>
      <c r="BS2043" s="495"/>
      <c r="BZ2043" s="43"/>
      <c r="CA2043" s="43"/>
      <c r="CB2043" s="43"/>
      <c r="CC2043" s="43"/>
      <c r="CD2043" s="43"/>
      <c r="CE2043" s="43"/>
      <c r="CF2043" s="43"/>
      <c r="CG2043" s="43"/>
      <c r="CH2043" s="43"/>
      <c r="CI2043" s="43"/>
      <c r="CJ2043" s="43"/>
      <c r="CK2043" s="43"/>
      <c r="CL2043" s="43"/>
      <c r="CM2043" s="43"/>
      <c r="CN2043" s="43"/>
      <c r="CO2043" s="43"/>
      <c r="CP2043" s="43"/>
      <c r="CQ2043" s="43"/>
      <c r="CR2043" s="43"/>
      <c r="CS2043" s="43"/>
      <c r="CT2043" s="43"/>
      <c r="CU2043" s="43"/>
      <c r="CV2043" s="43"/>
      <c r="CW2043" s="43"/>
      <c r="CX2043" s="43"/>
      <c r="CY2043" s="43"/>
      <c r="CZ2043" s="43"/>
      <c r="DA2043" s="43"/>
      <c r="DB2043" s="43"/>
      <c r="DC2043" s="43"/>
      <c r="DD2043" s="43"/>
      <c r="DE2043" s="43"/>
      <c r="DF2043" s="43"/>
      <c r="DG2043" s="43"/>
      <c r="DH2043" s="43"/>
      <c r="DI2043" s="43"/>
      <c r="DJ2043" s="43"/>
      <c r="DK2043" s="43"/>
      <c r="DL2043" s="43"/>
      <c r="DM2043" s="43"/>
      <c r="DN2043" s="43"/>
      <c r="DO2043" s="43"/>
      <c r="DP2043" s="43"/>
      <c r="DQ2043" s="43"/>
      <c r="DR2043" s="43"/>
      <c r="DS2043" s="43"/>
      <c r="DT2043" s="43"/>
      <c r="DU2043" s="43"/>
      <c r="DV2043" s="43"/>
    </row>
    <row r="2044" spans="1:126" s="8" customFormat="1" ht="12" customHeight="1">
      <c r="BZ2044" s="43"/>
      <c r="CA2044" s="43"/>
      <c r="CB2044" s="43"/>
      <c r="CC2044" s="43"/>
      <c r="CD2044" s="43"/>
      <c r="CE2044" s="43"/>
      <c r="CF2044" s="43"/>
      <c r="CG2044" s="43"/>
      <c r="CH2044" s="43"/>
      <c r="CI2044" s="43"/>
      <c r="CJ2044" s="43"/>
      <c r="CK2044" s="43"/>
      <c r="CL2044" s="43"/>
      <c r="CM2044" s="43"/>
      <c r="CN2044" s="43"/>
      <c r="CO2044" s="43"/>
      <c r="CP2044" s="43"/>
      <c r="CQ2044" s="43"/>
      <c r="CR2044" s="43"/>
      <c r="CS2044" s="43"/>
      <c r="CT2044" s="43"/>
      <c r="CU2044" s="43"/>
      <c r="CV2044" s="43"/>
      <c r="CW2044" s="43"/>
      <c r="CX2044" s="43"/>
      <c r="CY2044" s="43"/>
      <c r="CZ2044" s="43"/>
      <c r="DA2044" s="43"/>
      <c r="DB2044" s="43"/>
      <c r="DC2044" s="43"/>
      <c r="DD2044" s="43"/>
      <c r="DE2044" s="43"/>
      <c r="DF2044" s="43"/>
      <c r="DG2044" s="43"/>
      <c r="DH2044" s="43"/>
      <c r="DI2044" s="43"/>
      <c r="DJ2044" s="43"/>
      <c r="DK2044" s="43"/>
      <c r="DL2044" s="43"/>
      <c r="DM2044" s="43"/>
      <c r="DN2044" s="43"/>
      <c r="DO2044" s="43"/>
      <c r="DP2044" s="43"/>
      <c r="DQ2044" s="43"/>
      <c r="DR2044" s="43"/>
      <c r="DS2044" s="43"/>
      <c r="DT2044" s="43"/>
      <c r="DU2044" s="43"/>
      <c r="DV2044" s="43"/>
    </row>
    <row r="2045" spans="1:126" s="8" customFormat="1" ht="22.5" customHeight="1">
      <c r="D2045" s="496" t="s">
        <v>85</v>
      </c>
      <c r="E2045" s="496"/>
      <c r="F2045" s="496"/>
      <c r="G2045" s="496"/>
      <c r="H2045" s="496"/>
      <c r="I2045" s="496"/>
      <c r="J2045" s="496"/>
      <c r="K2045" s="496"/>
      <c r="L2045" s="497" t="str">
        <f>入力フォーム!$C$22</f>
        <v>07-999</v>
      </c>
      <c r="M2045" s="497"/>
      <c r="N2045" s="497"/>
      <c r="O2045" s="497"/>
      <c r="P2045" s="497"/>
      <c r="Q2045" s="497"/>
      <c r="R2045" s="48"/>
      <c r="S2045" s="48"/>
      <c r="T2045" s="8" t="s">
        <v>242</v>
      </c>
      <c r="BZ2045" s="43"/>
      <c r="CA2045" s="43"/>
      <c r="CB2045" s="43"/>
      <c r="CC2045" s="43"/>
      <c r="CD2045" s="43"/>
      <c r="CE2045" s="43"/>
      <c r="CF2045" s="43"/>
      <c r="CG2045" s="43"/>
      <c r="CH2045" s="43"/>
      <c r="CI2045" s="43"/>
      <c r="CJ2045" s="43"/>
      <c r="CK2045" s="43"/>
      <c r="CL2045" s="43"/>
      <c r="CM2045" s="43"/>
      <c r="CN2045" s="43"/>
      <c r="CO2045" s="43"/>
      <c r="CP2045" s="43"/>
      <c r="CQ2045" s="43"/>
      <c r="CR2045" s="43"/>
      <c r="CS2045" s="43"/>
      <c r="CT2045" s="43"/>
      <c r="CU2045" s="43"/>
      <c r="CV2045" s="43"/>
      <c r="CW2045" s="43"/>
      <c r="CX2045" s="43"/>
      <c r="CY2045" s="43"/>
      <c r="CZ2045" s="43"/>
      <c r="DA2045" s="43"/>
      <c r="DB2045" s="43"/>
      <c r="DC2045" s="43"/>
      <c r="DD2045" s="43"/>
      <c r="DE2045" s="43"/>
      <c r="DF2045" s="43"/>
      <c r="DG2045" s="43"/>
      <c r="DH2045" s="43"/>
      <c r="DI2045" s="43"/>
      <c r="DJ2045" s="43"/>
      <c r="DK2045" s="43"/>
      <c r="DL2045" s="43"/>
      <c r="DM2045" s="43"/>
      <c r="DN2045" s="43"/>
      <c r="DO2045" s="43"/>
      <c r="DP2045" s="43"/>
      <c r="DQ2045" s="43"/>
      <c r="DR2045" s="43"/>
      <c r="DS2045" s="43"/>
      <c r="DT2045" s="43"/>
      <c r="DU2045" s="43"/>
      <c r="DV2045" s="43"/>
    </row>
    <row r="2046" spans="1:126" s="8" customFormat="1" ht="15.75" customHeight="1">
      <c r="D2046" s="45"/>
      <c r="F2046" s="45"/>
      <c r="G2046" s="45"/>
      <c r="H2046" s="45"/>
      <c r="I2046" s="45"/>
      <c r="J2046" s="45"/>
      <c r="K2046" s="45"/>
      <c r="L2046" s="45"/>
      <c r="M2046" s="45"/>
      <c r="N2046" s="45"/>
      <c r="O2046" s="45"/>
      <c r="P2046" s="45"/>
      <c r="Q2046" s="45"/>
      <c r="BX2046" s="51"/>
      <c r="CB2046" s="43"/>
      <c r="CC2046" s="43"/>
      <c r="CD2046" s="43"/>
      <c r="CE2046" s="43"/>
      <c r="CF2046" s="43"/>
      <c r="CG2046" s="43"/>
      <c r="CH2046" s="43"/>
      <c r="CI2046" s="43"/>
      <c r="CJ2046" s="43"/>
      <c r="CK2046" s="43"/>
      <c r="CL2046" s="43"/>
      <c r="CM2046" s="43"/>
      <c r="CN2046" s="43"/>
      <c r="CO2046" s="43"/>
      <c r="CP2046" s="43"/>
      <c r="CQ2046" s="43"/>
      <c r="CR2046" s="43"/>
      <c r="CS2046" s="43"/>
      <c r="CT2046" s="43"/>
      <c r="CU2046" s="43"/>
      <c r="CV2046" s="43"/>
      <c r="CW2046" s="43"/>
      <c r="CX2046" s="43"/>
      <c r="CY2046" s="43"/>
      <c r="CZ2046" s="43"/>
      <c r="DA2046" s="43"/>
      <c r="DB2046" s="43"/>
      <c r="DC2046" s="43"/>
      <c r="DD2046" s="43"/>
      <c r="DE2046" s="43"/>
      <c r="DF2046" s="43"/>
      <c r="DG2046" s="43"/>
      <c r="DH2046" s="43"/>
      <c r="DI2046" s="43"/>
      <c r="DJ2046" s="43"/>
      <c r="DK2046" s="43"/>
      <c r="DL2046" s="43"/>
      <c r="DM2046" s="43"/>
      <c r="DN2046" s="43"/>
      <c r="DO2046" s="43"/>
      <c r="DP2046" s="43"/>
      <c r="DQ2046" s="43"/>
      <c r="DR2046" s="43"/>
      <c r="DS2046" s="43"/>
      <c r="DT2046" s="43"/>
      <c r="DU2046" s="43"/>
      <c r="DV2046" s="43"/>
    </row>
    <row r="2047" spans="1:126" s="7" customFormat="1" ht="18.75">
      <c r="A2047" s="7">
        <f>IF(MOD(ROW()-1,62)=0,QUOTIENT(ROW()-1,62)+1,"")</f>
        <v>34</v>
      </c>
      <c r="B2047" s="473" t="s">
        <v>39</v>
      </c>
      <c r="C2047" s="473"/>
      <c r="D2047" s="473"/>
      <c r="E2047" s="473"/>
      <c r="F2047" s="473"/>
      <c r="G2047" s="473"/>
      <c r="H2047" s="473"/>
      <c r="I2047" s="473"/>
      <c r="J2047" s="473"/>
      <c r="K2047" s="473"/>
      <c r="L2047" s="473"/>
      <c r="M2047" s="473"/>
      <c r="N2047" s="473"/>
      <c r="O2047" s="473"/>
      <c r="P2047" s="473"/>
      <c r="Q2047" s="473"/>
      <c r="R2047" s="473"/>
      <c r="S2047" s="473"/>
      <c r="T2047" s="473"/>
      <c r="U2047" s="473"/>
      <c r="V2047" s="473"/>
      <c r="W2047" s="473"/>
      <c r="X2047" s="473"/>
      <c r="Y2047" s="473"/>
      <c r="Z2047" s="473"/>
      <c r="AA2047" s="473"/>
      <c r="AB2047" s="473"/>
      <c r="AC2047" s="473"/>
      <c r="AD2047" s="473"/>
      <c r="AE2047" s="473"/>
      <c r="AF2047" s="473"/>
      <c r="AG2047" s="473"/>
      <c r="AH2047" s="473"/>
      <c r="AI2047" s="473"/>
      <c r="AJ2047" s="473"/>
      <c r="AK2047" s="473"/>
      <c r="AL2047" s="473"/>
      <c r="AM2047" s="473"/>
      <c r="AN2047" s="473"/>
      <c r="AO2047" s="473"/>
      <c r="AP2047" s="473"/>
      <c r="AQ2047" s="473"/>
      <c r="AR2047" s="473"/>
      <c r="AS2047" s="473"/>
      <c r="AT2047" s="473"/>
      <c r="AU2047" s="473"/>
      <c r="AV2047" s="473"/>
      <c r="AW2047" s="473"/>
      <c r="AX2047" s="473"/>
      <c r="AY2047" s="473"/>
      <c r="AZ2047" s="473"/>
      <c r="BA2047" s="473"/>
      <c r="BB2047" s="473"/>
      <c r="BC2047" s="473"/>
      <c r="BD2047" s="473"/>
      <c r="BE2047" s="473"/>
      <c r="BF2047" s="473"/>
      <c r="BG2047" s="473"/>
      <c r="BH2047" s="473"/>
      <c r="BI2047" s="473"/>
      <c r="BJ2047" s="473"/>
      <c r="BK2047" s="473"/>
      <c r="BL2047" s="473"/>
      <c r="BM2047" s="473"/>
      <c r="BN2047" s="473"/>
      <c r="BO2047" s="473"/>
      <c r="BP2047" s="473"/>
      <c r="BQ2047" s="473"/>
      <c r="BR2047" s="473"/>
      <c r="BS2047" s="473"/>
      <c r="BT2047" s="473"/>
      <c r="BU2047" s="473"/>
      <c r="BV2047" s="473"/>
      <c r="BW2047" s="473"/>
      <c r="BX2047" s="473"/>
      <c r="BY2047" s="52"/>
      <c r="BZ2047" s="41"/>
      <c r="CA2047" s="41"/>
      <c r="CB2047" s="41"/>
      <c r="CC2047" s="41"/>
      <c r="CD2047" s="41"/>
      <c r="CE2047" s="41"/>
      <c r="CF2047" s="41"/>
      <c r="CG2047" s="41"/>
      <c r="CH2047" s="41"/>
      <c r="CI2047" s="41"/>
      <c r="CJ2047" s="41"/>
      <c r="CK2047" s="41"/>
      <c r="CL2047" s="41"/>
      <c r="CM2047" s="41"/>
      <c r="CN2047" s="41"/>
      <c r="CO2047" s="41"/>
      <c r="CP2047" s="41"/>
      <c r="CQ2047" s="41"/>
      <c r="CR2047" s="41"/>
      <c r="CS2047" s="41"/>
      <c r="CT2047" s="41"/>
      <c r="CU2047" s="41"/>
      <c r="CV2047" s="41"/>
      <c r="CW2047" s="41"/>
      <c r="CX2047" s="41"/>
      <c r="CY2047" s="41"/>
      <c r="CZ2047" s="41"/>
      <c r="DA2047" s="41"/>
      <c r="DB2047" s="41"/>
      <c r="DC2047" s="41"/>
      <c r="DD2047" s="41"/>
      <c r="DE2047" s="41"/>
      <c r="DF2047" s="41"/>
      <c r="DG2047" s="41"/>
      <c r="DH2047" s="41"/>
      <c r="DI2047" s="41"/>
      <c r="DJ2047" s="41"/>
      <c r="DK2047" s="41"/>
      <c r="DL2047" s="41"/>
      <c r="DM2047" s="41"/>
      <c r="DN2047" s="41"/>
      <c r="DO2047" s="41"/>
      <c r="DP2047" s="41"/>
      <c r="DQ2047" s="41"/>
      <c r="DR2047" s="41"/>
      <c r="DS2047" s="41"/>
      <c r="DT2047" s="41"/>
      <c r="DU2047" s="41"/>
      <c r="DV2047" s="41"/>
    </row>
    <row r="2048" spans="1:126" s="7" customFormat="1" ht="19.5" customHeight="1">
      <c r="B2048" s="8"/>
      <c r="C2048" s="8"/>
      <c r="D2048" s="8"/>
      <c r="E2048" s="8"/>
      <c r="F2048" s="8"/>
      <c r="G2048" s="8"/>
      <c r="H2048" s="8"/>
      <c r="I2048" s="8"/>
      <c r="J2048" s="8"/>
      <c r="K2048" s="8"/>
      <c r="L2048" s="8"/>
      <c r="M2048" s="8"/>
      <c r="N2048" s="8"/>
      <c r="O2048" s="8"/>
      <c r="P2048" s="8"/>
      <c r="Q2048" s="8"/>
      <c r="R2048" s="8"/>
      <c r="S2048" s="8"/>
      <c r="T2048" s="8"/>
      <c r="U2048" s="8"/>
      <c r="V2048" s="8"/>
      <c r="W2048" s="8"/>
      <c r="X2048" s="8"/>
      <c r="Y2048" s="8"/>
      <c r="Z2048" s="8"/>
      <c r="AA2048" s="8"/>
      <c r="AB2048" s="8"/>
      <c r="AC2048" s="8"/>
      <c r="AQ2048" s="8"/>
      <c r="AR2048" s="8"/>
      <c r="AS2048" s="8"/>
      <c r="AT2048" s="8"/>
      <c r="AU2048" s="8"/>
      <c r="AV2048" s="8"/>
      <c r="AW2048" s="8"/>
      <c r="AX2048" s="8"/>
      <c r="AY2048" s="8"/>
      <c r="AZ2048" s="8"/>
      <c r="BZ2048" s="41"/>
      <c r="CA2048" s="41"/>
      <c r="CB2048" s="41"/>
      <c r="CC2048" s="41"/>
      <c r="CD2048" s="41"/>
      <c r="CE2048" s="41"/>
      <c r="CF2048" s="41"/>
      <c r="CG2048" s="41"/>
      <c r="CH2048" s="41"/>
      <c r="CI2048" s="41"/>
      <c r="CJ2048" s="41"/>
      <c r="CK2048" s="41"/>
      <c r="CL2048" s="41"/>
      <c r="CM2048" s="41"/>
      <c r="CN2048" s="41"/>
      <c r="CO2048" s="41"/>
      <c r="CP2048" s="41"/>
      <c r="CQ2048" s="41"/>
      <c r="CR2048" s="41"/>
      <c r="CS2048" s="41"/>
      <c r="CT2048" s="41"/>
      <c r="CU2048" s="41"/>
      <c r="CV2048" s="41"/>
      <c r="CW2048" s="41"/>
      <c r="CX2048" s="41"/>
      <c r="CY2048" s="41"/>
      <c r="CZ2048" s="41"/>
      <c r="DA2048" s="41"/>
      <c r="DB2048" s="41"/>
      <c r="DC2048" s="41"/>
      <c r="DD2048" s="41"/>
      <c r="DE2048" s="41"/>
      <c r="DF2048" s="41"/>
      <c r="DG2048" s="41"/>
      <c r="DH2048" s="41"/>
      <c r="DI2048" s="41"/>
      <c r="DJ2048" s="41"/>
      <c r="DK2048" s="41"/>
      <c r="DL2048" s="41"/>
      <c r="DM2048" s="41"/>
      <c r="DN2048" s="41"/>
      <c r="DO2048" s="41"/>
      <c r="DP2048" s="41"/>
      <c r="DQ2048" s="41"/>
      <c r="DR2048" s="41"/>
      <c r="DS2048" s="41"/>
      <c r="DT2048" s="41"/>
      <c r="DU2048" s="41"/>
      <c r="DV2048" s="41"/>
    </row>
    <row r="2049" spans="1:126" s="7" customFormat="1" ht="16.5" customHeight="1">
      <c r="B2049" s="8" t="s">
        <v>229</v>
      </c>
      <c r="C2049" s="8"/>
      <c r="D2049" s="8"/>
      <c r="E2049" s="8"/>
      <c r="F2049" s="8"/>
      <c r="G2049" s="8"/>
      <c r="H2049" s="8"/>
      <c r="I2049" s="8"/>
      <c r="J2049" s="8"/>
      <c r="K2049" s="8"/>
      <c r="L2049" s="8"/>
      <c r="M2049" s="8"/>
      <c r="N2049" s="8"/>
      <c r="O2049" s="8"/>
      <c r="P2049" s="8"/>
      <c r="Q2049" s="8"/>
      <c r="R2049" s="8"/>
      <c r="S2049" s="8"/>
      <c r="T2049" s="8"/>
      <c r="U2049" s="8"/>
      <c r="V2049" s="8"/>
      <c r="W2049" s="8"/>
      <c r="X2049" s="8"/>
      <c r="Y2049" s="8"/>
      <c r="Z2049" s="8"/>
      <c r="AA2049" s="8"/>
      <c r="AB2049" s="8"/>
      <c r="AD2049" s="474">
        <f>VLOOKUP(A2047,入力フォーム!$A$26:$AA$75,2,FALSE)</f>
        <v>0</v>
      </c>
      <c r="AE2049" s="474"/>
      <c r="AF2049" s="474"/>
      <c r="AG2049" s="474"/>
      <c r="AH2049" s="474"/>
      <c r="AI2049" s="474"/>
      <c r="AJ2049" s="474"/>
      <c r="AK2049" s="474"/>
      <c r="AL2049" s="474"/>
      <c r="AM2049" s="474"/>
      <c r="AN2049" s="474"/>
      <c r="AO2049" s="474"/>
      <c r="AP2049" s="474"/>
      <c r="AQ2049" s="8" t="s">
        <v>230</v>
      </c>
      <c r="AR2049" s="8"/>
      <c r="AS2049" s="8"/>
      <c r="AT2049" s="8"/>
      <c r="AU2049" s="8"/>
      <c r="AV2049" s="8"/>
      <c r="AW2049" s="8"/>
      <c r="AX2049" s="8"/>
      <c r="AY2049" s="8"/>
      <c r="AZ2049" s="8"/>
      <c r="BZ2049" s="41"/>
      <c r="CA2049" s="41"/>
      <c r="CB2049" s="41"/>
      <c r="CC2049" s="41"/>
      <c r="CD2049" s="41"/>
      <c r="CE2049" s="41"/>
      <c r="CF2049" s="41"/>
      <c r="CG2049" s="41"/>
      <c r="CH2049" s="41"/>
      <c r="CI2049" s="41"/>
      <c r="CJ2049" s="41"/>
      <c r="CK2049" s="41"/>
      <c r="CL2049" s="41"/>
      <c r="CM2049" s="41"/>
      <c r="CN2049" s="41"/>
      <c r="CO2049" s="41"/>
      <c r="CP2049" s="41"/>
      <c r="CQ2049" s="41"/>
      <c r="CR2049" s="41"/>
      <c r="CS2049" s="41"/>
      <c r="CT2049" s="41"/>
      <c r="CU2049" s="41"/>
      <c r="CV2049" s="41"/>
      <c r="CW2049" s="41"/>
      <c r="CX2049" s="41"/>
      <c r="CY2049" s="41"/>
      <c r="CZ2049" s="41"/>
      <c r="DA2049" s="41"/>
      <c r="DB2049" s="41"/>
      <c r="DC2049" s="41"/>
      <c r="DD2049" s="41"/>
      <c r="DE2049" s="41"/>
      <c r="DF2049" s="41"/>
      <c r="DG2049" s="41"/>
      <c r="DH2049" s="41"/>
      <c r="DI2049" s="41"/>
      <c r="DJ2049" s="41"/>
      <c r="DK2049" s="41"/>
      <c r="DL2049" s="41"/>
      <c r="DM2049" s="41"/>
      <c r="DN2049" s="41"/>
      <c r="DO2049" s="41"/>
      <c r="DP2049" s="41"/>
      <c r="DQ2049" s="41"/>
      <c r="DR2049" s="41"/>
      <c r="DS2049" s="41"/>
      <c r="DT2049" s="41"/>
      <c r="DU2049" s="41"/>
      <c r="DV2049" s="41"/>
    </row>
    <row r="2050" spans="1:126" ht="14.25" customHeight="1">
      <c r="B2050" s="9"/>
      <c r="C2050" s="9"/>
      <c r="D2050" s="9"/>
    </row>
    <row r="2051" spans="1:126" ht="15.75" customHeight="1">
      <c r="D2051" s="475" t="s">
        <v>23</v>
      </c>
      <c r="E2051" s="475"/>
      <c r="F2051" s="475"/>
      <c r="G2051" s="475"/>
      <c r="H2051" s="475"/>
      <c r="I2051" s="475"/>
      <c r="J2051" s="475"/>
      <c r="K2051" s="475"/>
      <c r="L2051" s="475"/>
      <c r="M2051" s="475"/>
      <c r="N2051" s="475"/>
      <c r="O2051" s="475"/>
      <c r="P2051" s="475"/>
      <c r="Q2051" s="475"/>
      <c r="R2051" s="475"/>
      <c r="S2051" s="475"/>
      <c r="T2051" s="475"/>
      <c r="U2051" s="475"/>
      <c r="V2051" s="475"/>
      <c r="W2051" s="475"/>
      <c r="X2051" s="475"/>
      <c r="Y2051" s="475"/>
      <c r="Z2051" s="475"/>
      <c r="AA2051" s="475"/>
      <c r="AB2051" s="475"/>
      <c r="AC2051" s="475"/>
      <c r="AD2051" s="475"/>
      <c r="AE2051" s="475"/>
      <c r="AF2051" s="475"/>
      <c r="AG2051" s="475"/>
      <c r="AH2051" s="475"/>
      <c r="AI2051" s="475"/>
      <c r="AJ2051" s="475"/>
      <c r="AK2051" s="475"/>
      <c r="AL2051" s="475"/>
      <c r="AM2051" s="475"/>
      <c r="AN2051" s="475"/>
      <c r="AO2051" s="475"/>
      <c r="AP2051" s="475"/>
      <c r="AQ2051" s="475"/>
      <c r="AR2051" s="475"/>
      <c r="AS2051" s="475"/>
      <c r="AT2051" s="475"/>
      <c r="AU2051" s="475"/>
      <c r="AV2051" s="475"/>
      <c r="AW2051" s="475"/>
      <c r="AX2051" s="475"/>
      <c r="AY2051" s="475"/>
      <c r="AZ2051" s="475"/>
      <c r="BA2051" s="475"/>
      <c r="BB2051" s="475"/>
      <c r="BC2051" s="475"/>
      <c r="BD2051" s="475"/>
      <c r="BE2051" s="475"/>
      <c r="BF2051" s="475"/>
      <c r="BG2051" s="475"/>
      <c r="BH2051" s="475"/>
      <c r="BI2051" s="475"/>
      <c r="BJ2051" s="475"/>
      <c r="BK2051" s="475"/>
      <c r="BL2051" s="475"/>
      <c r="BM2051" s="475"/>
      <c r="BN2051" s="475"/>
      <c r="BO2051" s="475"/>
      <c r="BP2051" s="475"/>
      <c r="BQ2051" s="475"/>
      <c r="BR2051" s="475"/>
      <c r="BS2051" s="475"/>
      <c r="BT2051" s="475"/>
      <c r="BU2051" s="475"/>
      <c r="BV2051" s="475"/>
      <c r="BW2051" s="475"/>
      <c r="BX2051" s="475"/>
      <c r="BZ2051"/>
    </row>
    <row r="2052" spans="1:126" ht="14.25" customHeight="1">
      <c r="B2052" s="9"/>
      <c r="C2052" s="9"/>
      <c r="D2052" s="9"/>
      <c r="E2052" s="9"/>
      <c r="F2052" s="9"/>
      <c r="G2052" s="9"/>
      <c r="H2052" s="9"/>
      <c r="I2052" s="9"/>
      <c r="J2052" s="9"/>
      <c r="K2052" s="9"/>
      <c r="L2052" s="9"/>
      <c r="M2052" s="9"/>
      <c r="N2052" s="9"/>
      <c r="O2052" s="9"/>
      <c r="P2052" s="9"/>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c r="AV2052" s="9"/>
      <c r="AW2052" s="9"/>
      <c r="AX2052" s="9"/>
      <c r="AY2052" s="9"/>
      <c r="AZ2052" s="9"/>
    </row>
    <row r="2053" spans="1:126" ht="19.5" customHeight="1">
      <c r="B2053" s="9"/>
      <c r="C2053" s="9"/>
      <c r="D2053" s="10"/>
      <c r="E2053" s="11" t="s">
        <v>40</v>
      </c>
      <c r="F2053" s="11"/>
      <c r="G2053" s="11"/>
      <c r="H2053" s="11"/>
      <c r="I2053" s="11"/>
      <c r="J2053" s="12"/>
      <c r="K2053" s="12"/>
      <c r="L2053" s="12"/>
      <c r="M2053" s="12"/>
      <c r="N2053" s="12"/>
      <c r="O2053" s="12"/>
      <c r="P2053" s="12"/>
      <c r="Q2053" s="10"/>
      <c r="R2053" s="476" t="str">
        <f>VLOOKUP(A2047,入力フォーム!$A$26:$AA$75,11,FALSE)</f>
        <v/>
      </c>
      <c r="S2053" s="476"/>
      <c r="T2053" s="476"/>
      <c r="U2053" s="476"/>
      <c r="V2053" s="476"/>
      <c r="W2053" s="476"/>
      <c r="X2053" s="476"/>
      <c r="Y2053" s="476"/>
      <c r="Z2053" s="476"/>
      <c r="AA2053" s="476"/>
      <c r="AB2053" s="476"/>
      <c r="AC2053" s="476"/>
      <c r="AD2053" s="476"/>
      <c r="AE2053" s="476"/>
      <c r="AF2053" s="476"/>
      <c r="AG2053" s="476"/>
      <c r="AH2053" s="477" t="s">
        <v>235</v>
      </c>
      <c r="AI2053" s="478"/>
      <c r="AJ2053" s="478"/>
      <c r="AK2053" s="478"/>
      <c r="AL2053" s="478"/>
      <c r="AM2053" s="476" t="str">
        <f>VLOOKUP(A2047,入力フォーム!$A$26:$AA$75,13,FALSE)</f>
        <v/>
      </c>
      <c r="AN2053" s="476"/>
      <c r="AO2053" s="476"/>
      <c r="AP2053" s="476"/>
      <c r="AQ2053" s="476"/>
      <c r="AR2053" s="476"/>
      <c r="AS2053" s="476"/>
      <c r="AT2053" s="476"/>
      <c r="AU2053" s="476"/>
      <c r="AV2053" s="476"/>
      <c r="AW2053" s="476"/>
      <c r="AX2053" s="476"/>
      <c r="AY2053" s="476"/>
      <c r="AZ2053" s="476"/>
      <c r="BA2053" s="476"/>
      <c r="BB2053" s="476"/>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3"/>
    </row>
    <row r="2054" spans="1:126" ht="20.100000000000001" customHeight="1">
      <c r="B2054" s="9"/>
      <c r="C2054" s="9"/>
      <c r="D2054" s="10"/>
      <c r="E2054" s="11" t="s">
        <v>41</v>
      </c>
      <c r="F2054" s="11"/>
      <c r="G2054" s="11"/>
      <c r="H2054" s="11"/>
      <c r="I2054" s="11"/>
      <c r="J2054" s="12"/>
      <c r="K2054" s="12"/>
      <c r="L2054" s="12"/>
      <c r="M2054" s="12"/>
      <c r="N2054" s="12"/>
      <c r="O2054" s="12"/>
      <c r="P2054" s="229"/>
      <c r="Q2054" s="230"/>
      <c r="R2054" s="463" t="str">
        <f>入力フォーム!$C$10</f>
        <v>品川キャンパス</v>
      </c>
      <c r="S2054" s="463"/>
      <c r="T2054" s="463"/>
      <c r="U2054" s="463"/>
      <c r="V2054" s="463"/>
      <c r="W2054" s="463"/>
      <c r="X2054" s="463"/>
      <c r="Y2054" s="463"/>
      <c r="Z2054" s="231"/>
      <c r="AA2054" s="464" t="str">
        <f>入力フォーム!$D$10</f>
        <v>文学部事務室</v>
      </c>
      <c r="AB2054" s="464"/>
      <c r="AC2054" s="464"/>
      <c r="AD2054" s="464"/>
      <c r="AE2054" s="464"/>
      <c r="AF2054" s="464"/>
      <c r="AG2054" s="464"/>
      <c r="AH2054" s="464"/>
      <c r="AI2054" s="464"/>
      <c r="AJ2054" s="464"/>
      <c r="AK2054" s="464"/>
      <c r="AL2054" s="464"/>
      <c r="AM2054" s="464"/>
      <c r="AN2054" s="464"/>
      <c r="AO2054" s="464"/>
      <c r="AP2054" s="464"/>
      <c r="AQ2054" s="464"/>
      <c r="AR2054" s="464"/>
      <c r="AS2054" s="464"/>
      <c r="AT2054" s="464"/>
      <c r="AU2054" s="464"/>
      <c r="AV2054" s="464"/>
      <c r="AW2054" s="464"/>
      <c r="AX2054" s="464"/>
      <c r="AY2054" s="464"/>
      <c r="AZ2054" s="464"/>
      <c r="BA2054" s="464"/>
      <c r="BB2054" s="464"/>
      <c r="BC2054" s="464"/>
      <c r="BD2054" s="464"/>
      <c r="BE2054" s="464"/>
      <c r="BF2054" s="464"/>
      <c r="BG2054" s="464"/>
      <c r="BH2054" s="464"/>
      <c r="BI2054" s="464"/>
      <c r="BJ2054" s="464"/>
      <c r="BK2054" s="464"/>
      <c r="BL2054" s="464"/>
      <c r="BM2054" s="464"/>
      <c r="BN2054" s="464"/>
      <c r="BO2054" s="464"/>
      <c r="BP2054" s="464"/>
      <c r="BQ2054" s="464"/>
      <c r="BR2054" s="231"/>
      <c r="BS2054" s="231"/>
      <c r="BT2054" s="231"/>
      <c r="BU2054" s="231"/>
      <c r="BV2054" s="231"/>
      <c r="BW2054" s="231"/>
      <c r="BX2054" s="232"/>
    </row>
    <row r="2055" spans="1:126" ht="18.600000000000001" customHeight="1">
      <c r="B2055" s="9"/>
      <c r="C2055" s="9"/>
      <c r="D2055" s="15"/>
      <c r="E2055" s="16" t="s">
        <v>236</v>
      </c>
      <c r="F2055" s="16"/>
      <c r="G2055" s="16"/>
      <c r="H2055" s="16"/>
      <c r="I2055" s="16"/>
      <c r="J2055" s="17"/>
      <c r="K2055" s="17"/>
      <c r="L2055" s="17"/>
      <c r="M2055" s="17"/>
      <c r="N2055" s="17"/>
      <c r="O2055" s="17"/>
      <c r="P2055" s="17"/>
      <c r="Q2055" s="15"/>
      <c r="R2055" s="465" t="str">
        <f>入力フォーム!$C$4</f>
        <v>文学部事務室</v>
      </c>
      <c r="S2055" s="465"/>
      <c r="T2055" s="465"/>
      <c r="U2055" s="465"/>
      <c r="V2055" s="465"/>
      <c r="W2055" s="465"/>
      <c r="X2055" s="465"/>
      <c r="Y2055" s="465"/>
      <c r="Z2055" s="465"/>
      <c r="AA2055" s="465"/>
      <c r="AB2055" s="465"/>
      <c r="AC2055" s="465"/>
      <c r="AD2055" s="465"/>
      <c r="AE2055" s="465"/>
      <c r="AF2055" s="465"/>
      <c r="AG2055" s="465"/>
      <c r="AH2055" s="465"/>
      <c r="AI2055" s="465"/>
      <c r="AJ2055" s="465"/>
      <c r="AK2055" s="465"/>
      <c r="AL2055" s="465"/>
      <c r="AM2055" s="465"/>
      <c r="AN2055" s="465"/>
      <c r="AO2055" s="465"/>
      <c r="AP2055" s="465"/>
      <c r="AQ2055" s="465"/>
      <c r="AR2055" s="465"/>
      <c r="AS2055" s="465"/>
      <c r="AT2055" s="465"/>
      <c r="AU2055" s="465"/>
      <c r="AV2055" s="465"/>
      <c r="AW2055" s="465"/>
      <c r="AX2055" s="465"/>
      <c r="AY2055" s="465"/>
      <c r="AZ2055" s="465"/>
      <c r="BA2055" s="465"/>
      <c r="BB2055" s="465"/>
      <c r="BC2055" s="465"/>
      <c r="BD2055" s="465"/>
      <c r="BE2055" s="465"/>
      <c r="BF2055" s="465"/>
      <c r="BG2055" s="465"/>
      <c r="BH2055" s="465"/>
      <c r="BI2055" s="465"/>
      <c r="BJ2055" s="465"/>
      <c r="BK2055" s="465"/>
      <c r="BL2055" s="465"/>
      <c r="BM2055" s="465"/>
      <c r="BN2055" s="465"/>
      <c r="BO2055" s="465"/>
      <c r="BP2055" s="465"/>
      <c r="BQ2055" s="465"/>
      <c r="BR2055" s="465"/>
      <c r="BS2055" s="233"/>
      <c r="BT2055" s="233"/>
      <c r="BU2055" s="233"/>
      <c r="BV2055" s="233"/>
      <c r="BW2055" s="233"/>
      <c r="BX2055" s="19"/>
    </row>
    <row r="2056" spans="1:126" ht="38.25" customHeight="1">
      <c r="B2056" s="9"/>
      <c r="C2056" s="9"/>
      <c r="D2056" s="10"/>
      <c r="E2056" s="466" t="s">
        <v>42</v>
      </c>
      <c r="F2056" s="466"/>
      <c r="G2056" s="466"/>
      <c r="H2056" s="466"/>
      <c r="I2056" s="466"/>
      <c r="J2056" s="466"/>
      <c r="K2056" s="466"/>
      <c r="L2056" s="466"/>
      <c r="M2056" s="466"/>
      <c r="N2056" s="466"/>
      <c r="O2056" s="466"/>
      <c r="P2056" s="467"/>
      <c r="Q2056" s="10"/>
      <c r="R2056" s="468" t="str">
        <f>入力フォーム!$C$8</f>
        <v>OC学生スタッフ</v>
      </c>
      <c r="S2056" s="468"/>
      <c r="T2056" s="468"/>
      <c r="U2056" s="468"/>
      <c r="V2056" s="468"/>
      <c r="W2056" s="468"/>
      <c r="X2056" s="468"/>
      <c r="Y2056" s="468"/>
      <c r="Z2056" s="468"/>
      <c r="AA2056" s="468"/>
      <c r="AB2056" s="468"/>
      <c r="AC2056" s="468"/>
      <c r="AD2056" s="468"/>
      <c r="AE2056" s="468"/>
      <c r="AF2056" s="468"/>
      <c r="AG2056" s="468"/>
      <c r="AH2056" s="468"/>
      <c r="AI2056" s="468"/>
      <c r="AJ2056" s="468"/>
      <c r="AK2056" s="468"/>
      <c r="AL2056" s="468"/>
      <c r="AM2056" s="468"/>
      <c r="AN2056" s="468"/>
      <c r="AO2056" s="468"/>
      <c r="AP2056" s="468"/>
      <c r="AQ2056" s="468"/>
      <c r="AR2056" s="468"/>
      <c r="AS2056" s="468"/>
      <c r="AT2056" s="468"/>
      <c r="AU2056" s="468"/>
      <c r="AV2056" s="468"/>
      <c r="AW2056" s="468"/>
      <c r="AX2056" s="468"/>
      <c r="AY2056" s="468"/>
      <c r="AZ2056" s="468"/>
      <c r="BA2056" s="468"/>
      <c r="BB2056" s="468"/>
      <c r="BC2056" s="468"/>
      <c r="BD2056" s="468"/>
      <c r="BE2056" s="468"/>
      <c r="BF2056" s="468"/>
      <c r="BG2056" s="468"/>
      <c r="BH2056" s="468"/>
      <c r="BI2056" s="468"/>
      <c r="BJ2056" s="468"/>
      <c r="BK2056" s="468"/>
      <c r="BL2056" s="468"/>
      <c r="BM2056" s="468"/>
      <c r="BN2056" s="468"/>
      <c r="BO2056" s="468"/>
      <c r="BP2056" s="468"/>
      <c r="BQ2056" s="468"/>
      <c r="BR2056" s="468"/>
      <c r="BS2056" s="234"/>
      <c r="BT2056" s="234"/>
      <c r="BU2056" s="234"/>
      <c r="BV2056" s="234"/>
      <c r="BW2056" s="234"/>
      <c r="BX2056" s="14"/>
    </row>
    <row r="2057" spans="1:126" ht="20.100000000000001" customHeight="1">
      <c r="B2057" s="9"/>
      <c r="C2057" s="9"/>
      <c r="D2057" s="15"/>
      <c r="E2057" s="16" t="s">
        <v>43</v>
      </c>
      <c r="F2057" s="16"/>
      <c r="G2057" s="16"/>
      <c r="H2057" s="16"/>
      <c r="I2057" s="16"/>
      <c r="J2057" s="17"/>
      <c r="K2057" s="17"/>
      <c r="L2057" s="17"/>
      <c r="M2057" s="17"/>
      <c r="N2057" s="17"/>
      <c r="O2057" s="17"/>
      <c r="P2057" s="17"/>
      <c r="Q2057" s="15"/>
      <c r="R2057" s="17" t="s">
        <v>44</v>
      </c>
      <c r="S2057" s="17"/>
      <c r="T2057" s="17"/>
      <c r="U2057" s="17"/>
      <c r="V2057" s="17"/>
      <c r="W2057" s="469" t="str">
        <f>VLOOKUP(A2047,入力フォーム!$A$26:$AA$75,22,FALSE)</f>
        <v/>
      </c>
      <c r="X2057" s="469"/>
      <c r="Y2057" s="469"/>
      <c r="Z2057" s="469"/>
      <c r="AA2057" s="469"/>
      <c r="AB2057" s="469"/>
      <c r="AC2057" s="469"/>
      <c r="AD2057" s="469"/>
      <c r="AE2057" s="469"/>
      <c r="AF2057" s="469"/>
      <c r="AG2057" s="469"/>
      <c r="AH2057" s="469"/>
      <c r="AI2057" s="469"/>
      <c r="AJ2057" s="469"/>
      <c r="AK2057" s="469"/>
      <c r="AL2057" s="469"/>
      <c r="AM2057" s="469"/>
      <c r="AN2057" s="469"/>
      <c r="AO2057" s="469"/>
      <c r="AP2057" s="17"/>
      <c r="AQ2057" s="17"/>
      <c r="AR2057" s="470" t="s">
        <v>237</v>
      </c>
      <c r="AS2057" s="470"/>
      <c r="AT2057" s="470"/>
      <c r="AU2057" s="470"/>
      <c r="AV2057" s="470"/>
      <c r="AW2057" s="470"/>
      <c r="AX2057" s="471">
        <f>入力フォーム!$E$16</f>
        <v>0</v>
      </c>
      <c r="AY2057" s="471"/>
      <c r="AZ2057" s="471"/>
      <c r="BA2057" s="472" t="s">
        <v>65</v>
      </c>
      <c r="BB2057" s="472"/>
      <c r="BC2057" s="472"/>
      <c r="BD2057" s="472"/>
      <c r="BE2057" s="472"/>
      <c r="BF2057" s="18"/>
      <c r="BG2057" s="18"/>
      <c r="BH2057" s="18"/>
      <c r="BI2057" s="18"/>
      <c r="BJ2057" s="18"/>
      <c r="BK2057" s="18"/>
      <c r="BL2057" s="18"/>
      <c r="BM2057" s="18"/>
      <c r="BN2057" s="18"/>
      <c r="BO2057" s="18"/>
      <c r="BP2057" s="18"/>
      <c r="BQ2057" s="18"/>
      <c r="BR2057" s="18"/>
      <c r="BS2057" s="18"/>
      <c r="BT2057" s="18"/>
      <c r="BU2057" s="18"/>
      <c r="BV2057" s="18"/>
      <c r="BW2057" s="18"/>
      <c r="BX2057" s="19"/>
    </row>
    <row r="2058" spans="1:126" ht="20.100000000000001" customHeight="1">
      <c r="A2058" s="245"/>
      <c r="B2058" s="235"/>
      <c r="C2058" s="235"/>
      <c r="D2058" s="236"/>
      <c r="E2058" s="237"/>
      <c r="F2058" s="237"/>
      <c r="G2058" s="237"/>
      <c r="H2058" s="237"/>
      <c r="I2058" s="237"/>
      <c r="J2058" s="238"/>
      <c r="K2058" s="238"/>
      <c r="L2058" s="238"/>
      <c r="M2058" s="238"/>
      <c r="N2058" s="238"/>
      <c r="O2058" s="238"/>
      <c r="P2058" s="238"/>
      <c r="Q2058" s="239"/>
      <c r="R2058" s="240"/>
      <c r="S2058" s="241"/>
      <c r="T2058" s="241"/>
      <c r="U2058" s="241"/>
      <c r="V2058" s="241"/>
      <c r="W2058" s="241"/>
      <c r="X2058" s="241"/>
      <c r="Y2058" s="241"/>
      <c r="Z2058" s="241"/>
      <c r="AA2058" s="241"/>
      <c r="AB2058" s="241"/>
      <c r="AC2058" s="241"/>
      <c r="AD2058" s="241"/>
      <c r="AE2058" s="241"/>
      <c r="AF2058" s="241"/>
      <c r="AG2058" s="241"/>
      <c r="AH2058" s="241"/>
      <c r="AI2058" s="241"/>
      <c r="AJ2058" s="241"/>
      <c r="AK2058" s="241"/>
      <c r="AL2058" s="241"/>
      <c r="AM2058" s="241"/>
      <c r="AN2058" s="241"/>
      <c r="AO2058" s="241"/>
      <c r="AP2058" s="241"/>
      <c r="AQ2058" s="241"/>
      <c r="AR2058" s="242"/>
      <c r="AS2058" s="242"/>
      <c r="AT2058" s="243"/>
      <c r="AU2058" s="241"/>
      <c r="AV2058" s="241"/>
      <c r="AW2058" s="241"/>
      <c r="AX2058" s="241"/>
      <c r="AY2058" s="242"/>
      <c r="AZ2058" s="242"/>
      <c r="BA2058" s="242"/>
      <c r="BB2058" s="242"/>
      <c r="BC2058" s="242"/>
      <c r="BD2058" s="242"/>
      <c r="BE2058" s="242"/>
      <c r="BF2058" s="242"/>
      <c r="BG2058" s="242"/>
      <c r="BH2058" s="242"/>
      <c r="BI2058" s="242"/>
      <c r="BJ2058" s="242"/>
      <c r="BK2058" s="242"/>
      <c r="BL2058" s="242"/>
      <c r="BM2058" s="242"/>
      <c r="BN2058" s="242"/>
      <c r="BO2058" s="242"/>
      <c r="BP2058" s="242"/>
      <c r="BQ2058" s="242"/>
      <c r="BR2058" s="242"/>
      <c r="BS2058" s="242"/>
      <c r="BT2058" s="242"/>
      <c r="BU2058" s="242"/>
      <c r="BV2058" s="242"/>
      <c r="BW2058" s="242"/>
      <c r="BX2058" s="244"/>
    </row>
    <row r="2059" spans="1:126" ht="20.100000000000001" customHeight="1">
      <c r="B2059" s="9"/>
      <c r="C2059" s="9"/>
      <c r="D2059" s="20"/>
      <c r="E2059" s="21" t="s">
        <v>45</v>
      </c>
      <c r="F2059" s="21"/>
      <c r="G2059" s="21"/>
      <c r="H2059" s="21"/>
      <c r="I2059" s="21"/>
      <c r="J2059" s="22"/>
      <c r="K2059" s="22"/>
      <c r="L2059" s="22"/>
      <c r="M2059" s="22"/>
      <c r="N2059" s="22"/>
      <c r="O2059" s="22"/>
      <c r="P2059" s="22"/>
      <c r="Q2059" s="15"/>
      <c r="R2059" s="490" t="str">
        <f>VLOOKUP(A2047,入力フォーム!$A$26:$AA$75,14,FALSE)</f>
        <v/>
      </c>
      <c r="S2059" s="490"/>
      <c r="T2059" s="490"/>
      <c r="U2059" s="490"/>
      <c r="V2059" s="490"/>
      <c r="W2059" s="490"/>
      <c r="X2059" s="490"/>
      <c r="Y2059" s="490"/>
      <c r="Z2059" s="490"/>
      <c r="AA2059" s="490"/>
      <c r="AB2059" s="491" t="s">
        <v>235</v>
      </c>
      <c r="AC2059" s="491"/>
      <c r="AD2059" s="491"/>
      <c r="AE2059" s="491"/>
      <c r="AF2059" s="491"/>
      <c r="AG2059" s="492" t="str">
        <f>VLOOKUP(A2047,入力フォーム!$A$26:$AA$75,16,FALSE)</f>
        <v/>
      </c>
      <c r="AH2059" s="492"/>
      <c r="AI2059" s="492"/>
      <c r="AJ2059" s="492"/>
      <c r="AK2059" s="492"/>
      <c r="AL2059" s="492"/>
      <c r="AM2059" s="492"/>
      <c r="AN2059" s="492"/>
      <c r="AO2059" s="492"/>
      <c r="AP2059" s="492"/>
      <c r="AQ2059" s="27"/>
      <c r="AR2059" s="36"/>
      <c r="AS2059" s="36"/>
      <c r="AT2059" s="36"/>
      <c r="AU2059" s="36"/>
      <c r="AV2059" s="36"/>
      <c r="AW2059" s="36"/>
      <c r="AX2059" s="36"/>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9"/>
    </row>
    <row r="2060" spans="1:126" s="8" customFormat="1" ht="10.5" customHeight="1">
      <c r="D2060" s="15"/>
      <c r="E2060" s="16"/>
      <c r="F2060" s="16"/>
      <c r="G2060" s="16"/>
      <c r="H2060" s="16"/>
      <c r="I2060" s="16"/>
      <c r="J2060" s="16"/>
      <c r="K2060" s="16"/>
      <c r="L2060" s="16"/>
      <c r="M2060" s="16"/>
      <c r="N2060" s="16"/>
      <c r="O2060" s="16"/>
      <c r="P2060" s="17"/>
      <c r="Q2060" s="15"/>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c r="AZ2060" s="16"/>
      <c r="BA2060" s="16"/>
      <c r="BB2060" s="16"/>
      <c r="BC2060" s="16"/>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9"/>
      <c r="BY2060"/>
      <c r="BZ2060" s="43"/>
      <c r="CA2060" s="43"/>
      <c r="CB2060" s="43"/>
      <c r="CC2060" s="43"/>
      <c r="CD2060" s="43"/>
      <c r="CE2060" s="43"/>
      <c r="CF2060" s="43"/>
      <c r="CG2060" s="43"/>
      <c r="CH2060" s="43"/>
      <c r="CI2060" s="43"/>
      <c r="CJ2060" s="43"/>
      <c r="CK2060" s="43"/>
      <c r="CL2060" s="43"/>
      <c r="CM2060" s="43"/>
      <c r="CN2060" s="43"/>
      <c r="CO2060" s="43"/>
      <c r="CP2060" s="43"/>
      <c r="CQ2060" s="43"/>
      <c r="CR2060" s="43"/>
      <c r="CS2060" s="43"/>
      <c r="CT2060" s="43"/>
      <c r="CU2060" s="43"/>
      <c r="CV2060" s="43"/>
      <c r="CW2060" s="43"/>
      <c r="CX2060" s="43"/>
      <c r="CY2060" s="43"/>
      <c r="CZ2060" s="43"/>
      <c r="DA2060" s="43"/>
      <c r="DB2060" s="43"/>
      <c r="DC2060" s="43"/>
      <c r="DD2060" s="43"/>
      <c r="DE2060" s="43"/>
      <c r="DF2060" s="43"/>
      <c r="DG2060" s="43"/>
      <c r="DH2060" s="43"/>
      <c r="DI2060" s="43"/>
      <c r="DJ2060" s="43"/>
      <c r="DK2060" s="43"/>
      <c r="DL2060" s="43"/>
      <c r="DM2060" s="43"/>
      <c r="DN2060" s="43"/>
      <c r="DO2060" s="43"/>
      <c r="DP2060" s="43"/>
      <c r="DQ2060" s="43"/>
      <c r="DR2060" s="43"/>
      <c r="DS2060" s="43"/>
      <c r="DT2060" s="43"/>
      <c r="DU2060" s="43"/>
      <c r="DV2060" s="43"/>
    </row>
    <row r="2061" spans="1:126" ht="20.100000000000001" customHeight="1">
      <c r="B2061" s="9"/>
      <c r="C2061" s="9"/>
      <c r="D2061" s="15"/>
      <c r="E2061" s="16"/>
      <c r="F2061" s="16"/>
      <c r="G2061" s="16"/>
      <c r="H2061" s="16"/>
      <c r="I2061" s="16"/>
      <c r="J2061" s="17"/>
      <c r="K2061" s="17"/>
      <c r="L2061" s="17"/>
      <c r="M2061" s="17"/>
      <c r="N2061" s="17"/>
      <c r="O2061" s="17"/>
      <c r="P2061" s="17"/>
      <c r="Q2061" s="15"/>
      <c r="R2061" s="17"/>
      <c r="S2061" s="17" t="s">
        <v>46</v>
      </c>
      <c r="T2061" s="17"/>
      <c r="U2061" s="17"/>
      <c r="V2061" s="17"/>
      <c r="W2061" s="17"/>
      <c r="X2061" s="17"/>
      <c r="Y2061" s="17"/>
      <c r="Z2061" s="17"/>
      <c r="AA2061" s="17"/>
      <c r="AB2061" s="17"/>
      <c r="AC2061" s="17"/>
      <c r="AD2061" s="17"/>
      <c r="AE2061" s="17"/>
      <c r="AF2061" s="17"/>
      <c r="AG2061" s="17"/>
      <c r="AH2061" s="17"/>
      <c r="AI2061" s="17"/>
      <c r="AJ2061" s="17"/>
      <c r="BI2061" s="247"/>
      <c r="BJ2061" s="247"/>
      <c r="BK2061" s="247"/>
      <c r="BL2061" s="18"/>
      <c r="BM2061" s="18"/>
      <c r="BN2061" s="18"/>
      <c r="BO2061" s="18"/>
      <c r="BP2061" s="18"/>
      <c r="BQ2061" s="18"/>
      <c r="BR2061" s="18"/>
      <c r="BS2061" s="18"/>
      <c r="BT2061" s="18"/>
      <c r="BU2061" s="18"/>
      <c r="BV2061" s="18"/>
      <c r="BW2061" s="18"/>
      <c r="BX2061" s="19"/>
    </row>
    <row r="2062" spans="1:126" ht="20.100000000000001" customHeight="1">
      <c r="B2062" s="9"/>
      <c r="C2062" s="9"/>
      <c r="D2062" s="15"/>
      <c r="E2062" s="16"/>
      <c r="F2062" s="16"/>
      <c r="G2062" s="16"/>
      <c r="H2062" s="16"/>
      <c r="I2062" s="16"/>
      <c r="J2062" s="17"/>
      <c r="K2062" s="17"/>
      <c r="L2062" s="17"/>
      <c r="M2062" s="17"/>
      <c r="N2062" s="17"/>
      <c r="O2062" s="17"/>
      <c r="P2062" s="17"/>
      <c r="Q2062" s="15"/>
      <c r="R2062" s="492" t="str">
        <f>VLOOKUP(A2047,入力フォーム!$A$26:$AA$75,17,FALSE)</f>
        <v/>
      </c>
      <c r="S2062" s="492"/>
      <c r="T2062" s="492"/>
      <c r="U2062" s="492"/>
      <c r="V2062" s="492"/>
      <c r="W2062" s="492"/>
      <c r="X2062" s="492"/>
      <c r="Y2062" s="492"/>
      <c r="Z2062" s="492"/>
      <c r="AA2062" s="492"/>
      <c r="AB2062" s="491" t="s">
        <v>235</v>
      </c>
      <c r="AC2062" s="491"/>
      <c r="AD2062" s="491"/>
      <c r="AE2062" s="491"/>
      <c r="AF2062" s="491"/>
      <c r="AG2062" s="492" t="str">
        <f>VLOOKUP(A2047,入力フォーム!$A$26:$AA$75,19,FALSE)</f>
        <v/>
      </c>
      <c r="AH2062" s="492"/>
      <c r="AI2062" s="492"/>
      <c r="AJ2062" s="492"/>
      <c r="AK2062" s="492"/>
      <c r="AL2062" s="492"/>
      <c r="AM2062" s="492"/>
      <c r="AN2062" s="492"/>
      <c r="AO2062" s="492"/>
      <c r="AP2062" s="492"/>
      <c r="AQ2062" s="27"/>
      <c r="AR2062" s="28" t="s">
        <v>47</v>
      </c>
      <c r="AS2062" s="28"/>
      <c r="AT2062" s="28"/>
      <c r="AU2062" s="28"/>
      <c r="AV2062" s="485" t="str">
        <f>VLOOKUP(A2047,入力フォーム!$A$26:$AA$75,20,FALSE)</f>
        <v/>
      </c>
      <c r="AW2062" s="485"/>
      <c r="AX2062" s="28" t="s">
        <v>48</v>
      </c>
      <c r="AY2062" s="28"/>
      <c r="AZ2062" s="28"/>
      <c r="BA2062" s="28"/>
      <c r="BB2062" s="28"/>
      <c r="BC2062" s="28"/>
      <c r="BD2062" s="28"/>
      <c r="BE2062" s="28"/>
      <c r="BF2062" s="28"/>
      <c r="BG2062" s="18"/>
      <c r="BH2062" s="18"/>
      <c r="BI2062" s="18"/>
      <c r="BJ2062" s="18"/>
      <c r="BK2062" s="18"/>
      <c r="BL2062" s="18"/>
      <c r="BM2062" s="18"/>
      <c r="BN2062" s="18"/>
      <c r="BO2062" s="18"/>
      <c r="BP2062" s="18"/>
      <c r="BQ2062" s="18"/>
      <c r="BR2062" s="18"/>
      <c r="BS2062" s="18"/>
      <c r="BT2062" s="18"/>
      <c r="BU2062" s="18"/>
      <c r="BV2062" s="18"/>
      <c r="BW2062" s="18"/>
      <c r="BX2062" s="19"/>
    </row>
    <row r="2063" spans="1:126" ht="20.100000000000001" customHeight="1">
      <c r="B2063" s="9"/>
      <c r="C2063" s="9"/>
      <c r="D2063" s="15"/>
      <c r="E2063" s="16"/>
      <c r="F2063" s="16"/>
      <c r="G2063" s="16"/>
      <c r="H2063" s="16"/>
      <c r="I2063" s="16"/>
      <c r="J2063" s="17"/>
      <c r="K2063" s="17"/>
      <c r="L2063" s="17"/>
      <c r="M2063" s="17"/>
      <c r="N2063" s="17"/>
      <c r="O2063" s="17"/>
      <c r="P2063" s="17"/>
      <c r="Q2063" s="15"/>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9"/>
    </row>
    <row r="2064" spans="1:126" ht="20.100000000000001" customHeight="1">
      <c r="B2064" s="9"/>
      <c r="C2064" s="9"/>
      <c r="D2064" s="15"/>
      <c r="E2064" s="16"/>
      <c r="F2064" s="16"/>
      <c r="G2064" s="16"/>
      <c r="H2064" s="16"/>
      <c r="I2064" s="16"/>
      <c r="J2064" s="17"/>
      <c r="K2064" s="17"/>
      <c r="L2064" s="17"/>
      <c r="M2064" s="17"/>
      <c r="N2064" s="17"/>
      <c r="O2064" s="17"/>
      <c r="P2064" s="17"/>
      <c r="Q2064" s="15"/>
      <c r="R2064" s="248" t="s">
        <v>238</v>
      </c>
      <c r="S2064" s="29"/>
      <c r="T2064" s="29"/>
      <c r="U2064" s="29"/>
      <c r="V2064" s="29"/>
      <c r="W2064" s="29"/>
      <c r="X2064" s="29"/>
      <c r="Y2064" s="29"/>
      <c r="Z2064" s="29"/>
      <c r="AA2064" s="29"/>
      <c r="AB2064" s="29"/>
      <c r="AC2064" s="29"/>
      <c r="AD2064" s="29"/>
      <c r="AE2064" s="29"/>
      <c r="AF2064" s="29"/>
      <c r="AG2064" s="29"/>
      <c r="AH2064" s="29"/>
      <c r="AI2064" s="29"/>
      <c r="AJ2064" s="29"/>
      <c r="AK2064" s="29"/>
      <c r="AL2064" s="29"/>
      <c r="AM2064" s="29"/>
      <c r="AN2064" s="29"/>
      <c r="AO2064" s="29"/>
      <c r="AP2064" s="29"/>
      <c r="AQ2064" s="29"/>
      <c r="AR2064" s="29"/>
      <c r="AS2064" s="29"/>
      <c r="AT2064" s="29"/>
      <c r="AU2064" s="29"/>
      <c r="AV2064" s="29"/>
      <c r="AW2064" s="29"/>
      <c r="AX2064" s="29"/>
      <c r="AY2064" s="30"/>
      <c r="AZ2064" s="30"/>
      <c r="BA2064" s="30"/>
      <c r="BB2064" s="30"/>
      <c r="BC2064" s="30"/>
      <c r="BD2064" s="30"/>
      <c r="BE2064" s="30"/>
      <c r="BF2064" s="30"/>
      <c r="BG2064" s="30"/>
      <c r="BH2064" s="30"/>
      <c r="BI2064" s="30"/>
      <c r="BJ2064" s="30"/>
      <c r="BK2064" s="30"/>
      <c r="BL2064" s="18"/>
      <c r="BM2064" s="18"/>
      <c r="BN2064" s="18"/>
      <c r="BO2064" s="18"/>
      <c r="BP2064" s="18"/>
      <c r="BQ2064" s="18"/>
      <c r="BR2064" s="18"/>
      <c r="BS2064" s="18"/>
      <c r="BT2064" s="18"/>
      <c r="BU2064" s="18"/>
      <c r="BV2064" s="18"/>
      <c r="BW2064" s="18"/>
      <c r="BX2064" s="19"/>
    </row>
    <row r="2065" spans="2:126" ht="20.100000000000001" customHeight="1">
      <c r="B2065" s="9"/>
      <c r="C2065" s="9"/>
      <c r="D2065" s="23"/>
      <c r="E2065" s="24"/>
      <c r="F2065" s="24"/>
      <c r="G2065" s="24"/>
      <c r="H2065" s="24"/>
      <c r="I2065" s="24"/>
      <c r="J2065" s="25"/>
      <c r="K2065" s="25"/>
      <c r="L2065" s="25"/>
      <c r="M2065" s="25"/>
      <c r="N2065" s="25"/>
      <c r="O2065" s="25"/>
      <c r="P2065" s="25"/>
      <c r="Q2065" s="15"/>
      <c r="R2065" s="249" t="s">
        <v>239</v>
      </c>
      <c r="S2065" s="29"/>
      <c r="T2065" s="29"/>
      <c r="U2065" s="29"/>
      <c r="V2065" s="29"/>
      <c r="W2065" s="29"/>
      <c r="X2065" s="29"/>
      <c r="Y2065" s="29"/>
      <c r="Z2065" s="29"/>
      <c r="AA2065" s="29"/>
      <c r="AB2065" s="29"/>
      <c r="AC2065" s="29"/>
      <c r="AD2065" s="29"/>
      <c r="AE2065" s="29"/>
      <c r="AF2065" s="29"/>
      <c r="AG2065" s="29"/>
      <c r="AH2065" s="29"/>
      <c r="AI2065" s="29"/>
      <c r="AJ2065" s="29"/>
      <c r="AK2065" s="29"/>
      <c r="AL2065" s="29"/>
      <c r="AM2065" s="29"/>
      <c r="AN2065" s="29"/>
      <c r="AO2065" s="29"/>
      <c r="AP2065" s="29"/>
      <c r="AQ2065" s="29"/>
      <c r="AR2065" s="29"/>
      <c r="AS2065" s="29"/>
      <c r="AT2065" s="29"/>
      <c r="AU2065" s="29"/>
      <c r="AV2065" s="29"/>
      <c r="AW2065" s="29"/>
      <c r="AX2065" s="29"/>
      <c r="AY2065" s="30"/>
      <c r="AZ2065" s="30"/>
      <c r="BA2065" s="30"/>
      <c r="BB2065" s="30"/>
      <c r="BC2065" s="30"/>
      <c r="BD2065" s="30"/>
      <c r="BE2065" s="30"/>
      <c r="BF2065" s="30"/>
      <c r="BG2065" s="30"/>
      <c r="BH2065" s="30"/>
      <c r="BI2065" s="30"/>
      <c r="BJ2065" s="30"/>
      <c r="BK2065" s="30"/>
      <c r="BL2065" s="18"/>
      <c r="BM2065" s="18"/>
      <c r="BN2065" s="18"/>
      <c r="BO2065" s="18"/>
      <c r="BP2065" s="18"/>
      <c r="BQ2065" s="18"/>
      <c r="BR2065" s="18"/>
      <c r="BS2065" s="18"/>
      <c r="BT2065" s="18"/>
      <c r="BU2065" s="18"/>
      <c r="BV2065" s="18"/>
      <c r="BW2065" s="18"/>
      <c r="BX2065" s="19"/>
    </row>
    <row r="2066" spans="2:126" ht="20.100000000000001" customHeight="1">
      <c r="B2066" s="9"/>
      <c r="C2066" s="9"/>
      <c r="D2066" s="15"/>
      <c r="E2066" s="16" t="s">
        <v>49</v>
      </c>
      <c r="F2066" s="16"/>
      <c r="G2066" s="16"/>
      <c r="H2066" s="16"/>
      <c r="I2066" s="16"/>
      <c r="J2066" s="17"/>
      <c r="K2066" s="17"/>
      <c r="L2066" s="17"/>
      <c r="M2066" s="17"/>
      <c r="N2066" s="17"/>
      <c r="O2066" s="17"/>
      <c r="P2066" s="17"/>
      <c r="Q2066" s="20"/>
      <c r="R2066" s="21" t="s">
        <v>67</v>
      </c>
      <c r="S2066" s="22"/>
      <c r="T2066" s="22"/>
      <c r="U2066" s="22"/>
      <c r="V2066" s="22"/>
      <c r="W2066" s="22"/>
      <c r="X2066" s="22"/>
      <c r="Y2066" s="22"/>
      <c r="Z2066" s="22"/>
      <c r="AA2066" s="22"/>
      <c r="AB2066" s="22"/>
      <c r="AC2066" s="22"/>
      <c r="AD2066" s="22"/>
      <c r="AE2066" s="22"/>
      <c r="AF2066" s="22"/>
      <c r="AG2066" s="22"/>
      <c r="AH2066" s="22"/>
      <c r="AI2066" s="22"/>
      <c r="AJ2066" s="22"/>
      <c r="AK2066" s="22"/>
      <c r="AL2066" s="22"/>
      <c r="AM2066" s="22"/>
      <c r="AN2066" s="22"/>
      <c r="AO2066" s="22"/>
      <c r="AP2066" s="22"/>
      <c r="AQ2066" s="22"/>
      <c r="AR2066" s="22"/>
      <c r="AS2066" s="22"/>
      <c r="AT2066" s="22"/>
      <c r="AU2066" s="22"/>
      <c r="AV2066" s="22"/>
      <c r="AW2066" s="22"/>
      <c r="AX2066" s="2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3"/>
    </row>
    <row r="2067" spans="2:126" ht="20.100000000000001" customHeight="1">
      <c r="B2067" s="9"/>
      <c r="C2067" s="9"/>
      <c r="D2067" s="15"/>
      <c r="E2067" s="16"/>
      <c r="F2067" s="16"/>
      <c r="G2067" s="16"/>
      <c r="H2067" s="16"/>
      <c r="I2067" s="16"/>
      <c r="J2067" s="17"/>
      <c r="K2067" s="17"/>
      <c r="L2067" s="17"/>
      <c r="M2067" s="17"/>
      <c r="N2067" s="17"/>
      <c r="O2067" s="17"/>
      <c r="P2067" s="17"/>
      <c r="Q2067" s="23"/>
      <c r="R2067" s="31" t="s">
        <v>126</v>
      </c>
      <c r="S2067" s="31"/>
      <c r="T2067" s="31"/>
      <c r="U2067" s="31"/>
      <c r="V2067" s="31"/>
      <c r="W2067" s="31"/>
      <c r="X2067" s="31"/>
      <c r="Y2067" s="31"/>
      <c r="Z2067" s="31"/>
      <c r="AA2067" s="31"/>
      <c r="AB2067" s="31"/>
      <c r="AC2067" s="31"/>
      <c r="AD2067" s="31"/>
      <c r="AE2067" s="31"/>
      <c r="AF2067" s="31"/>
      <c r="AG2067" s="31"/>
      <c r="AH2067" s="31"/>
      <c r="AI2067" s="31"/>
      <c r="AJ2067" s="31"/>
      <c r="AK2067" s="31"/>
      <c r="AL2067" s="31"/>
      <c r="AM2067" s="31"/>
      <c r="AN2067" s="31"/>
      <c r="AO2067" s="31"/>
      <c r="AP2067" s="31"/>
      <c r="AQ2067" s="31"/>
      <c r="AR2067" s="31"/>
      <c r="AS2067" s="31"/>
      <c r="AT2067" s="31"/>
      <c r="AU2067" s="31"/>
      <c r="AV2067" s="31"/>
      <c r="AW2067" s="31"/>
      <c r="AX2067" s="31"/>
      <c r="AY2067" s="32"/>
      <c r="AZ2067" s="32"/>
      <c r="BA2067" s="32"/>
      <c r="BB2067" s="32"/>
      <c r="BC2067" s="32"/>
      <c r="BD2067" s="32"/>
      <c r="BE2067" s="32"/>
      <c r="BF2067" s="32"/>
      <c r="BG2067" s="32"/>
      <c r="BH2067" s="32"/>
      <c r="BI2067" s="32"/>
      <c r="BJ2067" s="32"/>
      <c r="BK2067" s="33"/>
      <c r="BL2067" s="33"/>
      <c r="BM2067" s="33"/>
      <c r="BN2067" s="33"/>
      <c r="BO2067" s="33"/>
      <c r="BP2067" s="33"/>
      <c r="BQ2067" s="33"/>
      <c r="BR2067" s="33"/>
      <c r="BS2067" s="33"/>
      <c r="BT2067" s="33"/>
      <c r="BU2067" s="33"/>
      <c r="BV2067" s="33"/>
      <c r="BW2067" s="33"/>
      <c r="BX2067" s="26"/>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row>
    <row r="2068" spans="2:126" ht="20.100000000000001" customHeight="1">
      <c r="B2068" s="9"/>
      <c r="C2068" s="9"/>
      <c r="D2068" s="10"/>
      <c r="E2068" s="11" t="s">
        <v>81</v>
      </c>
      <c r="F2068" s="11"/>
      <c r="G2068" s="11"/>
      <c r="H2068" s="11"/>
      <c r="I2068" s="11"/>
      <c r="J2068" s="12"/>
      <c r="K2068" s="12"/>
      <c r="L2068" s="12"/>
      <c r="M2068" s="12"/>
      <c r="N2068" s="12"/>
      <c r="O2068" s="12"/>
      <c r="P2068" s="12"/>
      <c r="Q2068" s="15"/>
      <c r="R2068" s="16" t="s">
        <v>115</v>
      </c>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9"/>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row>
    <row r="2069" spans="2:126" ht="20.100000000000001" customHeight="1">
      <c r="B2069" s="9"/>
      <c r="C2069" s="9"/>
      <c r="D2069" s="15"/>
      <c r="E2069" s="16" t="s">
        <v>82</v>
      </c>
      <c r="F2069" s="16"/>
      <c r="G2069" s="16"/>
      <c r="H2069" s="16"/>
      <c r="I2069" s="16"/>
      <c r="J2069" s="17"/>
      <c r="K2069" s="17"/>
      <c r="L2069" s="17"/>
      <c r="M2069" s="17"/>
      <c r="N2069" s="17"/>
      <c r="O2069" s="17"/>
      <c r="P2069" s="17"/>
      <c r="Q2069" s="20"/>
      <c r="R2069" s="486" t="s">
        <v>113</v>
      </c>
      <c r="S2069" s="486"/>
      <c r="T2069" s="486"/>
      <c r="U2069" s="486"/>
      <c r="V2069" s="39" t="s">
        <v>240</v>
      </c>
      <c r="W2069" s="487" t="str">
        <f>VLOOKUP(A2047,入力フォーム!$A$26:$AA$75,10,FALSE)</f>
        <v/>
      </c>
      <c r="X2069" s="487"/>
      <c r="Y2069" s="487"/>
      <c r="Z2069" s="487"/>
      <c r="AA2069" s="487"/>
      <c r="AB2069" s="487"/>
      <c r="AC2069" s="487"/>
      <c r="AD2069" s="39" t="s">
        <v>21</v>
      </c>
      <c r="AE2069" s="40"/>
      <c r="AF2069" s="22"/>
      <c r="AG2069" s="22"/>
      <c r="AH2069" s="22"/>
      <c r="AI2069" s="22"/>
      <c r="AJ2069" s="22"/>
      <c r="AK2069" s="22"/>
      <c r="AL2069" s="22"/>
      <c r="AM2069" s="22"/>
      <c r="AN2069" s="22"/>
      <c r="AO2069" s="22"/>
      <c r="AP2069" s="22"/>
      <c r="AQ2069" s="22"/>
      <c r="AR2069" s="22"/>
      <c r="AS2069" s="22"/>
      <c r="AT2069" s="22"/>
      <c r="AU2069" s="22"/>
      <c r="AV2069" s="22"/>
      <c r="AW2069" s="22"/>
      <c r="AX2069" s="2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3"/>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row>
    <row r="2070" spans="2:126" ht="20.100000000000001" customHeight="1">
      <c r="B2070" s="9"/>
      <c r="C2070" s="9"/>
      <c r="D2070" s="15"/>
      <c r="E2070" s="16"/>
      <c r="F2070" s="16"/>
      <c r="G2070" s="16"/>
      <c r="H2070" s="16"/>
      <c r="I2070" s="16"/>
      <c r="J2070" s="17"/>
      <c r="K2070" s="17"/>
      <c r="L2070" s="17"/>
      <c r="M2070" s="17"/>
      <c r="N2070" s="17"/>
      <c r="O2070" s="17"/>
      <c r="P2070" s="17"/>
      <c r="Q2070" s="15"/>
      <c r="R2070" s="16" t="s">
        <v>104</v>
      </c>
      <c r="S2070" s="17"/>
      <c r="T2070" s="17"/>
      <c r="U2070" s="17"/>
      <c r="V2070" s="17"/>
      <c r="W2070" s="17"/>
      <c r="X2070" s="17"/>
      <c r="Y2070" s="17"/>
      <c r="Z2070" s="17"/>
      <c r="AA2070" s="17"/>
      <c r="AB2070" s="17"/>
      <c r="AC2070" s="17"/>
      <c r="AD2070" s="17"/>
      <c r="AE2070" s="17"/>
      <c r="AF2070" s="17"/>
      <c r="AG2070" s="17"/>
      <c r="AH2070" s="17"/>
      <c r="AI2070" s="17"/>
      <c r="AJ2070" s="17"/>
      <c r="AK2070" s="17"/>
      <c r="AL2070" s="17"/>
      <c r="AM2070" s="17"/>
      <c r="AN2070" s="17"/>
      <c r="AO2070" s="17"/>
      <c r="AP2070" s="17"/>
      <c r="AQ2070" s="17"/>
      <c r="AR2070" s="17"/>
      <c r="AS2070" s="17"/>
      <c r="AT2070" s="17"/>
      <c r="AU2070" s="17"/>
      <c r="AV2070" s="17"/>
      <c r="AW2070" s="17"/>
      <c r="AX2070" s="17"/>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9"/>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row>
    <row r="2071" spans="2:126" ht="20.100000000000001" customHeight="1">
      <c r="B2071" s="9"/>
      <c r="C2071" s="9"/>
      <c r="D2071" s="15"/>
      <c r="E2071" s="16"/>
      <c r="F2071" s="16"/>
      <c r="G2071" s="16"/>
      <c r="H2071" s="16"/>
      <c r="I2071" s="16"/>
      <c r="J2071" s="17"/>
      <c r="K2071" s="17"/>
      <c r="L2071" s="17"/>
      <c r="M2071" s="17"/>
      <c r="N2071" s="17"/>
      <c r="O2071" s="17"/>
      <c r="P2071" s="17"/>
      <c r="Q2071" s="15"/>
      <c r="R2071" s="16" t="s">
        <v>68</v>
      </c>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9"/>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row>
    <row r="2072" spans="2:126" ht="20.100000000000001" customHeight="1">
      <c r="B2072" s="9"/>
      <c r="C2072" s="9"/>
      <c r="D2072" s="15"/>
      <c r="E2072" s="16"/>
      <c r="F2072" s="16"/>
      <c r="G2072" s="16"/>
      <c r="H2072" s="16"/>
      <c r="I2072" s="16"/>
      <c r="J2072" s="17"/>
      <c r="K2072" s="17"/>
      <c r="L2072" s="17"/>
      <c r="M2072" s="17"/>
      <c r="N2072" s="17"/>
      <c r="O2072" s="17"/>
      <c r="P2072" s="17"/>
      <c r="Q2072" s="15"/>
      <c r="R2072" s="16" t="s">
        <v>114</v>
      </c>
      <c r="S2072" s="17"/>
      <c r="T2072" s="17"/>
      <c r="U2072" s="17"/>
      <c r="V2072" s="17"/>
      <c r="W2072" s="17"/>
      <c r="X2072" s="17"/>
      <c r="Y2072" s="17"/>
      <c r="Z2072" s="17"/>
      <c r="AA2072" s="17"/>
      <c r="AB2072" s="17"/>
      <c r="AC2072" s="17"/>
      <c r="AD2072" s="17"/>
      <c r="AE2072" s="17"/>
      <c r="AF2072" s="17"/>
      <c r="AG2072" s="17"/>
      <c r="AH2072" s="17"/>
      <c r="AI2072" s="17"/>
      <c r="AJ2072" s="17"/>
      <c r="AK2072" s="17"/>
      <c r="AL2072" s="17"/>
      <c r="AM2072" s="17"/>
      <c r="AN2072" s="17"/>
      <c r="AO2072" s="17"/>
      <c r="AP2072" s="17"/>
      <c r="AQ2072" s="17"/>
      <c r="AR2072" s="17"/>
      <c r="AS2072" s="17"/>
      <c r="AT2072" s="17"/>
      <c r="AU2072" s="17"/>
      <c r="AV2072" s="17"/>
      <c r="AW2072" s="17"/>
      <c r="AX2072" s="17"/>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9"/>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row>
    <row r="2073" spans="2:126" ht="20.100000000000001" customHeight="1">
      <c r="B2073" s="9"/>
      <c r="C2073" s="9"/>
      <c r="D2073" s="15"/>
      <c r="E2073" s="16"/>
      <c r="F2073" s="16"/>
      <c r="G2073" s="16"/>
      <c r="H2073" s="16"/>
      <c r="I2073" s="16"/>
      <c r="J2073" s="17"/>
      <c r="K2073" s="17"/>
      <c r="L2073" s="17"/>
      <c r="M2073" s="17"/>
      <c r="N2073" s="17"/>
      <c r="O2073" s="17"/>
      <c r="P2073" s="17"/>
      <c r="Q2073" s="23"/>
      <c r="R2073" s="25"/>
      <c r="S2073" s="25"/>
      <c r="T2073" s="25"/>
      <c r="U2073" s="25"/>
      <c r="V2073" s="25"/>
      <c r="W2073" s="25"/>
      <c r="X2073" s="25"/>
      <c r="Y2073" s="24" t="s">
        <v>241</v>
      </c>
      <c r="Z2073" s="25"/>
      <c r="AA2073" s="25"/>
      <c r="AB2073" s="25"/>
      <c r="AC2073" s="25"/>
      <c r="AD2073" s="25"/>
      <c r="AE2073" s="25"/>
      <c r="AF2073" s="25"/>
      <c r="AG2073" s="25"/>
      <c r="AH2073" s="25"/>
      <c r="AI2073" s="25"/>
      <c r="AJ2073" s="25"/>
      <c r="AK2073" s="25"/>
      <c r="AL2073" s="25"/>
      <c r="AM2073" s="25"/>
      <c r="AN2073" s="25"/>
      <c r="AO2073" s="25"/>
      <c r="AP2073" s="25"/>
      <c r="AQ2073" s="25"/>
      <c r="AR2073" s="25"/>
      <c r="AS2073" s="25"/>
      <c r="AT2073" s="25"/>
      <c r="AU2073" s="25"/>
      <c r="AV2073" s="25"/>
      <c r="AW2073" s="25"/>
      <c r="AX2073" s="25"/>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26"/>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row>
    <row r="2074" spans="2:126" ht="20.100000000000001" customHeight="1">
      <c r="B2074" s="9"/>
      <c r="C2074" s="9"/>
      <c r="D2074" s="10"/>
      <c r="E2074" s="11" t="s">
        <v>50</v>
      </c>
      <c r="F2074" s="11"/>
      <c r="G2074" s="11"/>
      <c r="H2074" s="11"/>
      <c r="I2074" s="11"/>
      <c r="J2074" s="12"/>
      <c r="K2074" s="12"/>
      <c r="L2074" s="12"/>
      <c r="M2074" s="12"/>
      <c r="N2074" s="12"/>
      <c r="O2074" s="12"/>
      <c r="P2074" s="12"/>
      <c r="Q2074" s="15"/>
      <c r="R2074" s="16" t="s">
        <v>69</v>
      </c>
      <c r="S2074" s="17"/>
      <c r="T2074" s="17"/>
      <c r="U2074" s="17"/>
      <c r="V2074" s="17"/>
      <c r="W2074" s="17"/>
      <c r="X2074" s="17"/>
      <c r="Y2074" s="17"/>
      <c r="Z2074" s="17"/>
      <c r="AA2074" s="17"/>
      <c r="AB2074" s="17"/>
      <c r="AC2074" s="16" t="s">
        <v>70</v>
      </c>
      <c r="AD2074" s="17"/>
      <c r="AE2074" s="17"/>
      <c r="AF2074" s="17"/>
      <c r="AG2074" s="17"/>
      <c r="AH2074" s="17"/>
      <c r="AI2074" s="17"/>
      <c r="AJ2074" s="17"/>
      <c r="AK2074" s="17"/>
      <c r="AL2074" s="17"/>
      <c r="AM2074" s="17"/>
      <c r="AN2074" s="17"/>
      <c r="AO2074" s="17"/>
      <c r="AP2074" s="17"/>
      <c r="AQ2074" s="17"/>
      <c r="AR2074" s="17"/>
      <c r="AS2074" s="17"/>
      <c r="AT2074" s="17"/>
      <c r="AU2074" s="17"/>
      <c r="AV2074" s="17"/>
      <c r="AW2074" s="17"/>
      <c r="AX2074" s="17"/>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9"/>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row>
    <row r="2075" spans="2:126" ht="20.100000000000001" customHeight="1">
      <c r="B2075" s="9"/>
      <c r="C2075" s="9"/>
      <c r="D2075" s="10"/>
      <c r="E2075" s="11" t="s">
        <v>51</v>
      </c>
      <c r="F2075" s="11"/>
      <c r="G2075" s="11"/>
      <c r="H2075" s="11"/>
      <c r="I2075" s="11"/>
      <c r="J2075" s="12"/>
      <c r="K2075" s="12"/>
      <c r="L2075" s="12"/>
      <c r="M2075" s="12"/>
      <c r="N2075" s="12"/>
      <c r="O2075" s="12"/>
      <c r="P2075" s="12"/>
      <c r="Q2075" s="10"/>
      <c r="R2075" s="11" t="s">
        <v>86</v>
      </c>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c r="BW2075" s="13"/>
      <c r="BX2075" s="14"/>
    </row>
    <row r="2076" spans="2:126" ht="20.100000000000001" customHeight="1">
      <c r="B2076" s="9"/>
      <c r="C2076" s="9"/>
      <c r="D2076" s="20"/>
      <c r="E2076" s="21" t="s">
        <v>52</v>
      </c>
      <c r="F2076" s="21"/>
      <c r="G2076" s="21"/>
      <c r="H2076" s="21"/>
      <c r="I2076" s="21"/>
      <c r="J2076" s="22"/>
      <c r="K2076" s="22"/>
      <c r="L2076" s="22"/>
      <c r="M2076" s="22"/>
      <c r="N2076" s="22"/>
      <c r="O2076" s="22"/>
      <c r="P2076" s="22"/>
      <c r="Q2076" s="15"/>
      <c r="R2076" s="16" t="s">
        <v>71</v>
      </c>
      <c r="S2076" s="29"/>
      <c r="T2076" s="29"/>
      <c r="U2076" s="29"/>
      <c r="V2076" s="29"/>
      <c r="W2076" s="29"/>
      <c r="X2076" s="29"/>
      <c r="Y2076" s="29"/>
      <c r="Z2076" s="29"/>
      <c r="AA2076" s="29"/>
      <c r="AB2076" s="29"/>
      <c r="AC2076" s="29"/>
      <c r="AD2076" s="29"/>
      <c r="AE2076" s="29"/>
      <c r="AF2076" s="29"/>
      <c r="AG2076" s="29"/>
      <c r="AH2076" s="29"/>
      <c r="AI2076" s="29"/>
      <c r="AJ2076" s="29"/>
      <c r="AK2076" s="29"/>
      <c r="AL2076" s="29"/>
      <c r="AM2076" s="29"/>
      <c r="AN2076" s="29"/>
      <c r="AO2076" s="29"/>
      <c r="AP2076" s="29"/>
      <c r="AQ2076" s="29"/>
      <c r="AR2076" s="29"/>
      <c r="AS2076" s="29"/>
      <c r="AT2076" s="29"/>
      <c r="AU2076" s="29"/>
      <c r="AV2076" s="29"/>
      <c r="AW2076" s="29"/>
      <c r="AX2076" s="29"/>
      <c r="AY2076" s="30"/>
      <c r="AZ2076" s="30"/>
      <c r="BA2076" s="30"/>
      <c r="BB2076" s="30"/>
      <c r="BC2076" s="30"/>
      <c r="BD2076" s="30"/>
      <c r="BE2076" s="30"/>
      <c r="BF2076" s="30"/>
      <c r="BG2076" s="30"/>
      <c r="BH2076" s="30"/>
      <c r="BI2076" s="30"/>
      <c r="BJ2076" s="30"/>
      <c r="BK2076" s="30"/>
      <c r="BL2076" s="18"/>
      <c r="BM2076" s="18"/>
      <c r="BN2076" s="18"/>
      <c r="BO2076" s="18"/>
      <c r="BP2076" s="18"/>
      <c r="BQ2076" s="18"/>
      <c r="BR2076" s="18"/>
      <c r="BS2076" s="18"/>
      <c r="BT2076" s="18"/>
      <c r="BU2076" s="18"/>
      <c r="BV2076" s="18"/>
      <c r="BW2076" s="18"/>
      <c r="BX2076" s="19"/>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row>
    <row r="2077" spans="2:126" ht="20.100000000000001" customHeight="1">
      <c r="B2077" s="9"/>
      <c r="C2077" s="9"/>
      <c r="D2077" s="15"/>
      <c r="E2077" s="16"/>
      <c r="F2077" s="16"/>
      <c r="G2077" s="16"/>
      <c r="H2077" s="16"/>
      <c r="I2077" s="16"/>
      <c r="J2077" s="17"/>
      <c r="K2077" s="17"/>
      <c r="L2077" s="17"/>
      <c r="M2077" s="17"/>
      <c r="N2077" s="17"/>
      <c r="O2077" s="17"/>
      <c r="P2077" s="17"/>
      <c r="Q2077" s="15"/>
      <c r="R2077" s="28" t="s">
        <v>72</v>
      </c>
      <c r="S2077" s="29"/>
      <c r="T2077" s="29"/>
      <c r="U2077" s="29"/>
      <c r="V2077" s="29"/>
      <c r="W2077" s="29"/>
      <c r="X2077" s="29"/>
      <c r="Y2077" s="29"/>
      <c r="Z2077" s="29"/>
      <c r="AA2077" s="29"/>
      <c r="AB2077" s="29"/>
      <c r="AC2077" s="29"/>
      <c r="AD2077" s="29"/>
      <c r="AE2077" s="29"/>
      <c r="AF2077" s="29"/>
      <c r="AG2077" s="29"/>
      <c r="AH2077" s="29"/>
      <c r="AI2077" s="29"/>
      <c r="AJ2077" s="29"/>
      <c r="AK2077" s="29"/>
      <c r="AL2077" s="29"/>
      <c r="AM2077" s="29"/>
      <c r="AN2077" s="29"/>
      <c r="AO2077" s="29"/>
      <c r="AP2077" s="29"/>
      <c r="AQ2077" s="29"/>
      <c r="AR2077" s="29"/>
      <c r="AS2077" s="29"/>
      <c r="AT2077" s="29"/>
      <c r="AU2077" s="29"/>
      <c r="AV2077" s="29"/>
      <c r="AW2077" s="29"/>
      <c r="AX2077" s="29"/>
      <c r="AY2077" s="30"/>
      <c r="AZ2077" s="30"/>
      <c r="BA2077" s="30"/>
      <c r="BB2077" s="30"/>
      <c r="BC2077" s="30"/>
      <c r="BD2077" s="30"/>
      <c r="BE2077" s="30"/>
      <c r="BF2077" s="30"/>
      <c r="BG2077" s="30"/>
      <c r="BH2077" s="30"/>
      <c r="BI2077" s="30"/>
      <c r="BJ2077" s="30"/>
      <c r="BK2077" s="30"/>
      <c r="BL2077" s="18"/>
      <c r="BM2077" s="18"/>
      <c r="BN2077" s="18"/>
      <c r="BO2077" s="18"/>
      <c r="BP2077" s="18"/>
      <c r="BQ2077" s="18"/>
      <c r="BR2077" s="18"/>
      <c r="BS2077" s="18"/>
      <c r="BT2077" s="18"/>
      <c r="BU2077" s="18"/>
      <c r="BV2077" s="18"/>
      <c r="BW2077" s="18"/>
      <c r="BX2077" s="19"/>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row>
    <row r="2078" spans="2:126" ht="20.100000000000001" customHeight="1">
      <c r="B2078" s="9"/>
      <c r="C2078" s="9"/>
      <c r="D2078" s="15"/>
      <c r="E2078" s="16"/>
      <c r="F2078" s="16"/>
      <c r="G2078" s="16"/>
      <c r="H2078" s="16"/>
      <c r="I2078" s="16"/>
      <c r="J2078" s="17"/>
      <c r="K2078" s="17"/>
      <c r="L2078" s="17"/>
      <c r="M2078" s="17"/>
      <c r="N2078" s="17"/>
      <c r="O2078" s="17"/>
      <c r="P2078" s="17"/>
      <c r="Q2078" s="15"/>
      <c r="R2078" s="29"/>
      <c r="S2078" s="29"/>
      <c r="T2078" s="29" t="s">
        <v>73</v>
      </c>
      <c r="U2078" s="29"/>
      <c r="V2078" s="29"/>
      <c r="W2078" s="29"/>
      <c r="X2078" s="29"/>
      <c r="Y2078" s="29"/>
      <c r="Z2078" s="29"/>
      <c r="AA2078" s="29"/>
      <c r="AB2078" s="29"/>
      <c r="AC2078" s="29"/>
      <c r="AD2078" s="29"/>
      <c r="AE2078" s="29"/>
      <c r="AF2078" s="29"/>
      <c r="AG2078" s="29"/>
      <c r="AH2078" s="29"/>
      <c r="AI2078" s="29"/>
      <c r="AJ2078" s="29"/>
      <c r="AK2078" s="29"/>
      <c r="AL2078" s="29"/>
      <c r="AM2078" s="29"/>
      <c r="AN2078" s="29"/>
      <c r="AO2078" s="29"/>
      <c r="AP2078" s="29"/>
      <c r="AQ2078" s="29"/>
      <c r="AR2078" s="29"/>
      <c r="AS2078" s="29"/>
      <c r="AT2078" s="29"/>
      <c r="AU2078" s="29"/>
      <c r="AV2078" s="29"/>
      <c r="AW2078" s="29"/>
      <c r="AX2078" s="29"/>
      <c r="AY2078" s="30"/>
      <c r="AZ2078" s="30"/>
      <c r="BA2078" s="30"/>
      <c r="BB2078" s="30"/>
      <c r="BC2078" s="30"/>
      <c r="BD2078" s="30"/>
      <c r="BE2078" s="30"/>
      <c r="BF2078" s="30"/>
      <c r="BG2078" s="30"/>
      <c r="BH2078" s="30"/>
      <c r="BI2078" s="30"/>
      <c r="BJ2078" s="30"/>
      <c r="BK2078" s="30"/>
      <c r="BL2078" s="18"/>
      <c r="BM2078" s="18"/>
      <c r="BN2078" s="18"/>
      <c r="BO2078" s="18"/>
      <c r="BP2078" s="18"/>
      <c r="BQ2078" s="18"/>
      <c r="BR2078" s="18"/>
      <c r="BS2078" s="18"/>
      <c r="BT2078" s="18"/>
      <c r="BU2078" s="18"/>
      <c r="BV2078" s="18"/>
      <c r="BW2078" s="18"/>
      <c r="BX2078" s="19"/>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row>
    <row r="2079" spans="2:126" ht="20.100000000000001" customHeight="1">
      <c r="B2079" s="9"/>
      <c r="C2079" s="9"/>
      <c r="D2079" s="15"/>
      <c r="E2079" s="16"/>
      <c r="F2079" s="16"/>
      <c r="G2079" s="16"/>
      <c r="H2079" s="16"/>
      <c r="I2079" s="16"/>
      <c r="J2079" s="17"/>
      <c r="K2079" s="17"/>
      <c r="L2079" s="17"/>
      <c r="M2079" s="17"/>
      <c r="N2079" s="17"/>
      <c r="O2079" s="17"/>
      <c r="P2079" s="17"/>
      <c r="Q2079" s="15"/>
      <c r="R2079" s="29"/>
      <c r="S2079" s="29"/>
      <c r="T2079" s="29" t="s">
        <v>74</v>
      </c>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30"/>
      <c r="AZ2079" s="30"/>
      <c r="BA2079" s="30"/>
      <c r="BB2079" s="30"/>
      <c r="BC2079" s="30"/>
      <c r="BD2079" s="30"/>
      <c r="BE2079" s="30"/>
      <c r="BF2079" s="30"/>
      <c r="BG2079" s="30"/>
      <c r="BH2079" s="30"/>
      <c r="BI2079" s="30"/>
      <c r="BJ2079" s="30"/>
      <c r="BK2079" s="30"/>
      <c r="BL2079" s="18"/>
      <c r="BM2079" s="18"/>
      <c r="BN2079" s="18"/>
      <c r="BO2079" s="18"/>
      <c r="BP2079" s="18"/>
      <c r="BQ2079" s="18"/>
      <c r="BR2079" s="18"/>
      <c r="BS2079" s="18"/>
      <c r="BT2079" s="18"/>
      <c r="BU2079" s="18"/>
      <c r="BV2079" s="18"/>
      <c r="BW2079" s="18"/>
      <c r="BX2079" s="1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row>
    <row r="2080" spans="2:126" ht="20.100000000000001" customHeight="1">
      <c r="B2080" s="9"/>
      <c r="C2080" s="9"/>
      <c r="D2080" s="15"/>
      <c r="E2080" s="16"/>
      <c r="F2080" s="16"/>
      <c r="G2080" s="16"/>
      <c r="H2080" s="16"/>
      <c r="I2080" s="16"/>
      <c r="J2080" s="17"/>
      <c r="K2080" s="17"/>
      <c r="L2080" s="17"/>
      <c r="M2080" s="17"/>
      <c r="N2080" s="17"/>
      <c r="O2080" s="17"/>
      <c r="P2080" s="17"/>
      <c r="Q2080" s="15"/>
      <c r="R2080" s="29"/>
      <c r="S2080" s="29"/>
      <c r="T2080" s="29" t="s">
        <v>75</v>
      </c>
      <c r="U2080" s="29"/>
      <c r="V2080" s="29"/>
      <c r="W2080" s="29"/>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30"/>
      <c r="AZ2080" s="30"/>
      <c r="BA2080" s="30"/>
      <c r="BB2080" s="30"/>
      <c r="BC2080" s="30"/>
      <c r="BD2080" s="30"/>
      <c r="BE2080" s="30"/>
      <c r="BF2080" s="30"/>
      <c r="BG2080" s="30"/>
      <c r="BH2080" s="30"/>
      <c r="BI2080" s="30"/>
      <c r="BJ2080" s="30"/>
      <c r="BK2080" s="30"/>
      <c r="BL2080" s="18"/>
      <c r="BM2080" s="18"/>
      <c r="BN2080" s="18"/>
      <c r="BO2080" s="18"/>
      <c r="BP2080" s="18"/>
      <c r="BQ2080" s="18"/>
      <c r="BR2080" s="18"/>
      <c r="BS2080" s="18"/>
      <c r="BT2080" s="18"/>
      <c r="BU2080" s="18"/>
      <c r="BV2080" s="18"/>
      <c r="BW2080" s="18"/>
      <c r="BX2080" s="19"/>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row>
    <row r="2081" spans="2:126" ht="20.100000000000001" customHeight="1">
      <c r="B2081" s="9"/>
      <c r="C2081" s="9"/>
      <c r="D2081" s="15"/>
      <c r="E2081" s="16"/>
      <c r="F2081" s="16"/>
      <c r="G2081" s="16"/>
      <c r="H2081" s="16"/>
      <c r="I2081" s="16"/>
      <c r="J2081" s="17"/>
      <c r="K2081" s="17"/>
      <c r="L2081" s="17"/>
      <c r="M2081" s="17"/>
      <c r="N2081" s="17"/>
      <c r="O2081" s="17"/>
      <c r="P2081" s="17"/>
      <c r="Q2081" s="15"/>
      <c r="R2081" s="29"/>
      <c r="S2081" s="29"/>
      <c r="T2081" s="29" t="s">
        <v>84</v>
      </c>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30"/>
      <c r="AZ2081" s="30"/>
      <c r="BA2081" s="30"/>
      <c r="BB2081" s="30"/>
      <c r="BC2081" s="30"/>
      <c r="BD2081" s="30"/>
      <c r="BE2081" s="30"/>
      <c r="BF2081" s="30"/>
      <c r="BG2081" s="30"/>
      <c r="BH2081" s="30"/>
      <c r="BI2081" s="30"/>
      <c r="BJ2081" s="30"/>
      <c r="BK2081" s="30"/>
      <c r="BL2081" s="18"/>
      <c r="BM2081" s="18"/>
      <c r="BN2081" s="18"/>
      <c r="BO2081" s="18"/>
      <c r="BP2081" s="18"/>
      <c r="BQ2081" s="18"/>
      <c r="BR2081" s="18"/>
      <c r="BS2081" s="18"/>
      <c r="BT2081" s="18"/>
      <c r="BU2081" s="18"/>
      <c r="BV2081" s="18"/>
      <c r="BW2081" s="18"/>
      <c r="BX2081" s="19"/>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row>
    <row r="2082" spans="2:126" ht="20.100000000000001" customHeight="1">
      <c r="B2082" s="9"/>
      <c r="C2082" s="9"/>
      <c r="D2082" s="23"/>
      <c r="E2082" s="24"/>
      <c r="F2082" s="24"/>
      <c r="G2082" s="24"/>
      <c r="H2082" s="24"/>
      <c r="I2082" s="24"/>
      <c r="J2082" s="25"/>
      <c r="K2082" s="25"/>
      <c r="L2082" s="25"/>
      <c r="M2082" s="25"/>
      <c r="N2082" s="25"/>
      <c r="O2082" s="25"/>
      <c r="P2082" s="25"/>
      <c r="Q2082" s="15"/>
      <c r="R2082" s="29"/>
      <c r="S2082" s="29"/>
      <c r="T2082" s="29" t="s">
        <v>76</v>
      </c>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30"/>
      <c r="AZ2082" s="30"/>
      <c r="BA2082" s="30"/>
      <c r="BB2082" s="30"/>
      <c r="BC2082" s="30"/>
      <c r="BD2082" s="30"/>
      <c r="BE2082" s="30"/>
      <c r="BF2082" s="30"/>
      <c r="BG2082" s="30"/>
      <c r="BH2082" s="30"/>
      <c r="BI2082" s="30"/>
      <c r="BJ2082" s="30"/>
      <c r="BK2082" s="30"/>
      <c r="BL2082" s="18"/>
      <c r="BM2082" s="18"/>
      <c r="BN2082" s="18"/>
      <c r="BO2082" s="18"/>
      <c r="BP2082" s="18"/>
      <c r="BQ2082" s="18"/>
      <c r="BR2082" s="18"/>
      <c r="BS2082" s="18"/>
      <c r="BT2082" s="18"/>
      <c r="BU2082" s="18"/>
      <c r="BV2082" s="18"/>
      <c r="BW2082" s="18"/>
      <c r="BX2082" s="19"/>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row>
    <row r="2083" spans="2:126" ht="20.100000000000001" customHeight="1">
      <c r="B2083" s="9"/>
      <c r="C2083" s="9"/>
      <c r="D2083" s="15"/>
      <c r="E2083" s="16" t="s">
        <v>53</v>
      </c>
      <c r="F2083" s="16"/>
      <c r="G2083" s="16"/>
      <c r="H2083" s="16"/>
      <c r="I2083" s="16"/>
      <c r="J2083" s="17"/>
      <c r="K2083" s="17"/>
      <c r="L2083" s="17"/>
      <c r="M2083" s="17"/>
      <c r="N2083" s="17"/>
      <c r="O2083" s="17"/>
      <c r="P2083" s="17"/>
      <c r="Q2083" s="10"/>
      <c r="R2083" s="11" t="s">
        <v>325</v>
      </c>
      <c r="S2083" s="37"/>
      <c r="T2083" s="37"/>
      <c r="U2083" s="37"/>
      <c r="V2083" s="37"/>
      <c r="W2083" s="37"/>
      <c r="X2083" s="37"/>
      <c r="Y2083" s="37"/>
      <c r="Z2083" s="37"/>
      <c r="AA2083" s="37"/>
      <c r="AB2083" s="37"/>
      <c r="AC2083" s="37"/>
      <c r="AD2083" s="37"/>
      <c r="AE2083" s="37"/>
      <c r="AF2083" s="37"/>
      <c r="AG2083" s="37"/>
      <c r="AH2083" s="37"/>
      <c r="AI2083" s="37"/>
      <c r="AJ2083" s="37"/>
      <c r="AK2083" s="37"/>
      <c r="AL2083" s="37"/>
      <c r="AM2083" s="37"/>
      <c r="AN2083" s="37"/>
      <c r="AO2083" s="37"/>
      <c r="AP2083" s="37"/>
      <c r="AQ2083" s="37"/>
      <c r="AR2083" s="37"/>
      <c r="AS2083" s="37"/>
      <c r="AT2083" s="37"/>
      <c r="AU2083" s="37"/>
      <c r="AV2083" s="37"/>
      <c r="AW2083" s="37"/>
      <c r="AX2083" s="37"/>
      <c r="AY2083" s="38"/>
      <c r="AZ2083" s="38"/>
      <c r="BA2083" s="38"/>
      <c r="BB2083" s="38"/>
      <c r="BC2083" s="38"/>
      <c r="BD2083" s="38"/>
      <c r="BE2083" s="38"/>
      <c r="BF2083" s="38"/>
      <c r="BG2083" s="38"/>
      <c r="BH2083" s="38"/>
      <c r="BI2083" s="38"/>
      <c r="BJ2083" s="38"/>
      <c r="BK2083" s="38"/>
      <c r="BL2083" s="13"/>
      <c r="BM2083" s="13"/>
      <c r="BN2083" s="13"/>
      <c r="BO2083" s="13"/>
      <c r="BP2083" s="13"/>
      <c r="BQ2083" s="13"/>
      <c r="BR2083" s="13"/>
      <c r="BS2083" s="13"/>
      <c r="BT2083" s="13"/>
      <c r="BU2083" s="13"/>
      <c r="BV2083" s="13"/>
      <c r="BW2083" s="13"/>
      <c r="BX2083" s="14"/>
    </row>
    <row r="2084" spans="2:126" ht="20.100000000000001" customHeight="1">
      <c r="B2084" s="9"/>
      <c r="C2084" s="9"/>
      <c r="D2084" s="20"/>
      <c r="E2084" s="21" t="s">
        <v>54</v>
      </c>
      <c r="F2084" s="21"/>
      <c r="G2084" s="21"/>
      <c r="H2084" s="21"/>
      <c r="I2084" s="21"/>
      <c r="J2084" s="22"/>
      <c r="K2084" s="22"/>
      <c r="L2084" s="22"/>
      <c r="M2084" s="22"/>
      <c r="N2084" s="22"/>
      <c r="O2084" s="22"/>
      <c r="P2084" s="22"/>
      <c r="Q2084" s="15"/>
      <c r="R2084" s="28" t="s">
        <v>77</v>
      </c>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30"/>
      <c r="AZ2084" s="30"/>
      <c r="BA2084" s="30"/>
      <c r="BB2084" s="30"/>
      <c r="BC2084" s="30"/>
      <c r="BD2084" s="30"/>
      <c r="BE2084" s="30"/>
      <c r="BF2084" s="30"/>
      <c r="BG2084" s="30"/>
      <c r="BH2084" s="30"/>
      <c r="BI2084" s="30"/>
      <c r="BJ2084" s="30"/>
      <c r="BK2084" s="30"/>
      <c r="BL2084" s="18"/>
      <c r="BM2084" s="18"/>
      <c r="BN2084" s="18"/>
      <c r="BO2084" s="18"/>
      <c r="BP2084" s="18"/>
      <c r="BQ2084" s="18"/>
      <c r="BR2084" s="18"/>
      <c r="BS2084" s="18"/>
      <c r="BT2084" s="18"/>
      <c r="BU2084" s="18"/>
      <c r="BV2084" s="18"/>
      <c r="BW2084" s="18"/>
      <c r="BX2084" s="19"/>
    </row>
    <row r="2085" spans="2:126" ht="20.100000000000001" customHeight="1">
      <c r="B2085" s="9"/>
      <c r="C2085" s="9"/>
      <c r="D2085" s="15"/>
      <c r="E2085" s="16"/>
      <c r="F2085" s="16"/>
      <c r="G2085" s="16"/>
      <c r="H2085" s="16"/>
      <c r="I2085" s="16"/>
      <c r="J2085" s="17"/>
      <c r="K2085" s="17"/>
      <c r="L2085" s="17"/>
      <c r="M2085" s="17"/>
      <c r="N2085" s="17"/>
      <c r="O2085" s="17"/>
      <c r="P2085" s="17"/>
      <c r="Q2085" s="15"/>
      <c r="R2085" s="29"/>
      <c r="S2085" s="29"/>
      <c r="T2085" s="29" t="s">
        <v>78</v>
      </c>
      <c r="U2085" s="29"/>
      <c r="V2085" s="29"/>
      <c r="W2085" s="29"/>
      <c r="X2085" s="29"/>
      <c r="Y2085" s="29"/>
      <c r="Z2085" s="29"/>
      <c r="AA2085" s="29"/>
      <c r="AB2085" s="29"/>
      <c r="AC2085" s="29"/>
      <c r="AD2085" s="29"/>
      <c r="AE2085" s="29"/>
      <c r="AF2085" s="29"/>
      <c r="AG2085" s="29"/>
      <c r="AH2085" s="29"/>
      <c r="AI2085" s="29"/>
      <c r="AJ2085" s="29"/>
      <c r="AK2085" s="29"/>
      <c r="AL2085" s="29"/>
      <c r="AM2085" s="29"/>
      <c r="AN2085" s="29"/>
      <c r="AO2085" s="29"/>
      <c r="AP2085" s="29"/>
      <c r="AQ2085" s="29"/>
      <c r="AR2085" s="29"/>
      <c r="AS2085" s="29"/>
      <c r="AT2085" s="29"/>
      <c r="AU2085" s="29"/>
      <c r="AV2085" s="29"/>
      <c r="AW2085" s="29"/>
      <c r="AX2085" s="29"/>
      <c r="AY2085" s="30"/>
      <c r="AZ2085" s="30"/>
      <c r="BA2085" s="30"/>
      <c r="BB2085" s="30"/>
      <c r="BC2085" s="30"/>
      <c r="BD2085" s="30"/>
      <c r="BE2085" s="30"/>
      <c r="BF2085" s="30"/>
      <c r="BG2085" s="30"/>
      <c r="BH2085" s="30"/>
      <c r="BI2085" s="30"/>
      <c r="BJ2085" s="30"/>
      <c r="BK2085" s="30"/>
      <c r="BL2085" s="18"/>
      <c r="BM2085" s="18"/>
      <c r="BN2085" s="18"/>
      <c r="BO2085" s="18"/>
      <c r="BP2085" s="18"/>
      <c r="BQ2085" s="18"/>
      <c r="BR2085" s="18"/>
      <c r="BS2085" s="18"/>
      <c r="BT2085" s="18"/>
      <c r="BU2085" s="18"/>
      <c r="BV2085" s="18"/>
      <c r="BW2085" s="18"/>
      <c r="BX2085" s="19"/>
    </row>
    <row r="2086" spans="2:126" ht="20.100000000000001" customHeight="1">
      <c r="B2086" s="9"/>
      <c r="C2086" s="9"/>
      <c r="D2086" s="15"/>
      <c r="E2086" s="16"/>
      <c r="F2086" s="16"/>
      <c r="G2086" s="16"/>
      <c r="H2086" s="16"/>
      <c r="I2086" s="16"/>
      <c r="J2086" s="17"/>
      <c r="K2086" s="17"/>
      <c r="L2086" s="17"/>
      <c r="M2086" s="17"/>
      <c r="N2086" s="17"/>
      <c r="O2086" s="17"/>
      <c r="P2086" s="17"/>
      <c r="Q2086" s="15"/>
      <c r="R2086" s="29"/>
      <c r="S2086" s="29"/>
      <c r="T2086" s="29" t="s">
        <v>79</v>
      </c>
      <c r="U2086" s="29"/>
      <c r="V2086" s="29"/>
      <c r="W2086" s="29"/>
      <c r="X2086" s="29"/>
      <c r="Y2086" s="29"/>
      <c r="Z2086" s="29"/>
      <c r="AA2086" s="29"/>
      <c r="AB2086" s="29"/>
      <c r="AC2086" s="29"/>
      <c r="AD2086" s="29"/>
      <c r="AE2086" s="29"/>
      <c r="AF2086" s="29"/>
      <c r="AG2086" s="29"/>
      <c r="AH2086" s="29"/>
      <c r="AI2086" s="29"/>
      <c r="AJ2086" s="29"/>
      <c r="AK2086" s="29"/>
      <c r="AL2086" s="29"/>
      <c r="AM2086" s="29"/>
      <c r="AN2086" s="29"/>
      <c r="AO2086" s="29"/>
      <c r="AP2086" s="29"/>
      <c r="AQ2086" s="29"/>
      <c r="AR2086" s="29"/>
      <c r="AS2086" s="29"/>
      <c r="AT2086" s="29"/>
      <c r="AU2086" s="29"/>
      <c r="AV2086" s="29"/>
      <c r="AW2086" s="29"/>
      <c r="AX2086" s="29"/>
      <c r="AY2086" s="30"/>
      <c r="AZ2086" s="30"/>
      <c r="BA2086" s="30"/>
      <c r="BB2086" s="30"/>
      <c r="BC2086" s="30"/>
      <c r="BD2086" s="30"/>
      <c r="BE2086" s="30"/>
      <c r="BF2086" s="30"/>
      <c r="BG2086" s="30"/>
      <c r="BH2086" s="30"/>
      <c r="BI2086" s="30"/>
      <c r="BJ2086" s="30"/>
      <c r="BK2086" s="30"/>
      <c r="BL2086" s="18"/>
      <c r="BM2086" s="18"/>
      <c r="BN2086" s="18"/>
      <c r="BO2086" s="18"/>
      <c r="BP2086" s="18"/>
      <c r="BQ2086" s="18"/>
      <c r="BR2086" s="18"/>
      <c r="BS2086" s="18"/>
      <c r="BT2086" s="18"/>
      <c r="BU2086" s="18"/>
      <c r="BV2086" s="18"/>
      <c r="BW2086" s="18"/>
      <c r="BX2086" s="19"/>
    </row>
    <row r="2087" spans="2:126" ht="20.100000000000001" customHeight="1">
      <c r="B2087" s="9"/>
      <c r="C2087" s="9"/>
      <c r="D2087" s="23"/>
      <c r="E2087" s="24"/>
      <c r="F2087" s="24"/>
      <c r="G2087" s="24"/>
      <c r="H2087" s="24"/>
      <c r="I2087" s="24"/>
      <c r="J2087" s="25"/>
      <c r="K2087" s="25"/>
      <c r="L2087" s="25"/>
      <c r="M2087" s="25"/>
      <c r="N2087" s="25"/>
      <c r="O2087" s="25"/>
      <c r="P2087" s="25"/>
      <c r="Q2087" s="23"/>
      <c r="R2087" s="31"/>
      <c r="S2087" s="31"/>
      <c r="T2087" s="31" t="s">
        <v>80</v>
      </c>
      <c r="U2087" s="31"/>
      <c r="V2087" s="31"/>
      <c r="W2087" s="31"/>
      <c r="X2087" s="31"/>
      <c r="Y2087" s="31"/>
      <c r="Z2087" s="31"/>
      <c r="AA2087" s="31"/>
      <c r="AB2087" s="31"/>
      <c r="AC2087" s="31"/>
      <c r="AD2087" s="31"/>
      <c r="AE2087" s="31"/>
      <c r="AF2087" s="31"/>
      <c r="AG2087" s="31"/>
      <c r="AH2087" s="31"/>
      <c r="AI2087" s="31"/>
      <c r="AJ2087" s="31"/>
      <c r="AK2087" s="31"/>
      <c r="AL2087" s="31"/>
      <c r="AM2087" s="31"/>
      <c r="AN2087" s="31"/>
      <c r="AO2087" s="31"/>
      <c r="AP2087" s="31"/>
      <c r="AQ2087" s="31"/>
      <c r="AR2087" s="31"/>
      <c r="AS2087" s="31"/>
      <c r="AT2087" s="31"/>
      <c r="AU2087" s="31"/>
      <c r="AV2087" s="31"/>
      <c r="AW2087" s="31"/>
      <c r="AX2087" s="31"/>
      <c r="AY2087" s="32"/>
      <c r="AZ2087" s="32"/>
      <c r="BA2087" s="32"/>
      <c r="BB2087" s="32"/>
      <c r="BC2087" s="32"/>
      <c r="BD2087" s="32"/>
      <c r="BE2087" s="32"/>
      <c r="BF2087" s="32"/>
      <c r="BG2087" s="32"/>
      <c r="BH2087" s="32"/>
      <c r="BI2087" s="32"/>
      <c r="BJ2087" s="32"/>
      <c r="BK2087" s="32"/>
      <c r="BL2087" s="33"/>
      <c r="BM2087" s="33"/>
      <c r="BN2087" s="33"/>
      <c r="BO2087" s="33"/>
      <c r="BP2087" s="33"/>
      <c r="BQ2087" s="33"/>
      <c r="BR2087" s="33"/>
      <c r="BS2087" s="33"/>
      <c r="BT2087" s="33"/>
      <c r="BU2087" s="33"/>
      <c r="BV2087" s="33"/>
      <c r="BW2087" s="33"/>
      <c r="BX2087" s="26"/>
    </row>
    <row r="2088" spans="2:126" ht="20.100000000000001" customHeight="1">
      <c r="B2088" s="9"/>
      <c r="C2088" s="9"/>
      <c r="D2088" s="15"/>
      <c r="E2088" s="16" t="s">
        <v>55</v>
      </c>
      <c r="F2088" s="16"/>
      <c r="G2088" s="16"/>
      <c r="H2088" s="16"/>
      <c r="I2088" s="16"/>
      <c r="J2088" s="17"/>
      <c r="K2088" s="17"/>
      <c r="L2088" s="17"/>
      <c r="M2088" s="17"/>
      <c r="N2088" s="17"/>
      <c r="O2088" s="17"/>
      <c r="P2088" s="17"/>
      <c r="Q2088" s="15"/>
      <c r="R2088" s="250" t="s">
        <v>231</v>
      </c>
      <c r="S2088" s="250"/>
      <c r="T2088" s="250"/>
      <c r="U2088" s="250"/>
      <c r="V2088" s="250"/>
      <c r="W2088" s="250"/>
      <c r="X2088" s="250"/>
      <c r="Y2088" s="250"/>
      <c r="Z2088" s="250"/>
      <c r="AA2088" s="250"/>
      <c r="AB2088" s="250"/>
      <c r="AC2088" s="250"/>
      <c r="AD2088" s="250"/>
      <c r="AE2088" s="250"/>
      <c r="AF2088" s="250"/>
      <c r="AG2088" s="250"/>
      <c r="AH2088" s="250"/>
      <c r="AI2088" s="250"/>
      <c r="AJ2088" s="250"/>
      <c r="AK2088" s="250"/>
      <c r="AL2088" s="250"/>
      <c r="AM2088" s="250"/>
      <c r="AN2088" s="250"/>
      <c r="AO2088" s="34"/>
      <c r="AP2088" s="34"/>
      <c r="AQ2088" s="34"/>
      <c r="AR2088" s="34"/>
      <c r="AS2088" s="34"/>
      <c r="AT2088" s="34"/>
      <c r="AU2088" s="34"/>
      <c r="AV2088" s="34"/>
      <c r="AW2088" s="34"/>
      <c r="AX2088" s="34"/>
      <c r="AY2088" s="35"/>
      <c r="AZ2088" s="35"/>
      <c r="BA2088" s="35"/>
      <c r="BB2088" s="35"/>
      <c r="BC2088" s="35"/>
      <c r="BD2088" s="35"/>
      <c r="BE2088" s="35"/>
      <c r="BF2088" s="35"/>
      <c r="BG2088" s="35"/>
      <c r="BH2088" s="35"/>
      <c r="BI2088" s="35"/>
      <c r="BJ2088" s="35"/>
      <c r="BK2088" s="35"/>
      <c r="BL2088" s="2"/>
      <c r="BM2088" s="2"/>
      <c r="BN2088" s="2"/>
      <c r="BO2088" s="2"/>
      <c r="BP2088" s="2"/>
      <c r="BQ2088" s="2"/>
      <c r="BR2088" s="2"/>
      <c r="BS2088" s="2"/>
      <c r="BT2088" s="2"/>
      <c r="BU2088" s="2"/>
      <c r="BV2088" s="2"/>
      <c r="BW2088" s="2"/>
      <c r="BX2088" s="3"/>
    </row>
    <row r="2089" spans="2:126" ht="20.100000000000001" customHeight="1">
      <c r="B2089" s="9"/>
      <c r="C2089" s="9"/>
      <c r="D2089" s="15"/>
      <c r="E2089" s="16"/>
      <c r="F2089" s="16"/>
      <c r="G2089" s="16"/>
      <c r="H2089" s="16"/>
      <c r="I2089" s="16"/>
      <c r="J2089" s="17"/>
      <c r="K2089" s="17"/>
      <c r="L2089" s="17"/>
      <c r="M2089" s="17"/>
      <c r="N2089" s="17"/>
      <c r="O2089" s="17"/>
      <c r="P2089" s="17"/>
      <c r="Q2089" s="15"/>
      <c r="R2089" s="251" t="s">
        <v>232</v>
      </c>
      <c r="S2089" s="251"/>
      <c r="T2089" s="251"/>
      <c r="U2089" s="251"/>
      <c r="V2089" s="251"/>
      <c r="W2089" s="251"/>
      <c r="X2089" s="251"/>
      <c r="Y2089" s="251"/>
      <c r="Z2089" s="251"/>
      <c r="AA2089" s="251"/>
      <c r="AB2089" s="251"/>
      <c r="AC2089" s="251"/>
      <c r="AD2089" s="251"/>
      <c r="AE2089" s="251"/>
      <c r="AF2089" s="251"/>
      <c r="AG2089" s="251"/>
      <c r="AH2089" s="251"/>
      <c r="AI2089" s="251"/>
      <c r="AJ2089" s="251"/>
      <c r="AK2089" s="251"/>
      <c r="AL2089" s="251"/>
      <c r="AM2089" s="251"/>
      <c r="AN2089" s="251"/>
      <c r="AO2089" s="251"/>
      <c r="AP2089" s="251"/>
      <c r="AQ2089" s="251"/>
      <c r="AR2089" s="251"/>
      <c r="AS2089" s="251"/>
      <c r="AT2089" s="251"/>
      <c r="AU2089" s="251"/>
      <c r="AV2089" s="251"/>
      <c r="AW2089" s="251"/>
      <c r="AX2089" s="251"/>
      <c r="AY2089" s="252"/>
      <c r="AZ2089" s="252"/>
      <c r="BA2089" s="252"/>
      <c r="BB2089" s="252"/>
      <c r="BC2089" s="252"/>
      <c r="BD2089" s="252"/>
      <c r="BE2089" s="252"/>
      <c r="BF2089" s="252"/>
      <c r="BG2089" s="252"/>
      <c r="BH2089" s="252"/>
      <c r="BI2089" s="252"/>
      <c r="BJ2089" s="252"/>
      <c r="BK2089" s="252"/>
      <c r="BL2089" s="18"/>
      <c r="BM2089" s="18"/>
      <c r="BN2089" s="18"/>
      <c r="BO2089" s="18"/>
      <c r="BP2089" s="18"/>
      <c r="BQ2089" s="18"/>
      <c r="BR2089" s="18"/>
      <c r="BS2089" s="18"/>
      <c r="BT2089" s="18"/>
      <c r="BU2089" s="18"/>
      <c r="BV2089" s="18"/>
      <c r="BW2089" s="18"/>
      <c r="BX2089" s="19"/>
    </row>
    <row r="2090" spans="2:126" ht="20.100000000000001" customHeight="1">
      <c r="B2090" s="9"/>
      <c r="C2090" s="9"/>
      <c r="D2090" s="15"/>
      <c r="E2090" s="16"/>
      <c r="F2090" s="16"/>
      <c r="G2090" s="16"/>
      <c r="H2090" s="16"/>
      <c r="I2090" s="16"/>
      <c r="J2090" s="17"/>
      <c r="K2090" s="17"/>
      <c r="L2090" s="17"/>
      <c r="M2090" s="17"/>
      <c r="N2090" s="17"/>
      <c r="O2090" s="17"/>
      <c r="P2090" s="17"/>
      <c r="Q2090" s="228"/>
      <c r="R2090" s="29" t="s">
        <v>233</v>
      </c>
      <c r="S2090" s="29"/>
      <c r="T2090" s="29"/>
      <c r="U2090" s="29"/>
      <c r="V2090" s="29"/>
      <c r="W2090" s="29"/>
      <c r="X2090" s="29"/>
      <c r="Y2090" s="29"/>
      <c r="Z2090" s="29"/>
      <c r="AA2090" s="29"/>
      <c r="AB2090" s="29"/>
      <c r="AC2090" s="29"/>
      <c r="AD2090" s="29"/>
      <c r="AE2090" s="29"/>
      <c r="AF2090" s="29"/>
      <c r="AG2090" s="29"/>
      <c r="AH2090" s="29"/>
      <c r="AI2090" s="29"/>
      <c r="AJ2090" s="29"/>
      <c r="AK2090" s="29"/>
      <c r="AL2090" s="29"/>
      <c r="AM2090" s="29"/>
      <c r="AN2090" s="29"/>
      <c r="AO2090" s="29"/>
      <c r="AP2090" s="29"/>
      <c r="AQ2090" s="29"/>
      <c r="AR2090" s="29"/>
      <c r="AS2090" s="29"/>
      <c r="AT2090" s="29"/>
      <c r="AU2090" s="251"/>
      <c r="AV2090" s="251"/>
      <c r="AW2090" s="251"/>
      <c r="AX2090" s="251"/>
      <c r="AY2090" s="252"/>
      <c r="AZ2090" s="252"/>
      <c r="BA2090" s="252"/>
      <c r="BB2090" s="252"/>
      <c r="BC2090" s="252"/>
      <c r="BD2090" s="252"/>
      <c r="BE2090" s="252"/>
      <c r="BF2090" s="252"/>
      <c r="BG2090" s="252"/>
      <c r="BH2090" s="252"/>
      <c r="BI2090" s="252"/>
      <c r="BJ2090" s="252"/>
      <c r="BK2090" s="252"/>
      <c r="BL2090" s="247"/>
      <c r="BM2090" s="18"/>
      <c r="BN2090" s="18"/>
      <c r="BO2090" s="18"/>
      <c r="BP2090" s="18"/>
      <c r="BQ2090" s="18"/>
      <c r="BR2090" s="18"/>
      <c r="BS2090" s="18"/>
      <c r="BT2090" s="18"/>
      <c r="BU2090" s="18"/>
      <c r="BV2090" s="18"/>
      <c r="BW2090" s="18"/>
      <c r="BX2090" s="19"/>
    </row>
    <row r="2091" spans="2:126" ht="20.100000000000001" customHeight="1">
      <c r="B2091" s="9"/>
      <c r="C2091" s="9"/>
      <c r="D2091" s="23"/>
      <c r="E2091" s="24"/>
      <c r="F2091" s="24"/>
      <c r="G2091" s="24"/>
      <c r="H2091" s="24"/>
      <c r="I2091" s="24"/>
      <c r="J2091" s="25"/>
      <c r="K2091" s="25"/>
      <c r="L2091" s="25"/>
      <c r="M2091" s="25"/>
      <c r="N2091" s="25"/>
      <c r="O2091" s="25"/>
      <c r="P2091" s="25"/>
      <c r="Q2091" s="253"/>
      <c r="R2091" s="32" t="s">
        <v>234</v>
      </c>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3"/>
      <c r="BM2091" s="33"/>
      <c r="BN2091" s="33"/>
      <c r="BO2091" s="33"/>
      <c r="BP2091" s="33"/>
      <c r="BQ2091" s="33"/>
      <c r="BR2091" s="33"/>
      <c r="BS2091" s="33"/>
      <c r="BT2091" s="33"/>
      <c r="BU2091" s="33"/>
      <c r="BV2091" s="33"/>
      <c r="BW2091" s="33"/>
      <c r="BX2091" s="26"/>
    </row>
    <row r="2092" spans="2:126" ht="12.75" customHeight="1">
      <c r="B2092" s="9"/>
      <c r="C2092" s="9"/>
      <c r="D2092" s="9"/>
      <c r="E2092" s="9"/>
      <c r="F2092" s="9"/>
      <c r="G2092" s="9"/>
      <c r="H2092" s="9"/>
      <c r="I2092" s="9"/>
      <c r="J2092" s="9"/>
      <c r="K2092" s="9"/>
      <c r="L2092" s="9"/>
      <c r="M2092" s="9"/>
      <c r="N2092" s="9"/>
      <c r="O2092" s="9"/>
      <c r="P2092" s="9"/>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c r="AV2092" s="9"/>
      <c r="AW2092" s="9"/>
      <c r="AX2092" s="9"/>
      <c r="AY2092" s="9"/>
      <c r="AZ2092" s="9"/>
    </row>
    <row r="2093" spans="2:126" s="8" customFormat="1" ht="15.75" customHeight="1">
      <c r="D2093" s="488">
        <f>入力フォーム!$C$13</f>
        <v>45931</v>
      </c>
      <c r="E2093" s="488"/>
      <c r="F2093" s="488"/>
      <c r="G2093" s="488"/>
      <c r="H2093" s="488"/>
      <c r="I2093" s="488"/>
      <c r="J2093" s="488"/>
      <c r="K2093" s="488"/>
      <c r="L2093" s="488"/>
      <c r="M2093" s="488"/>
      <c r="N2093" s="488"/>
      <c r="O2093" s="488"/>
      <c r="P2093" s="488"/>
      <c r="Q2093" s="488"/>
      <c r="R2093" s="47"/>
      <c r="S2093" s="47"/>
      <c r="T2093" s="47"/>
      <c r="U2093" s="47"/>
      <c r="BZ2093" s="43"/>
      <c r="CA2093" s="43"/>
      <c r="CB2093" s="43"/>
      <c r="CC2093" s="43"/>
      <c r="CD2093" s="43"/>
      <c r="CE2093" s="43"/>
      <c r="CF2093" s="43"/>
      <c r="CG2093" s="43"/>
      <c r="CH2093" s="43"/>
      <c r="CI2093" s="43"/>
      <c r="CJ2093" s="43"/>
      <c r="CK2093" s="43"/>
      <c r="CL2093" s="43"/>
      <c r="CM2093" s="43"/>
      <c r="CN2093" s="43"/>
      <c r="CO2093" s="43"/>
      <c r="CP2093" s="43"/>
      <c r="CQ2093" s="43"/>
      <c r="CR2093" s="43"/>
      <c r="CS2093" s="43"/>
      <c r="CT2093" s="43"/>
      <c r="CU2093" s="43"/>
      <c r="CV2093" s="43"/>
      <c r="CW2093" s="43"/>
      <c r="CX2093" s="43"/>
      <c r="CY2093" s="43"/>
      <c r="CZ2093" s="43"/>
      <c r="DA2093" s="43"/>
      <c r="DB2093" s="43"/>
      <c r="DC2093" s="43"/>
      <c r="DD2093" s="43"/>
      <c r="DE2093" s="43"/>
      <c r="DF2093" s="43"/>
      <c r="DG2093" s="43"/>
      <c r="DH2093" s="43"/>
      <c r="DI2093" s="43"/>
      <c r="DJ2093" s="43"/>
      <c r="DK2093" s="43"/>
      <c r="DL2093" s="43"/>
      <c r="DM2093" s="43"/>
      <c r="DN2093" s="43"/>
      <c r="DO2093" s="43"/>
      <c r="DP2093" s="43"/>
      <c r="DQ2093" s="43"/>
      <c r="DR2093" s="43"/>
      <c r="DS2093" s="43"/>
      <c r="DT2093" s="43"/>
      <c r="DU2093" s="43"/>
      <c r="DV2093" s="43"/>
    </row>
    <row r="2094" spans="2:126" s="8" customFormat="1" ht="10.5" customHeight="1">
      <c r="D2094" s="45"/>
      <c r="E2094" s="45"/>
      <c r="F2094" s="45"/>
      <c r="G2094" s="45"/>
      <c r="H2094" s="45"/>
      <c r="I2094" s="45"/>
      <c r="J2094" s="45"/>
      <c r="K2094" s="45"/>
      <c r="L2094" s="45"/>
      <c r="M2094" s="45"/>
      <c r="N2094" s="45"/>
      <c r="O2094" s="45"/>
      <c r="P2094" s="45"/>
      <c r="Q2094" s="45"/>
      <c r="BZ2094" s="43"/>
      <c r="CA2094" s="43"/>
      <c r="CB2094" s="43"/>
      <c r="CC2094" s="43"/>
      <c r="CD2094" s="43"/>
      <c r="CE2094" s="43"/>
      <c r="CF2094" s="43"/>
      <c r="CG2094" s="43"/>
      <c r="CH2094" s="43"/>
      <c r="CI2094" s="43"/>
      <c r="CJ2094" s="43"/>
      <c r="CK2094" s="43"/>
      <c r="CL2094" s="43"/>
      <c r="CM2094" s="43"/>
      <c r="CN2094" s="43"/>
      <c r="CO2094" s="43"/>
      <c r="CP2094" s="43"/>
      <c r="CQ2094" s="43"/>
      <c r="CR2094" s="43"/>
      <c r="CS2094" s="43"/>
      <c r="CT2094" s="43"/>
      <c r="CU2094" s="43"/>
      <c r="CV2094" s="43"/>
      <c r="CW2094" s="43"/>
      <c r="CX2094" s="43"/>
      <c r="CY2094" s="43"/>
      <c r="CZ2094" s="43"/>
      <c r="DA2094" s="43"/>
      <c r="DB2094" s="43"/>
      <c r="DC2094" s="43"/>
      <c r="DD2094" s="43"/>
      <c r="DE2094" s="43"/>
      <c r="DF2094" s="43"/>
      <c r="DG2094" s="43"/>
      <c r="DH2094" s="43"/>
      <c r="DI2094" s="43"/>
      <c r="DJ2094" s="43"/>
      <c r="DK2094" s="43"/>
      <c r="DL2094" s="43"/>
      <c r="DM2094" s="43"/>
      <c r="DN2094" s="43"/>
      <c r="DO2094" s="43"/>
      <c r="DP2094" s="43"/>
      <c r="DQ2094" s="43"/>
      <c r="DR2094" s="43"/>
      <c r="DS2094" s="43"/>
      <c r="DT2094" s="43"/>
      <c r="DU2094" s="43"/>
      <c r="DV2094" s="43"/>
    </row>
    <row r="2095" spans="2:126" s="8" customFormat="1" ht="18" customHeight="1">
      <c r="AM2095" s="8" t="s">
        <v>56</v>
      </c>
      <c r="AQ2095" s="489" t="s">
        <v>306</v>
      </c>
      <c r="AR2095" s="489"/>
      <c r="AS2095" s="489"/>
      <c r="AT2095" s="489"/>
      <c r="AU2095" s="489"/>
      <c r="AV2095" s="489"/>
      <c r="AW2095" s="489"/>
      <c r="AX2095" s="489"/>
      <c r="AY2095" s="489"/>
      <c r="AZ2095" s="489"/>
      <c r="BA2095" s="489"/>
      <c r="BB2095" s="489"/>
      <c r="BC2095" s="489"/>
      <c r="BD2095" s="489"/>
      <c r="BE2095" s="489"/>
      <c r="BF2095" s="489"/>
      <c r="BG2095" s="489"/>
      <c r="BH2095" s="489"/>
      <c r="BI2095" s="489"/>
      <c r="BJ2095" s="489"/>
      <c r="BK2095" s="489"/>
      <c r="BL2095" s="489"/>
      <c r="BZ2095" s="43"/>
      <c r="CA2095" s="43"/>
      <c r="CB2095" s="43"/>
      <c r="CC2095" s="43"/>
      <c r="CD2095" s="43"/>
      <c r="CE2095" s="43"/>
      <c r="CF2095" s="43"/>
      <c r="CG2095" s="43"/>
      <c r="CH2095" s="43"/>
      <c r="CI2095" s="43"/>
      <c r="CJ2095" s="43"/>
      <c r="CK2095" s="43"/>
      <c r="CL2095" s="43"/>
      <c r="CM2095" s="43"/>
      <c r="CN2095" s="43"/>
      <c r="CO2095" s="43"/>
      <c r="CP2095" s="43"/>
      <c r="CQ2095" s="43"/>
      <c r="CR2095" s="43"/>
      <c r="CS2095" s="43"/>
      <c r="CT2095" s="43"/>
      <c r="CU2095" s="43"/>
      <c r="CV2095" s="43"/>
      <c r="CW2095" s="43"/>
      <c r="CX2095" s="43"/>
      <c r="CY2095" s="43"/>
      <c r="CZ2095" s="43"/>
      <c r="DA2095" s="43"/>
      <c r="DB2095" s="43"/>
      <c r="DC2095" s="43"/>
      <c r="DD2095" s="43"/>
      <c r="DE2095" s="43"/>
      <c r="DF2095" s="43"/>
      <c r="DG2095" s="43"/>
      <c r="DH2095" s="43"/>
      <c r="DI2095" s="43"/>
      <c r="DJ2095" s="43"/>
      <c r="DK2095" s="43"/>
      <c r="DL2095" s="43"/>
      <c r="DM2095" s="43"/>
      <c r="DN2095" s="43"/>
      <c r="DO2095" s="43"/>
      <c r="DP2095" s="43"/>
      <c r="DQ2095" s="43"/>
      <c r="DR2095" s="43"/>
      <c r="DS2095" s="43"/>
      <c r="DT2095" s="43"/>
      <c r="DU2095" s="43"/>
      <c r="DV2095" s="43"/>
    </row>
    <row r="2096" spans="2:126" s="8" customFormat="1" ht="18" customHeight="1">
      <c r="AQ2096" s="489" t="s">
        <v>66</v>
      </c>
      <c r="AR2096" s="489"/>
      <c r="AS2096" s="489"/>
      <c r="AT2096" s="489"/>
      <c r="AU2096" s="489"/>
      <c r="AV2096" s="489"/>
      <c r="AW2096" s="489"/>
      <c r="AX2096" s="489"/>
      <c r="AY2096" s="489"/>
      <c r="AZ2096" s="489"/>
      <c r="BA2096" s="489"/>
      <c r="BB2096" s="489"/>
      <c r="BC2096" s="489"/>
      <c r="BD2096" s="489"/>
      <c r="BE2096" s="489"/>
      <c r="BZ2096" s="43"/>
      <c r="CA2096" s="43"/>
      <c r="CB2096" s="43"/>
      <c r="CC2096" s="43"/>
      <c r="CD2096" s="43"/>
      <c r="CE2096" s="43"/>
      <c r="CF2096" s="43"/>
      <c r="CG2096" s="43"/>
      <c r="CH2096" s="43"/>
      <c r="CI2096" s="43"/>
      <c r="CJ2096" s="43"/>
      <c r="CK2096" s="43"/>
      <c r="CL2096" s="43"/>
      <c r="CM2096" s="43"/>
      <c r="CN2096" s="43"/>
      <c r="CO2096" s="43"/>
      <c r="CP2096" s="43"/>
      <c r="CQ2096" s="43"/>
      <c r="CR2096" s="43"/>
      <c r="CS2096" s="43"/>
      <c r="CT2096" s="43"/>
      <c r="CU2096" s="43"/>
      <c r="CV2096" s="43"/>
      <c r="CW2096" s="43"/>
      <c r="CX2096" s="43"/>
      <c r="CY2096" s="43"/>
      <c r="CZ2096" s="43"/>
      <c r="DA2096" s="43"/>
      <c r="DB2096" s="43"/>
      <c r="DC2096" s="43"/>
      <c r="DD2096" s="43"/>
      <c r="DE2096" s="43"/>
      <c r="DF2096" s="43"/>
      <c r="DG2096" s="43"/>
      <c r="DH2096" s="43"/>
      <c r="DI2096" s="43"/>
      <c r="DJ2096" s="43"/>
      <c r="DK2096" s="43"/>
      <c r="DL2096" s="43"/>
      <c r="DM2096" s="43"/>
      <c r="DN2096" s="43"/>
      <c r="DO2096" s="43"/>
      <c r="DP2096" s="43"/>
      <c r="DQ2096" s="43"/>
      <c r="DR2096" s="43"/>
      <c r="DS2096" s="43"/>
      <c r="DT2096" s="43"/>
      <c r="DU2096" s="43"/>
      <c r="DV2096" s="43"/>
    </row>
    <row r="2097" spans="1:126" s="8" customFormat="1" ht="18" customHeight="1">
      <c r="AQ2097" s="479" t="s">
        <v>326</v>
      </c>
      <c r="AR2097" s="479"/>
      <c r="AS2097" s="479"/>
      <c r="AT2097" s="479"/>
      <c r="AU2097" s="479"/>
      <c r="AV2097" s="479"/>
      <c r="AW2097" s="479"/>
      <c r="AX2097" s="479"/>
      <c r="AY2097" s="479"/>
      <c r="AZ2097" s="479"/>
      <c r="BA2097" s="479"/>
      <c r="BB2097" s="479"/>
      <c r="BC2097" s="479"/>
      <c r="BD2097" s="479"/>
      <c r="BE2097" s="479"/>
      <c r="BF2097" s="479"/>
      <c r="BG2097" s="43"/>
      <c r="BH2097" s="480" t="s">
        <v>303</v>
      </c>
      <c r="BI2097" s="480"/>
      <c r="BJ2097" s="480"/>
      <c r="BK2097" s="480"/>
      <c r="BL2097" s="480"/>
      <c r="BM2097" s="480"/>
      <c r="BN2097" s="480"/>
      <c r="BO2097" s="480"/>
      <c r="BS2097" s="8" t="s">
        <v>57</v>
      </c>
      <c r="BZ2097" s="43"/>
      <c r="CA2097" s="43"/>
      <c r="CB2097" s="43"/>
      <c r="CC2097" s="43"/>
      <c r="CD2097" s="43"/>
      <c r="CE2097" s="43"/>
      <c r="CF2097" s="43"/>
      <c r="CG2097" s="43"/>
      <c r="CH2097" s="43"/>
      <c r="CI2097" s="43"/>
      <c r="CJ2097" s="43"/>
      <c r="CK2097" s="43"/>
      <c r="CL2097" s="43"/>
      <c r="CM2097" s="43"/>
      <c r="CN2097" s="43"/>
      <c r="CO2097" s="43"/>
      <c r="CP2097" s="43"/>
      <c r="CQ2097" s="43"/>
      <c r="CR2097" s="43"/>
      <c r="CS2097" s="43"/>
      <c r="CT2097" s="43"/>
      <c r="CU2097" s="43"/>
      <c r="CV2097" s="43"/>
      <c r="CW2097" s="43"/>
      <c r="CX2097" s="43"/>
      <c r="CY2097" s="43"/>
      <c r="CZ2097" s="43"/>
      <c r="DA2097" s="43"/>
      <c r="DB2097" s="43"/>
      <c r="DC2097" s="43"/>
      <c r="DD2097" s="43"/>
      <c r="DE2097" s="43"/>
      <c r="DF2097" s="43"/>
      <c r="DG2097" s="43"/>
      <c r="DH2097" s="43"/>
      <c r="DI2097" s="43"/>
      <c r="DJ2097" s="43"/>
      <c r="DK2097" s="43"/>
      <c r="DL2097" s="43"/>
      <c r="DM2097" s="43"/>
      <c r="DN2097" s="43"/>
      <c r="DO2097" s="43"/>
      <c r="DP2097" s="43"/>
      <c r="DQ2097" s="43"/>
      <c r="DR2097" s="43"/>
      <c r="DS2097" s="43"/>
      <c r="DT2097" s="43"/>
      <c r="DU2097" s="43"/>
      <c r="DV2097" s="43"/>
    </row>
    <row r="2098" spans="1:126" s="8" customFormat="1" ht="10.5" customHeight="1">
      <c r="BZ2098" s="43"/>
      <c r="CA2098" s="43"/>
      <c r="CB2098" s="43"/>
      <c r="CC2098" s="43"/>
      <c r="CD2098" s="43"/>
      <c r="CE2098" s="43"/>
      <c r="CF2098" s="43"/>
      <c r="CG2098" s="43"/>
      <c r="CH2098" s="43"/>
      <c r="CI2098" s="43"/>
      <c r="CJ2098" s="43"/>
      <c r="CK2098" s="43"/>
      <c r="CL2098" s="43"/>
      <c r="CM2098" s="43"/>
      <c r="CN2098" s="43"/>
      <c r="CO2098" s="43"/>
      <c r="CP2098" s="43"/>
      <c r="CQ2098" s="43"/>
      <c r="CR2098" s="43"/>
      <c r="CS2098" s="43"/>
      <c r="CT2098" s="43"/>
      <c r="CU2098" s="43"/>
      <c r="CV2098" s="43"/>
      <c r="CW2098" s="43"/>
      <c r="CX2098" s="43"/>
      <c r="CY2098" s="43"/>
      <c r="CZ2098" s="43"/>
      <c r="DA2098" s="43"/>
      <c r="DB2098" s="43"/>
      <c r="DC2098" s="43"/>
      <c r="DD2098" s="43"/>
      <c r="DE2098" s="43"/>
      <c r="DF2098" s="43"/>
      <c r="DG2098" s="43"/>
      <c r="DH2098" s="43"/>
      <c r="DI2098" s="43"/>
      <c r="DJ2098" s="43"/>
      <c r="DK2098" s="43"/>
      <c r="DL2098" s="43"/>
      <c r="DM2098" s="43"/>
      <c r="DN2098" s="43"/>
      <c r="DO2098" s="43"/>
      <c r="DP2098" s="43"/>
      <c r="DQ2098" s="43"/>
      <c r="DR2098" s="43"/>
      <c r="DS2098" s="43"/>
      <c r="DT2098" s="43"/>
      <c r="DU2098" s="43"/>
      <c r="DV2098" s="43"/>
    </row>
    <row r="2099" spans="1:126" s="8" customFormat="1" ht="18" customHeight="1">
      <c r="AM2099" s="8" t="s">
        <v>58</v>
      </c>
      <c r="AQ2099" s="8" t="s">
        <v>59</v>
      </c>
      <c r="AU2099" s="481" t="str">
        <f>"〒"&amp;VLOOKUP(A2047,入力フォーム!$A$26:$AA$75,4,FALSE)</f>
        <v>〒</v>
      </c>
      <c r="AV2099" s="481"/>
      <c r="AW2099" s="481"/>
      <c r="AX2099" s="481"/>
      <c r="AY2099" s="481"/>
      <c r="AZ2099" s="481"/>
      <c r="BA2099" s="481"/>
      <c r="BB2099" s="481"/>
      <c r="BZ2099" s="43"/>
      <c r="CA2099" s="43"/>
      <c r="CB2099" s="43"/>
      <c r="CC2099" s="43"/>
      <c r="CD2099" s="43"/>
      <c r="CE2099" s="43"/>
      <c r="CF2099" s="43"/>
      <c r="CG2099" s="43"/>
      <c r="CH2099" s="43"/>
      <c r="CI2099" s="43"/>
      <c r="CJ2099" s="43"/>
      <c r="CK2099" s="43"/>
      <c r="CL2099" s="43"/>
      <c r="CM2099" s="43"/>
      <c r="CN2099" s="43"/>
      <c r="CO2099" s="43"/>
      <c r="CP2099" s="43"/>
      <c r="CQ2099" s="43"/>
      <c r="CR2099" s="43"/>
      <c r="CS2099" s="43"/>
      <c r="CT2099" s="43"/>
      <c r="CU2099" s="43"/>
      <c r="CV2099" s="43"/>
      <c r="CW2099" s="43"/>
      <c r="CX2099" s="43"/>
      <c r="CY2099" s="43"/>
      <c r="CZ2099" s="43"/>
      <c r="DA2099" s="43"/>
      <c r="DB2099" s="43"/>
      <c r="DC2099" s="43"/>
      <c r="DD2099" s="43"/>
      <c r="DE2099" s="43"/>
      <c r="DF2099" s="43"/>
      <c r="DG2099" s="43"/>
      <c r="DH2099" s="43"/>
      <c r="DI2099" s="43"/>
      <c r="DJ2099" s="43"/>
      <c r="DK2099" s="43"/>
      <c r="DL2099" s="43"/>
      <c r="DM2099" s="43"/>
      <c r="DN2099" s="43"/>
      <c r="DO2099" s="43"/>
      <c r="DP2099" s="43"/>
      <c r="DQ2099" s="43"/>
      <c r="DR2099" s="43"/>
      <c r="DS2099" s="43"/>
      <c r="DT2099" s="43"/>
      <c r="DU2099" s="43"/>
      <c r="DV2099" s="43"/>
    </row>
    <row r="2100" spans="1:126" s="8" customFormat="1" ht="20.100000000000001" customHeight="1">
      <c r="AU2100" s="144"/>
      <c r="AV2100" s="482">
        <f>VLOOKUP(A2047,入力フォーム!$A$26:$AA$75,5,FALSE)</f>
        <v>0</v>
      </c>
      <c r="AW2100" s="482"/>
      <c r="AX2100" s="482"/>
      <c r="AY2100" s="482"/>
      <c r="AZ2100" s="482"/>
      <c r="BA2100" s="482"/>
      <c r="BB2100" s="482"/>
      <c r="BC2100" s="482"/>
      <c r="BD2100" s="482"/>
      <c r="BE2100" s="482"/>
      <c r="BF2100" s="482"/>
      <c r="BG2100" s="482"/>
      <c r="BH2100" s="482"/>
      <c r="BI2100" s="482"/>
      <c r="BJ2100" s="482"/>
      <c r="BK2100" s="482"/>
      <c r="BL2100" s="482"/>
      <c r="BM2100" s="482"/>
      <c r="BN2100" s="482"/>
      <c r="BO2100" s="482"/>
      <c r="BP2100" s="482"/>
      <c r="BQ2100" s="482"/>
      <c r="BR2100" s="482"/>
      <c r="BS2100" s="482"/>
      <c r="BZ2100" s="43"/>
      <c r="CA2100" s="43"/>
      <c r="CB2100" s="43"/>
      <c r="CC2100" s="43"/>
      <c r="CD2100" s="43"/>
      <c r="CE2100" s="43"/>
      <c r="CF2100" s="43"/>
      <c r="CG2100" s="43"/>
      <c r="CH2100" s="43"/>
      <c r="CI2100" s="43"/>
      <c r="CJ2100" s="43"/>
      <c r="CK2100" s="43"/>
      <c r="CL2100" s="43"/>
      <c r="CM2100" s="43"/>
      <c r="CN2100" s="43"/>
      <c r="CO2100" s="43"/>
      <c r="CP2100" s="43"/>
      <c r="CQ2100" s="43"/>
      <c r="CR2100" s="43"/>
      <c r="CS2100" s="43"/>
      <c r="CT2100" s="43"/>
      <c r="CU2100" s="43"/>
      <c r="CV2100" s="43"/>
      <c r="CW2100" s="43"/>
      <c r="CX2100" s="43"/>
      <c r="CY2100" s="43"/>
      <c r="CZ2100" s="43"/>
      <c r="DA2100" s="43"/>
      <c r="DB2100" s="43"/>
      <c r="DC2100" s="43"/>
      <c r="DD2100" s="43"/>
      <c r="DE2100" s="43"/>
      <c r="DF2100" s="43"/>
      <c r="DG2100" s="43"/>
      <c r="DH2100" s="43"/>
      <c r="DI2100" s="43"/>
      <c r="DJ2100" s="43"/>
      <c r="DK2100" s="43"/>
      <c r="DL2100" s="43"/>
      <c r="DM2100" s="43"/>
      <c r="DN2100" s="43"/>
      <c r="DO2100" s="43"/>
      <c r="DP2100" s="43"/>
      <c r="DQ2100" s="43"/>
      <c r="DR2100" s="43"/>
      <c r="DS2100" s="43"/>
      <c r="DT2100" s="43"/>
      <c r="DU2100" s="43"/>
      <c r="DV2100" s="43"/>
    </row>
    <row r="2101" spans="1:126" s="8" customFormat="1" ht="20.100000000000001" customHeight="1">
      <c r="AU2101" s="44"/>
      <c r="AV2101" s="483">
        <f>VLOOKUP(A2047,入力フォーム!$A$26:$AA$75,6,FALSE)</f>
        <v>0</v>
      </c>
      <c r="AW2101" s="483"/>
      <c r="AX2101" s="483"/>
      <c r="AY2101" s="483"/>
      <c r="AZ2101" s="483"/>
      <c r="BA2101" s="483"/>
      <c r="BB2101" s="483"/>
      <c r="BC2101" s="483"/>
      <c r="BD2101" s="483"/>
      <c r="BE2101" s="483"/>
      <c r="BF2101" s="483"/>
      <c r="BG2101" s="483"/>
      <c r="BH2101" s="483"/>
      <c r="BI2101" s="483"/>
      <c r="BJ2101" s="483"/>
      <c r="BK2101" s="483"/>
      <c r="BL2101" s="483"/>
      <c r="BM2101" s="483"/>
      <c r="BN2101" s="483"/>
      <c r="BO2101" s="483"/>
      <c r="BP2101" s="483"/>
      <c r="BQ2101" s="483"/>
      <c r="BR2101" s="483"/>
      <c r="BS2101" s="483"/>
      <c r="BZ2101" s="43"/>
      <c r="CA2101" s="43"/>
      <c r="CB2101" s="43"/>
      <c r="CC2101" s="43"/>
      <c r="CD2101" s="43"/>
      <c r="CE2101" s="43"/>
      <c r="CF2101" s="43"/>
      <c r="CG2101" s="43"/>
      <c r="CH2101" s="43"/>
      <c r="CI2101" s="43"/>
      <c r="CJ2101" s="43"/>
      <c r="CK2101" s="43"/>
      <c r="CL2101" s="43"/>
      <c r="CM2101" s="43"/>
      <c r="CN2101" s="43"/>
      <c r="CO2101" s="43"/>
      <c r="CP2101" s="43"/>
      <c r="CQ2101" s="43"/>
      <c r="CR2101" s="43"/>
      <c r="CS2101" s="43"/>
      <c r="CT2101" s="43"/>
      <c r="CU2101" s="43"/>
      <c r="CV2101" s="43"/>
      <c r="CW2101" s="43"/>
      <c r="CX2101" s="43"/>
      <c r="CY2101" s="43"/>
      <c r="CZ2101" s="43"/>
      <c r="DA2101" s="43"/>
      <c r="DB2101" s="43"/>
      <c r="DC2101" s="43"/>
      <c r="DD2101" s="43"/>
      <c r="DE2101" s="43"/>
      <c r="DF2101" s="43"/>
      <c r="DG2101" s="43"/>
      <c r="DH2101" s="43"/>
      <c r="DI2101" s="43"/>
      <c r="DJ2101" s="43"/>
      <c r="DK2101" s="43"/>
      <c r="DL2101" s="43"/>
      <c r="DM2101" s="43"/>
      <c r="DN2101" s="43"/>
      <c r="DO2101" s="43"/>
      <c r="DP2101" s="43"/>
      <c r="DQ2101" s="43"/>
      <c r="DR2101" s="43"/>
      <c r="DS2101" s="43"/>
      <c r="DT2101" s="43"/>
      <c r="DU2101" s="43"/>
      <c r="DV2101" s="43"/>
    </row>
    <row r="2102" spans="1:126" s="8" customFormat="1" ht="12" customHeight="1">
      <c r="AQ2102" s="46" t="s">
        <v>191</v>
      </c>
      <c r="AR2102" s="46"/>
      <c r="AS2102" s="46"/>
      <c r="AT2102" s="46"/>
      <c r="AU2102" s="46"/>
      <c r="AV2102" s="484">
        <f>VLOOKUP(A2047,入力フォーム!$A$26:$AA$75,3,FALSE)</f>
        <v>0</v>
      </c>
      <c r="AW2102" s="484" ph="1"/>
      <c r="AX2102" s="484" ph="1"/>
      <c r="AY2102" s="484" ph="1"/>
      <c r="AZ2102" s="484" ph="1"/>
      <c r="BA2102" s="484" ph="1"/>
      <c r="BB2102" s="484" ph="1"/>
      <c r="BC2102" s="484" ph="1"/>
      <c r="BD2102" s="484" ph="1"/>
      <c r="BE2102" s="484" ph="1"/>
      <c r="BF2102" s="484" ph="1"/>
      <c r="BG2102" s="484" ph="1"/>
      <c r="BH2102" s="484" ph="1"/>
      <c r="BI2102" s="484" ph="1"/>
      <c r="BJ2102" s="484" ph="1"/>
      <c r="BK2102" s="484" ph="1"/>
      <c r="BL2102" s="484" ph="1"/>
      <c r="BM2102" s="484" ph="1"/>
      <c r="BN2102" s="484" ph="1"/>
      <c r="BO2102" s="48"/>
      <c r="BP2102" s="48"/>
      <c r="BQ2102" s="48"/>
      <c r="BR2102" s="48"/>
      <c r="BS2102" s="48"/>
      <c r="BZ2102" s="43"/>
      <c r="CA2102" s="43"/>
      <c r="CB2102" s="43"/>
      <c r="CC2102" s="43"/>
      <c r="CD2102" s="43"/>
      <c r="CE2102" s="43"/>
      <c r="CF2102" s="43"/>
      <c r="CG2102" s="43"/>
      <c r="CH2102" s="43"/>
      <c r="CI2102" s="43"/>
      <c r="CJ2102" s="43"/>
      <c r="CK2102" s="43"/>
      <c r="CL2102" s="43"/>
      <c r="CM2102" s="43"/>
      <c r="CN2102" s="43"/>
      <c r="CO2102" s="43"/>
      <c r="CP2102" s="43"/>
      <c r="CQ2102" s="43"/>
      <c r="CR2102" s="43"/>
      <c r="CS2102" s="43"/>
      <c r="CT2102" s="43"/>
      <c r="CU2102" s="43"/>
      <c r="CV2102" s="43"/>
      <c r="CW2102" s="43"/>
      <c r="CX2102" s="43"/>
      <c r="CY2102" s="43"/>
      <c r="CZ2102" s="43"/>
      <c r="DA2102" s="43"/>
      <c r="DB2102" s="43"/>
      <c r="DC2102" s="43"/>
      <c r="DD2102" s="43"/>
      <c r="DE2102" s="43"/>
      <c r="DF2102" s="43"/>
      <c r="DG2102" s="43"/>
      <c r="DH2102" s="43"/>
      <c r="DI2102" s="43"/>
      <c r="DJ2102" s="43"/>
      <c r="DK2102" s="43"/>
      <c r="DL2102" s="43"/>
      <c r="DM2102" s="43"/>
      <c r="DN2102" s="43"/>
      <c r="DO2102" s="43"/>
      <c r="DP2102" s="43"/>
      <c r="DQ2102" s="43"/>
      <c r="DR2102" s="43"/>
      <c r="DS2102" s="43"/>
      <c r="DT2102" s="43"/>
      <c r="DU2102" s="43"/>
      <c r="DV2102" s="43"/>
    </row>
    <row r="2103" spans="1:126" s="8" customFormat="1" ht="20.100000000000001" customHeight="1">
      <c r="AQ2103" s="8" t="s">
        <v>60</v>
      </c>
      <c r="AV2103" s="493">
        <f>VLOOKUP(A2047,入力フォーム!$A$26:$AA$75,2,FALSE)</f>
        <v>0</v>
      </c>
      <c r="AW2103" s="493"/>
      <c r="AX2103" s="493"/>
      <c r="AY2103" s="493"/>
      <c r="AZ2103" s="493"/>
      <c r="BA2103" s="493"/>
      <c r="BB2103" s="493"/>
      <c r="BC2103" s="493"/>
      <c r="BD2103" s="493"/>
      <c r="BE2103" s="493"/>
      <c r="BF2103" s="493"/>
      <c r="BG2103" s="493"/>
      <c r="BH2103" s="493"/>
      <c r="BI2103" s="493"/>
      <c r="BJ2103" s="493"/>
      <c r="BK2103" s="493"/>
      <c r="BL2103" s="493"/>
      <c r="BM2103" s="493"/>
      <c r="BN2103" s="493"/>
      <c r="BO2103" s="48"/>
      <c r="BP2103" s="48"/>
      <c r="BQ2103" s="48"/>
      <c r="BR2103" s="48"/>
      <c r="BS2103" s="286" t="s">
        <v>57</v>
      </c>
      <c r="BZ2103" s="43"/>
      <c r="CA2103" s="43"/>
      <c r="CB2103" s="43"/>
      <c r="CC2103" s="43"/>
      <c r="CD2103" s="43"/>
      <c r="CE2103" s="43"/>
      <c r="CF2103" s="43"/>
      <c r="CG2103" s="43"/>
      <c r="CH2103" s="43"/>
      <c r="CI2103" s="43"/>
      <c r="CJ2103" s="43"/>
      <c r="CK2103" s="43"/>
      <c r="CL2103" s="43"/>
      <c r="CM2103" s="43"/>
      <c r="CN2103" s="43"/>
      <c r="CO2103" s="43"/>
      <c r="CP2103" s="43"/>
      <c r="CQ2103" s="43"/>
      <c r="CR2103" s="43"/>
      <c r="CS2103" s="43"/>
      <c r="CT2103" s="43"/>
      <c r="CU2103" s="43"/>
      <c r="CV2103" s="43"/>
      <c r="CW2103" s="43"/>
      <c r="CX2103" s="43"/>
      <c r="CY2103" s="43"/>
      <c r="CZ2103" s="43"/>
      <c r="DA2103" s="43"/>
      <c r="DB2103" s="43"/>
      <c r="DC2103" s="43"/>
      <c r="DD2103" s="43"/>
      <c r="DE2103" s="43"/>
      <c r="DF2103" s="43"/>
      <c r="DG2103" s="43"/>
      <c r="DH2103" s="43"/>
      <c r="DI2103" s="43"/>
      <c r="DJ2103" s="43"/>
      <c r="DK2103" s="43"/>
      <c r="DL2103" s="43"/>
      <c r="DM2103" s="43"/>
      <c r="DN2103" s="43"/>
      <c r="DO2103" s="43"/>
      <c r="DP2103" s="43"/>
      <c r="DQ2103" s="43"/>
      <c r="DR2103" s="43"/>
      <c r="DS2103" s="43"/>
      <c r="DT2103" s="43"/>
      <c r="DU2103" s="43"/>
      <c r="DV2103" s="43"/>
    </row>
    <row r="2104" spans="1:126" s="8" customFormat="1" ht="20.100000000000001" customHeight="1">
      <c r="AQ2104" s="8" t="s">
        <v>61</v>
      </c>
      <c r="AV2104" s="48"/>
      <c r="AW2104" s="494">
        <f>VLOOKUP(A2047,入力フォーム!$A$26:$AA$75,8,FALSE)</f>
        <v>0</v>
      </c>
      <c r="AX2104" s="494"/>
      <c r="AY2104" s="494"/>
      <c r="AZ2104" s="494"/>
      <c r="BA2104" s="494"/>
      <c r="BB2104" s="494"/>
      <c r="BC2104" s="494"/>
      <c r="BD2104" s="494"/>
      <c r="BE2104" s="494"/>
      <c r="BF2104" s="494"/>
      <c r="BG2104" s="494"/>
      <c r="BH2104" s="494"/>
      <c r="BI2104" s="494"/>
      <c r="BJ2104" s="494"/>
      <c r="BK2104" s="494"/>
      <c r="BL2104" s="494"/>
      <c r="BM2104" s="494"/>
      <c r="BN2104" s="494"/>
      <c r="BO2104" s="494"/>
      <c r="BP2104" s="494"/>
      <c r="BQ2104" s="494"/>
      <c r="BR2104" s="494"/>
      <c r="BS2104" s="48"/>
      <c r="BZ2104" s="43"/>
      <c r="CA2104" s="43"/>
      <c r="CB2104" s="43"/>
      <c r="CC2104" s="43"/>
      <c r="CD2104" s="43"/>
      <c r="CE2104" s="43"/>
      <c r="CF2104" s="43"/>
      <c r="CG2104" s="43"/>
      <c r="CH2104" s="43"/>
      <c r="CI2104" s="43"/>
      <c r="CJ2104" s="43"/>
      <c r="CK2104" s="43"/>
      <c r="CL2104" s="43"/>
      <c r="CM2104" s="43"/>
      <c r="CN2104" s="43"/>
      <c r="CO2104" s="43"/>
      <c r="CP2104" s="43"/>
      <c r="CQ2104" s="43"/>
      <c r="CR2104" s="43"/>
      <c r="CS2104" s="43"/>
      <c r="CT2104" s="43"/>
      <c r="CU2104" s="43"/>
      <c r="CV2104" s="43"/>
      <c r="CW2104" s="43"/>
      <c r="CX2104" s="43"/>
      <c r="CY2104" s="43"/>
      <c r="CZ2104" s="43"/>
      <c r="DA2104" s="43"/>
      <c r="DB2104" s="43"/>
      <c r="DC2104" s="43"/>
      <c r="DD2104" s="43"/>
      <c r="DE2104" s="43"/>
      <c r="DF2104" s="43"/>
      <c r="DG2104" s="43"/>
      <c r="DH2104" s="43"/>
      <c r="DI2104" s="43"/>
      <c r="DJ2104" s="43"/>
      <c r="DK2104" s="43"/>
      <c r="DL2104" s="43"/>
      <c r="DM2104" s="43"/>
      <c r="DN2104" s="43"/>
      <c r="DO2104" s="43"/>
      <c r="DP2104" s="43"/>
      <c r="DQ2104" s="43"/>
      <c r="DR2104" s="43"/>
      <c r="DS2104" s="43"/>
      <c r="DT2104" s="43"/>
      <c r="DU2104" s="43"/>
      <c r="DV2104" s="43"/>
    </row>
    <row r="2105" spans="1:126" s="8" customFormat="1" ht="20.100000000000001" customHeight="1">
      <c r="AQ2105" s="8" t="s">
        <v>83</v>
      </c>
      <c r="AV2105" s="48"/>
      <c r="AW2105" s="48"/>
      <c r="AX2105" s="48"/>
      <c r="AY2105" s="48"/>
      <c r="AZ2105" s="48"/>
      <c r="BA2105" s="48"/>
      <c r="BB2105" s="48"/>
      <c r="BC2105" s="48"/>
      <c r="BD2105" s="495">
        <f>VLOOKUP(A2047,入力フォーム!$A$26:$AA$75,9,FALSE)</f>
        <v>0</v>
      </c>
      <c r="BE2105" s="495"/>
      <c r="BF2105" s="495"/>
      <c r="BG2105" s="495"/>
      <c r="BH2105" s="495"/>
      <c r="BI2105" s="495"/>
      <c r="BJ2105" s="495"/>
      <c r="BK2105" s="495"/>
      <c r="BL2105" s="495"/>
      <c r="BM2105" s="495"/>
      <c r="BN2105" s="495"/>
      <c r="BO2105" s="495"/>
      <c r="BP2105" s="495"/>
      <c r="BQ2105" s="495"/>
      <c r="BR2105" s="495"/>
      <c r="BS2105" s="495"/>
      <c r="BZ2105" s="43"/>
      <c r="CA2105" s="43"/>
      <c r="CB2105" s="43"/>
      <c r="CC2105" s="43"/>
      <c r="CD2105" s="43"/>
      <c r="CE2105" s="43"/>
      <c r="CF2105" s="43"/>
      <c r="CG2105" s="43"/>
      <c r="CH2105" s="43"/>
      <c r="CI2105" s="43"/>
      <c r="CJ2105" s="43"/>
      <c r="CK2105" s="43"/>
      <c r="CL2105" s="43"/>
      <c r="CM2105" s="43"/>
      <c r="CN2105" s="43"/>
      <c r="CO2105" s="43"/>
      <c r="CP2105" s="43"/>
      <c r="CQ2105" s="43"/>
      <c r="CR2105" s="43"/>
      <c r="CS2105" s="43"/>
      <c r="CT2105" s="43"/>
      <c r="CU2105" s="43"/>
      <c r="CV2105" s="43"/>
      <c r="CW2105" s="43"/>
      <c r="CX2105" s="43"/>
      <c r="CY2105" s="43"/>
      <c r="CZ2105" s="43"/>
      <c r="DA2105" s="43"/>
      <c r="DB2105" s="43"/>
      <c r="DC2105" s="43"/>
      <c r="DD2105" s="43"/>
      <c r="DE2105" s="43"/>
      <c r="DF2105" s="43"/>
      <c r="DG2105" s="43"/>
      <c r="DH2105" s="43"/>
      <c r="DI2105" s="43"/>
      <c r="DJ2105" s="43"/>
      <c r="DK2105" s="43"/>
      <c r="DL2105" s="43"/>
      <c r="DM2105" s="43"/>
      <c r="DN2105" s="43"/>
      <c r="DO2105" s="43"/>
      <c r="DP2105" s="43"/>
      <c r="DQ2105" s="43"/>
      <c r="DR2105" s="43"/>
      <c r="DS2105" s="43"/>
      <c r="DT2105" s="43"/>
      <c r="DU2105" s="43"/>
      <c r="DV2105" s="43"/>
    </row>
    <row r="2106" spans="1:126" s="8" customFormat="1" ht="12" customHeight="1">
      <c r="BZ2106" s="43"/>
      <c r="CA2106" s="43"/>
      <c r="CB2106" s="43"/>
      <c r="CC2106" s="43"/>
      <c r="CD2106" s="43"/>
      <c r="CE2106" s="43"/>
      <c r="CF2106" s="43"/>
      <c r="CG2106" s="43"/>
      <c r="CH2106" s="43"/>
      <c r="CI2106" s="43"/>
      <c r="CJ2106" s="43"/>
      <c r="CK2106" s="43"/>
      <c r="CL2106" s="43"/>
      <c r="CM2106" s="43"/>
      <c r="CN2106" s="43"/>
      <c r="CO2106" s="43"/>
      <c r="CP2106" s="43"/>
      <c r="CQ2106" s="43"/>
      <c r="CR2106" s="43"/>
      <c r="CS2106" s="43"/>
      <c r="CT2106" s="43"/>
      <c r="CU2106" s="43"/>
      <c r="CV2106" s="43"/>
      <c r="CW2106" s="43"/>
      <c r="CX2106" s="43"/>
      <c r="CY2106" s="43"/>
      <c r="CZ2106" s="43"/>
      <c r="DA2106" s="43"/>
      <c r="DB2106" s="43"/>
      <c r="DC2106" s="43"/>
      <c r="DD2106" s="43"/>
      <c r="DE2106" s="43"/>
      <c r="DF2106" s="43"/>
      <c r="DG2106" s="43"/>
      <c r="DH2106" s="43"/>
      <c r="DI2106" s="43"/>
      <c r="DJ2106" s="43"/>
      <c r="DK2106" s="43"/>
      <c r="DL2106" s="43"/>
      <c r="DM2106" s="43"/>
      <c r="DN2106" s="43"/>
      <c r="DO2106" s="43"/>
      <c r="DP2106" s="43"/>
      <c r="DQ2106" s="43"/>
      <c r="DR2106" s="43"/>
      <c r="DS2106" s="43"/>
      <c r="DT2106" s="43"/>
      <c r="DU2106" s="43"/>
      <c r="DV2106" s="43"/>
    </row>
    <row r="2107" spans="1:126" s="8" customFormat="1" ht="22.5" customHeight="1">
      <c r="D2107" s="496" t="s">
        <v>85</v>
      </c>
      <c r="E2107" s="496"/>
      <c r="F2107" s="496"/>
      <c r="G2107" s="496"/>
      <c r="H2107" s="496"/>
      <c r="I2107" s="496"/>
      <c r="J2107" s="496"/>
      <c r="K2107" s="496"/>
      <c r="L2107" s="497" t="str">
        <f>入力フォーム!$C$22</f>
        <v>07-999</v>
      </c>
      <c r="M2107" s="497"/>
      <c r="N2107" s="497"/>
      <c r="O2107" s="497"/>
      <c r="P2107" s="497"/>
      <c r="Q2107" s="497"/>
      <c r="R2107" s="48"/>
      <c r="S2107" s="48"/>
      <c r="T2107" s="8" t="s">
        <v>242</v>
      </c>
      <c r="BZ2107" s="43"/>
      <c r="CA2107" s="43"/>
      <c r="CB2107" s="43"/>
      <c r="CC2107" s="43"/>
      <c r="CD2107" s="43"/>
      <c r="CE2107" s="43"/>
      <c r="CF2107" s="43"/>
      <c r="CG2107" s="43"/>
      <c r="CH2107" s="43"/>
      <c r="CI2107" s="43"/>
      <c r="CJ2107" s="43"/>
      <c r="CK2107" s="43"/>
      <c r="CL2107" s="43"/>
      <c r="CM2107" s="43"/>
      <c r="CN2107" s="43"/>
      <c r="CO2107" s="43"/>
      <c r="CP2107" s="43"/>
      <c r="CQ2107" s="43"/>
      <c r="CR2107" s="43"/>
      <c r="CS2107" s="43"/>
      <c r="CT2107" s="43"/>
      <c r="CU2107" s="43"/>
      <c r="CV2107" s="43"/>
      <c r="CW2107" s="43"/>
      <c r="CX2107" s="43"/>
      <c r="CY2107" s="43"/>
      <c r="CZ2107" s="43"/>
      <c r="DA2107" s="43"/>
      <c r="DB2107" s="43"/>
      <c r="DC2107" s="43"/>
      <c r="DD2107" s="43"/>
      <c r="DE2107" s="43"/>
      <c r="DF2107" s="43"/>
      <c r="DG2107" s="43"/>
      <c r="DH2107" s="43"/>
      <c r="DI2107" s="43"/>
      <c r="DJ2107" s="43"/>
      <c r="DK2107" s="43"/>
      <c r="DL2107" s="43"/>
      <c r="DM2107" s="43"/>
      <c r="DN2107" s="43"/>
      <c r="DO2107" s="43"/>
      <c r="DP2107" s="43"/>
      <c r="DQ2107" s="43"/>
      <c r="DR2107" s="43"/>
      <c r="DS2107" s="43"/>
      <c r="DT2107" s="43"/>
      <c r="DU2107" s="43"/>
      <c r="DV2107" s="43"/>
    </row>
    <row r="2108" spans="1:126" s="8" customFormat="1" ht="15.75" customHeight="1">
      <c r="D2108" s="45"/>
      <c r="F2108" s="45"/>
      <c r="G2108" s="45"/>
      <c r="H2108" s="45"/>
      <c r="I2108" s="45"/>
      <c r="J2108" s="45"/>
      <c r="K2108" s="45"/>
      <c r="L2108" s="45"/>
      <c r="M2108" s="45"/>
      <c r="N2108" s="45"/>
      <c r="O2108" s="45"/>
      <c r="P2108" s="45"/>
      <c r="Q2108" s="45"/>
      <c r="BX2108" s="51"/>
      <c r="CB2108" s="43"/>
      <c r="CC2108" s="43"/>
      <c r="CD2108" s="43"/>
      <c r="CE2108" s="43"/>
      <c r="CF2108" s="43"/>
      <c r="CG2108" s="43"/>
      <c r="CH2108" s="43"/>
      <c r="CI2108" s="43"/>
      <c r="CJ2108" s="43"/>
      <c r="CK2108" s="43"/>
      <c r="CL2108" s="43"/>
      <c r="CM2108" s="43"/>
      <c r="CN2108" s="43"/>
      <c r="CO2108" s="43"/>
      <c r="CP2108" s="43"/>
      <c r="CQ2108" s="43"/>
      <c r="CR2108" s="43"/>
      <c r="CS2108" s="43"/>
      <c r="CT2108" s="43"/>
      <c r="CU2108" s="43"/>
      <c r="CV2108" s="43"/>
      <c r="CW2108" s="43"/>
      <c r="CX2108" s="43"/>
      <c r="CY2108" s="43"/>
      <c r="CZ2108" s="43"/>
      <c r="DA2108" s="43"/>
      <c r="DB2108" s="43"/>
      <c r="DC2108" s="43"/>
      <c r="DD2108" s="43"/>
      <c r="DE2108" s="43"/>
      <c r="DF2108" s="43"/>
      <c r="DG2108" s="43"/>
      <c r="DH2108" s="43"/>
      <c r="DI2108" s="43"/>
      <c r="DJ2108" s="43"/>
      <c r="DK2108" s="43"/>
      <c r="DL2108" s="43"/>
      <c r="DM2108" s="43"/>
      <c r="DN2108" s="43"/>
      <c r="DO2108" s="43"/>
      <c r="DP2108" s="43"/>
      <c r="DQ2108" s="43"/>
      <c r="DR2108" s="43"/>
      <c r="DS2108" s="43"/>
      <c r="DT2108" s="43"/>
      <c r="DU2108" s="43"/>
      <c r="DV2108" s="43"/>
    </row>
    <row r="2109" spans="1:126" s="7" customFormat="1" ht="18.75">
      <c r="A2109" s="7">
        <f>IF(MOD(ROW()-1,62)=0,QUOTIENT(ROW()-1,62)+1,"")</f>
        <v>35</v>
      </c>
      <c r="B2109" s="473" t="s">
        <v>39</v>
      </c>
      <c r="C2109" s="473"/>
      <c r="D2109" s="473"/>
      <c r="E2109" s="473"/>
      <c r="F2109" s="473"/>
      <c r="G2109" s="473"/>
      <c r="H2109" s="473"/>
      <c r="I2109" s="473"/>
      <c r="J2109" s="473"/>
      <c r="K2109" s="473"/>
      <c r="L2109" s="473"/>
      <c r="M2109" s="473"/>
      <c r="N2109" s="473"/>
      <c r="O2109" s="473"/>
      <c r="P2109" s="473"/>
      <c r="Q2109" s="473"/>
      <c r="R2109" s="473"/>
      <c r="S2109" s="473"/>
      <c r="T2109" s="473"/>
      <c r="U2109" s="473"/>
      <c r="V2109" s="473"/>
      <c r="W2109" s="473"/>
      <c r="X2109" s="473"/>
      <c r="Y2109" s="473"/>
      <c r="Z2109" s="473"/>
      <c r="AA2109" s="473"/>
      <c r="AB2109" s="473"/>
      <c r="AC2109" s="473"/>
      <c r="AD2109" s="473"/>
      <c r="AE2109" s="473"/>
      <c r="AF2109" s="473"/>
      <c r="AG2109" s="473"/>
      <c r="AH2109" s="473"/>
      <c r="AI2109" s="473"/>
      <c r="AJ2109" s="473"/>
      <c r="AK2109" s="473"/>
      <c r="AL2109" s="473"/>
      <c r="AM2109" s="473"/>
      <c r="AN2109" s="473"/>
      <c r="AO2109" s="473"/>
      <c r="AP2109" s="473"/>
      <c r="AQ2109" s="473"/>
      <c r="AR2109" s="473"/>
      <c r="AS2109" s="473"/>
      <c r="AT2109" s="473"/>
      <c r="AU2109" s="473"/>
      <c r="AV2109" s="473"/>
      <c r="AW2109" s="473"/>
      <c r="AX2109" s="473"/>
      <c r="AY2109" s="473"/>
      <c r="AZ2109" s="473"/>
      <c r="BA2109" s="473"/>
      <c r="BB2109" s="473"/>
      <c r="BC2109" s="473"/>
      <c r="BD2109" s="473"/>
      <c r="BE2109" s="473"/>
      <c r="BF2109" s="473"/>
      <c r="BG2109" s="473"/>
      <c r="BH2109" s="473"/>
      <c r="BI2109" s="473"/>
      <c r="BJ2109" s="473"/>
      <c r="BK2109" s="473"/>
      <c r="BL2109" s="473"/>
      <c r="BM2109" s="473"/>
      <c r="BN2109" s="473"/>
      <c r="BO2109" s="473"/>
      <c r="BP2109" s="473"/>
      <c r="BQ2109" s="473"/>
      <c r="BR2109" s="473"/>
      <c r="BS2109" s="473"/>
      <c r="BT2109" s="473"/>
      <c r="BU2109" s="473"/>
      <c r="BV2109" s="473"/>
      <c r="BW2109" s="473"/>
      <c r="BX2109" s="473"/>
      <c r="BY2109" s="52"/>
      <c r="BZ2109" s="41"/>
      <c r="CA2109" s="41"/>
      <c r="CB2109" s="41"/>
      <c r="CC2109" s="41"/>
      <c r="CD2109" s="41"/>
      <c r="CE2109" s="41"/>
      <c r="CF2109" s="41"/>
      <c r="CG2109" s="41"/>
      <c r="CH2109" s="41"/>
      <c r="CI2109" s="41"/>
      <c r="CJ2109" s="41"/>
      <c r="CK2109" s="41"/>
      <c r="CL2109" s="41"/>
      <c r="CM2109" s="41"/>
      <c r="CN2109" s="41"/>
      <c r="CO2109" s="41"/>
      <c r="CP2109" s="41"/>
      <c r="CQ2109" s="41"/>
      <c r="CR2109" s="41"/>
      <c r="CS2109" s="41"/>
      <c r="CT2109" s="41"/>
      <c r="CU2109" s="41"/>
      <c r="CV2109" s="41"/>
      <c r="CW2109" s="41"/>
      <c r="CX2109" s="41"/>
      <c r="CY2109" s="41"/>
      <c r="CZ2109" s="41"/>
      <c r="DA2109" s="41"/>
      <c r="DB2109" s="41"/>
      <c r="DC2109" s="41"/>
      <c r="DD2109" s="41"/>
      <c r="DE2109" s="41"/>
      <c r="DF2109" s="41"/>
      <c r="DG2109" s="41"/>
      <c r="DH2109" s="41"/>
      <c r="DI2109" s="41"/>
      <c r="DJ2109" s="41"/>
      <c r="DK2109" s="41"/>
      <c r="DL2109" s="41"/>
      <c r="DM2109" s="41"/>
      <c r="DN2109" s="41"/>
      <c r="DO2109" s="41"/>
      <c r="DP2109" s="41"/>
      <c r="DQ2109" s="41"/>
      <c r="DR2109" s="41"/>
      <c r="DS2109" s="41"/>
      <c r="DT2109" s="41"/>
      <c r="DU2109" s="41"/>
      <c r="DV2109" s="41"/>
    </row>
    <row r="2110" spans="1:126" s="7" customFormat="1" ht="19.5" customHeight="1">
      <c r="B2110" s="8"/>
      <c r="C2110" s="8"/>
      <c r="D2110" s="8"/>
      <c r="E2110" s="8"/>
      <c r="F2110" s="8"/>
      <c r="G2110" s="8"/>
      <c r="H2110" s="8"/>
      <c r="I2110" s="8"/>
      <c r="J2110" s="8"/>
      <c r="K2110" s="8"/>
      <c r="L2110" s="8"/>
      <c r="M2110" s="8"/>
      <c r="N2110" s="8"/>
      <c r="O2110" s="8"/>
      <c r="P2110" s="8"/>
      <c r="Q2110" s="8"/>
      <c r="R2110" s="8"/>
      <c r="S2110" s="8"/>
      <c r="T2110" s="8"/>
      <c r="U2110" s="8"/>
      <c r="V2110" s="8"/>
      <c r="W2110" s="8"/>
      <c r="X2110" s="8"/>
      <c r="Y2110" s="8"/>
      <c r="Z2110" s="8"/>
      <c r="AA2110" s="8"/>
      <c r="AB2110" s="8"/>
      <c r="AC2110" s="8"/>
      <c r="AQ2110" s="8"/>
      <c r="AR2110" s="8"/>
      <c r="AS2110" s="8"/>
      <c r="AT2110" s="8"/>
      <c r="AU2110" s="8"/>
      <c r="AV2110" s="8"/>
      <c r="AW2110" s="8"/>
      <c r="AX2110" s="8"/>
      <c r="AY2110" s="8"/>
      <c r="AZ2110" s="8"/>
      <c r="BZ2110" s="41"/>
      <c r="CA2110" s="41"/>
      <c r="CB2110" s="41"/>
      <c r="CC2110" s="41"/>
      <c r="CD2110" s="41"/>
      <c r="CE2110" s="41"/>
      <c r="CF2110" s="41"/>
      <c r="CG2110" s="41"/>
      <c r="CH2110" s="41"/>
      <c r="CI2110" s="41"/>
      <c r="CJ2110" s="41"/>
      <c r="CK2110" s="41"/>
      <c r="CL2110" s="41"/>
      <c r="CM2110" s="41"/>
      <c r="CN2110" s="41"/>
      <c r="CO2110" s="41"/>
      <c r="CP2110" s="41"/>
      <c r="CQ2110" s="41"/>
      <c r="CR2110" s="41"/>
      <c r="CS2110" s="41"/>
      <c r="CT2110" s="41"/>
      <c r="CU2110" s="41"/>
      <c r="CV2110" s="41"/>
      <c r="CW2110" s="41"/>
      <c r="CX2110" s="41"/>
      <c r="CY2110" s="41"/>
      <c r="CZ2110" s="41"/>
      <c r="DA2110" s="41"/>
      <c r="DB2110" s="41"/>
      <c r="DC2110" s="41"/>
      <c r="DD2110" s="41"/>
      <c r="DE2110" s="41"/>
      <c r="DF2110" s="41"/>
      <c r="DG2110" s="41"/>
      <c r="DH2110" s="41"/>
      <c r="DI2110" s="41"/>
      <c r="DJ2110" s="41"/>
      <c r="DK2110" s="41"/>
      <c r="DL2110" s="41"/>
      <c r="DM2110" s="41"/>
      <c r="DN2110" s="41"/>
      <c r="DO2110" s="41"/>
      <c r="DP2110" s="41"/>
      <c r="DQ2110" s="41"/>
      <c r="DR2110" s="41"/>
      <c r="DS2110" s="41"/>
      <c r="DT2110" s="41"/>
      <c r="DU2110" s="41"/>
      <c r="DV2110" s="41"/>
    </row>
    <row r="2111" spans="1:126" s="7" customFormat="1" ht="16.5" customHeight="1">
      <c r="B2111" s="8" t="s">
        <v>229</v>
      </c>
      <c r="C2111" s="8"/>
      <c r="D2111" s="8"/>
      <c r="E2111" s="8"/>
      <c r="F2111" s="8"/>
      <c r="G2111" s="8"/>
      <c r="H2111" s="8"/>
      <c r="I2111" s="8"/>
      <c r="J2111" s="8"/>
      <c r="K2111" s="8"/>
      <c r="L2111" s="8"/>
      <c r="M2111" s="8"/>
      <c r="N2111" s="8"/>
      <c r="O2111" s="8"/>
      <c r="P2111" s="8"/>
      <c r="Q2111" s="8"/>
      <c r="R2111" s="8"/>
      <c r="S2111" s="8"/>
      <c r="T2111" s="8"/>
      <c r="U2111" s="8"/>
      <c r="V2111" s="8"/>
      <c r="W2111" s="8"/>
      <c r="X2111" s="8"/>
      <c r="Y2111" s="8"/>
      <c r="Z2111" s="8"/>
      <c r="AA2111" s="8"/>
      <c r="AB2111" s="8"/>
      <c r="AD2111" s="474">
        <f>VLOOKUP(A2109,入力フォーム!$A$26:$AA$75,2,FALSE)</f>
        <v>0</v>
      </c>
      <c r="AE2111" s="474"/>
      <c r="AF2111" s="474"/>
      <c r="AG2111" s="474"/>
      <c r="AH2111" s="474"/>
      <c r="AI2111" s="474"/>
      <c r="AJ2111" s="474"/>
      <c r="AK2111" s="474"/>
      <c r="AL2111" s="474"/>
      <c r="AM2111" s="474"/>
      <c r="AN2111" s="474"/>
      <c r="AO2111" s="474"/>
      <c r="AP2111" s="474"/>
      <c r="AQ2111" s="8" t="s">
        <v>230</v>
      </c>
      <c r="AR2111" s="8"/>
      <c r="AS2111" s="8"/>
      <c r="AT2111" s="8"/>
      <c r="AU2111" s="8"/>
      <c r="AV2111" s="8"/>
      <c r="AW2111" s="8"/>
      <c r="AX2111" s="8"/>
      <c r="AY2111" s="8"/>
      <c r="AZ2111" s="8"/>
      <c r="BZ2111" s="41"/>
      <c r="CA2111" s="41"/>
      <c r="CB2111" s="41"/>
      <c r="CC2111" s="41"/>
      <c r="CD2111" s="41"/>
      <c r="CE2111" s="41"/>
      <c r="CF2111" s="41"/>
      <c r="CG2111" s="41"/>
      <c r="CH2111" s="41"/>
      <c r="CI2111" s="41"/>
      <c r="CJ2111" s="41"/>
      <c r="CK2111" s="41"/>
      <c r="CL2111" s="41"/>
      <c r="CM2111" s="41"/>
      <c r="CN2111" s="41"/>
      <c r="CO2111" s="41"/>
      <c r="CP2111" s="41"/>
      <c r="CQ2111" s="41"/>
      <c r="CR2111" s="41"/>
      <c r="CS2111" s="41"/>
      <c r="CT2111" s="41"/>
      <c r="CU2111" s="41"/>
      <c r="CV2111" s="41"/>
      <c r="CW2111" s="41"/>
      <c r="CX2111" s="41"/>
      <c r="CY2111" s="41"/>
      <c r="CZ2111" s="41"/>
      <c r="DA2111" s="41"/>
      <c r="DB2111" s="41"/>
      <c r="DC2111" s="41"/>
      <c r="DD2111" s="41"/>
      <c r="DE2111" s="41"/>
      <c r="DF2111" s="41"/>
      <c r="DG2111" s="41"/>
      <c r="DH2111" s="41"/>
      <c r="DI2111" s="41"/>
      <c r="DJ2111" s="41"/>
      <c r="DK2111" s="41"/>
      <c r="DL2111" s="41"/>
      <c r="DM2111" s="41"/>
      <c r="DN2111" s="41"/>
      <c r="DO2111" s="41"/>
      <c r="DP2111" s="41"/>
      <c r="DQ2111" s="41"/>
      <c r="DR2111" s="41"/>
      <c r="DS2111" s="41"/>
      <c r="DT2111" s="41"/>
      <c r="DU2111" s="41"/>
      <c r="DV2111" s="41"/>
    </row>
    <row r="2112" spans="1:126" ht="14.25" customHeight="1">
      <c r="B2112" s="9"/>
      <c r="C2112" s="9"/>
      <c r="D2112" s="9"/>
    </row>
    <row r="2113" spans="1:126" ht="15.75" customHeight="1">
      <c r="D2113" s="475" t="s">
        <v>23</v>
      </c>
      <c r="E2113" s="475"/>
      <c r="F2113" s="475"/>
      <c r="G2113" s="475"/>
      <c r="H2113" s="475"/>
      <c r="I2113" s="475"/>
      <c r="J2113" s="475"/>
      <c r="K2113" s="475"/>
      <c r="L2113" s="475"/>
      <c r="M2113" s="475"/>
      <c r="N2113" s="475"/>
      <c r="O2113" s="475"/>
      <c r="P2113" s="475"/>
      <c r="Q2113" s="475"/>
      <c r="R2113" s="475"/>
      <c r="S2113" s="475"/>
      <c r="T2113" s="475"/>
      <c r="U2113" s="475"/>
      <c r="V2113" s="475"/>
      <c r="W2113" s="475"/>
      <c r="X2113" s="475"/>
      <c r="Y2113" s="475"/>
      <c r="Z2113" s="475"/>
      <c r="AA2113" s="475"/>
      <c r="AB2113" s="475"/>
      <c r="AC2113" s="475"/>
      <c r="AD2113" s="475"/>
      <c r="AE2113" s="475"/>
      <c r="AF2113" s="475"/>
      <c r="AG2113" s="475"/>
      <c r="AH2113" s="475"/>
      <c r="AI2113" s="475"/>
      <c r="AJ2113" s="475"/>
      <c r="AK2113" s="475"/>
      <c r="AL2113" s="475"/>
      <c r="AM2113" s="475"/>
      <c r="AN2113" s="475"/>
      <c r="AO2113" s="475"/>
      <c r="AP2113" s="475"/>
      <c r="AQ2113" s="475"/>
      <c r="AR2113" s="475"/>
      <c r="AS2113" s="475"/>
      <c r="AT2113" s="475"/>
      <c r="AU2113" s="475"/>
      <c r="AV2113" s="475"/>
      <c r="AW2113" s="475"/>
      <c r="AX2113" s="475"/>
      <c r="AY2113" s="475"/>
      <c r="AZ2113" s="475"/>
      <c r="BA2113" s="475"/>
      <c r="BB2113" s="475"/>
      <c r="BC2113" s="475"/>
      <c r="BD2113" s="475"/>
      <c r="BE2113" s="475"/>
      <c r="BF2113" s="475"/>
      <c r="BG2113" s="475"/>
      <c r="BH2113" s="475"/>
      <c r="BI2113" s="475"/>
      <c r="BJ2113" s="475"/>
      <c r="BK2113" s="475"/>
      <c r="BL2113" s="475"/>
      <c r="BM2113" s="475"/>
      <c r="BN2113" s="475"/>
      <c r="BO2113" s="475"/>
      <c r="BP2113" s="475"/>
      <c r="BQ2113" s="475"/>
      <c r="BR2113" s="475"/>
      <c r="BS2113" s="475"/>
      <c r="BT2113" s="475"/>
      <c r="BU2113" s="475"/>
      <c r="BV2113" s="475"/>
      <c r="BW2113" s="475"/>
      <c r="BX2113" s="475"/>
      <c r="BZ2113"/>
    </row>
    <row r="2114" spans="1:126" ht="14.25" customHeight="1">
      <c r="B2114" s="9"/>
      <c r="C2114" s="9"/>
      <c r="D2114" s="9"/>
      <c r="E2114" s="9"/>
      <c r="F2114" s="9"/>
      <c r="G2114" s="9"/>
      <c r="H2114" s="9"/>
      <c r="I2114" s="9"/>
      <c r="J2114" s="9"/>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c r="AV2114" s="9"/>
      <c r="AW2114" s="9"/>
      <c r="AX2114" s="9"/>
      <c r="AY2114" s="9"/>
      <c r="AZ2114" s="9"/>
    </row>
    <row r="2115" spans="1:126" ht="19.5" customHeight="1">
      <c r="B2115" s="9"/>
      <c r="C2115" s="9"/>
      <c r="D2115" s="10"/>
      <c r="E2115" s="11" t="s">
        <v>40</v>
      </c>
      <c r="F2115" s="11"/>
      <c r="G2115" s="11"/>
      <c r="H2115" s="11"/>
      <c r="I2115" s="11"/>
      <c r="J2115" s="12"/>
      <c r="K2115" s="12"/>
      <c r="L2115" s="12"/>
      <c r="M2115" s="12"/>
      <c r="N2115" s="12"/>
      <c r="O2115" s="12"/>
      <c r="P2115" s="12"/>
      <c r="Q2115" s="10"/>
      <c r="R2115" s="476" t="str">
        <f>VLOOKUP(A2109,入力フォーム!$A$26:$AA$75,11,FALSE)</f>
        <v/>
      </c>
      <c r="S2115" s="476"/>
      <c r="T2115" s="476"/>
      <c r="U2115" s="476"/>
      <c r="V2115" s="476"/>
      <c r="W2115" s="476"/>
      <c r="X2115" s="476"/>
      <c r="Y2115" s="476"/>
      <c r="Z2115" s="476"/>
      <c r="AA2115" s="476"/>
      <c r="AB2115" s="476"/>
      <c r="AC2115" s="476"/>
      <c r="AD2115" s="476"/>
      <c r="AE2115" s="476"/>
      <c r="AF2115" s="476"/>
      <c r="AG2115" s="476"/>
      <c r="AH2115" s="477" t="s">
        <v>235</v>
      </c>
      <c r="AI2115" s="478"/>
      <c r="AJ2115" s="478"/>
      <c r="AK2115" s="478"/>
      <c r="AL2115" s="478"/>
      <c r="AM2115" s="476" t="str">
        <f>VLOOKUP(A2109,入力フォーム!$A$26:$AA$75,13,FALSE)</f>
        <v/>
      </c>
      <c r="AN2115" s="476"/>
      <c r="AO2115" s="476"/>
      <c r="AP2115" s="476"/>
      <c r="AQ2115" s="476"/>
      <c r="AR2115" s="476"/>
      <c r="AS2115" s="476"/>
      <c r="AT2115" s="476"/>
      <c r="AU2115" s="476"/>
      <c r="AV2115" s="476"/>
      <c r="AW2115" s="476"/>
      <c r="AX2115" s="476"/>
      <c r="AY2115" s="476"/>
      <c r="AZ2115" s="476"/>
      <c r="BA2115" s="476"/>
      <c r="BB2115" s="476"/>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3"/>
    </row>
    <row r="2116" spans="1:126" ht="20.100000000000001" customHeight="1">
      <c r="B2116" s="9"/>
      <c r="C2116" s="9"/>
      <c r="D2116" s="10"/>
      <c r="E2116" s="11" t="s">
        <v>41</v>
      </c>
      <c r="F2116" s="11"/>
      <c r="G2116" s="11"/>
      <c r="H2116" s="11"/>
      <c r="I2116" s="11"/>
      <c r="J2116" s="12"/>
      <c r="K2116" s="12"/>
      <c r="L2116" s="12"/>
      <c r="M2116" s="12"/>
      <c r="N2116" s="12"/>
      <c r="O2116" s="12"/>
      <c r="P2116" s="229"/>
      <c r="Q2116" s="230"/>
      <c r="R2116" s="463" t="str">
        <f>入力フォーム!$C$10</f>
        <v>品川キャンパス</v>
      </c>
      <c r="S2116" s="463"/>
      <c r="T2116" s="463"/>
      <c r="U2116" s="463"/>
      <c r="V2116" s="463"/>
      <c r="W2116" s="463"/>
      <c r="X2116" s="463"/>
      <c r="Y2116" s="463"/>
      <c r="Z2116" s="231"/>
      <c r="AA2116" s="464" t="str">
        <f>入力フォーム!$D$10</f>
        <v>文学部事務室</v>
      </c>
      <c r="AB2116" s="464"/>
      <c r="AC2116" s="464"/>
      <c r="AD2116" s="464"/>
      <c r="AE2116" s="464"/>
      <c r="AF2116" s="464"/>
      <c r="AG2116" s="464"/>
      <c r="AH2116" s="464"/>
      <c r="AI2116" s="464"/>
      <c r="AJ2116" s="464"/>
      <c r="AK2116" s="464"/>
      <c r="AL2116" s="464"/>
      <c r="AM2116" s="464"/>
      <c r="AN2116" s="464"/>
      <c r="AO2116" s="464"/>
      <c r="AP2116" s="464"/>
      <c r="AQ2116" s="464"/>
      <c r="AR2116" s="464"/>
      <c r="AS2116" s="464"/>
      <c r="AT2116" s="464"/>
      <c r="AU2116" s="464"/>
      <c r="AV2116" s="464"/>
      <c r="AW2116" s="464"/>
      <c r="AX2116" s="464"/>
      <c r="AY2116" s="464"/>
      <c r="AZ2116" s="464"/>
      <c r="BA2116" s="464"/>
      <c r="BB2116" s="464"/>
      <c r="BC2116" s="464"/>
      <c r="BD2116" s="464"/>
      <c r="BE2116" s="464"/>
      <c r="BF2116" s="464"/>
      <c r="BG2116" s="464"/>
      <c r="BH2116" s="464"/>
      <c r="BI2116" s="464"/>
      <c r="BJ2116" s="464"/>
      <c r="BK2116" s="464"/>
      <c r="BL2116" s="464"/>
      <c r="BM2116" s="464"/>
      <c r="BN2116" s="464"/>
      <c r="BO2116" s="464"/>
      <c r="BP2116" s="464"/>
      <c r="BQ2116" s="464"/>
      <c r="BR2116" s="231"/>
      <c r="BS2116" s="231"/>
      <c r="BT2116" s="231"/>
      <c r="BU2116" s="231"/>
      <c r="BV2116" s="231"/>
      <c r="BW2116" s="231"/>
      <c r="BX2116" s="232"/>
    </row>
    <row r="2117" spans="1:126" ht="18.600000000000001" customHeight="1">
      <c r="B2117" s="9"/>
      <c r="C2117" s="9"/>
      <c r="D2117" s="15"/>
      <c r="E2117" s="16" t="s">
        <v>236</v>
      </c>
      <c r="F2117" s="16"/>
      <c r="G2117" s="16"/>
      <c r="H2117" s="16"/>
      <c r="I2117" s="16"/>
      <c r="J2117" s="17"/>
      <c r="K2117" s="17"/>
      <c r="L2117" s="17"/>
      <c r="M2117" s="17"/>
      <c r="N2117" s="17"/>
      <c r="O2117" s="17"/>
      <c r="P2117" s="17"/>
      <c r="Q2117" s="15"/>
      <c r="R2117" s="465" t="str">
        <f>入力フォーム!$C$4</f>
        <v>文学部事務室</v>
      </c>
      <c r="S2117" s="465"/>
      <c r="T2117" s="465"/>
      <c r="U2117" s="465"/>
      <c r="V2117" s="465"/>
      <c r="W2117" s="465"/>
      <c r="X2117" s="465"/>
      <c r="Y2117" s="465"/>
      <c r="Z2117" s="465"/>
      <c r="AA2117" s="465"/>
      <c r="AB2117" s="465"/>
      <c r="AC2117" s="465"/>
      <c r="AD2117" s="465"/>
      <c r="AE2117" s="465"/>
      <c r="AF2117" s="465"/>
      <c r="AG2117" s="465"/>
      <c r="AH2117" s="465"/>
      <c r="AI2117" s="465"/>
      <c r="AJ2117" s="465"/>
      <c r="AK2117" s="465"/>
      <c r="AL2117" s="465"/>
      <c r="AM2117" s="465"/>
      <c r="AN2117" s="465"/>
      <c r="AO2117" s="465"/>
      <c r="AP2117" s="465"/>
      <c r="AQ2117" s="465"/>
      <c r="AR2117" s="465"/>
      <c r="AS2117" s="465"/>
      <c r="AT2117" s="465"/>
      <c r="AU2117" s="465"/>
      <c r="AV2117" s="465"/>
      <c r="AW2117" s="465"/>
      <c r="AX2117" s="465"/>
      <c r="AY2117" s="465"/>
      <c r="AZ2117" s="465"/>
      <c r="BA2117" s="465"/>
      <c r="BB2117" s="465"/>
      <c r="BC2117" s="465"/>
      <c r="BD2117" s="465"/>
      <c r="BE2117" s="465"/>
      <c r="BF2117" s="465"/>
      <c r="BG2117" s="465"/>
      <c r="BH2117" s="465"/>
      <c r="BI2117" s="465"/>
      <c r="BJ2117" s="465"/>
      <c r="BK2117" s="465"/>
      <c r="BL2117" s="465"/>
      <c r="BM2117" s="465"/>
      <c r="BN2117" s="465"/>
      <c r="BO2117" s="465"/>
      <c r="BP2117" s="465"/>
      <c r="BQ2117" s="465"/>
      <c r="BR2117" s="465"/>
      <c r="BS2117" s="233"/>
      <c r="BT2117" s="233"/>
      <c r="BU2117" s="233"/>
      <c r="BV2117" s="233"/>
      <c r="BW2117" s="233"/>
      <c r="BX2117" s="19"/>
    </row>
    <row r="2118" spans="1:126" ht="38.25" customHeight="1">
      <c r="B2118" s="9"/>
      <c r="C2118" s="9"/>
      <c r="D2118" s="10"/>
      <c r="E2118" s="466" t="s">
        <v>42</v>
      </c>
      <c r="F2118" s="466"/>
      <c r="G2118" s="466"/>
      <c r="H2118" s="466"/>
      <c r="I2118" s="466"/>
      <c r="J2118" s="466"/>
      <c r="K2118" s="466"/>
      <c r="L2118" s="466"/>
      <c r="M2118" s="466"/>
      <c r="N2118" s="466"/>
      <c r="O2118" s="466"/>
      <c r="P2118" s="467"/>
      <c r="Q2118" s="10"/>
      <c r="R2118" s="468" t="str">
        <f>入力フォーム!$C$8</f>
        <v>OC学生スタッフ</v>
      </c>
      <c r="S2118" s="468"/>
      <c r="T2118" s="468"/>
      <c r="U2118" s="468"/>
      <c r="V2118" s="468"/>
      <c r="W2118" s="468"/>
      <c r="X2118" s="468"/>
      <c r="Y2118" s="468"/>
      <c r="Z2118" s="468"/>
      <c r="AA2118" s="468"/>
      <c r="AB2118" s="468"/>
      <c r="AC2118" s="468"/>
      <c r="AD2118" s="468"/>
      <c r="AE2118" s="468"/>
      <c r="AF2118" s="468"/>
      <c r="AG2118" s="468"/>
      <c r="AH2118" s="468"/>
      <c r="AI2118" s="468"/>
      <c r="AJ2118" s="468"/>
      <c r="AK2118" s="468"/>
      <c r="AL2118" s="468"/>
      <c r="AM2118" s="468"/>
      <c r="AN2118" s="468"/>
      <c r="AO2118" s="468"/>
      <c r="AP2118" s="468"/>
      <c r="AQ2118" s="468"/>
      <c r="AR2118" s="468"/>
      <c r="AS2118" s="468"/>
      <c r="AT2118" s="468"/>
      <c r="AU2118" s="468"/>
      <c r="AV2118" s="468"/>
      <c r="AW2118" s="468"/>
      <c r="AX2118" s="468"/>
      <c r="AY2118" s="468"/>
      <c r="AZ2118" s="468"/>
      <c r="BA2118" s="468"/>
      <c r="BB2118" s="468"/>
      <c r="BC2118" s="468"/>
      <c r="BD2118" s="468"/>
      <c r="BE2118" s="468"/>
      <c r="BF2118" s="468"/>
      <c r="BG2118" s="468"/>
      <c r="BH2118" s="468"/>
      <c r="BI2118" s="468"/>
      <c r="BJ2118" s="468"/>
      <c r="BK2118" s="468"/>
      <c r="BL2118" s="468"/>
      <c r="BM2118" s="468"/>
      <c r="BN2118" s="468"/>
      <c r="BO2118" s="468"/>
      <c r="BP2118" s="468"/>
      <c r="BQ2118" s="468"/>
      <c r="BR2118" s="468"/>
      <c r="BS2118" s="234"/>
      <c r="BT2118" s="234"/>
      <c r="BU2118" s="234"/>
      <c r="BV2118" s="234"/>
      <c r="BW2118" s="234"/>
      <c r="BX2118" s="14"/>
    </row>
    <row r="2119" spans="1:126" ht="20.100000000000001" customHeight="1">
      <c r="B2119" s="9"/>
      <c r="C2119" s="9"/>
      <c r="D2119" s="15"/>
      <c r="E2119" s="16" t="s">
        <v>43</v>
      </c>
      <c r="F2119" s="16"/>
      <c r="G2119" s="16"/>
      <c r="H2119" s="16"/>
      <c r="I2119" s="16"/>
      <c r="J2119" s="17"/>
      <c r="K2119" s="17"/>
      <c r="L2119" s="17"/>
      <c r="M2119" s="17"/>
      <c r="N2119" s="17"/>
      <c r="O2119" s="17"/>
      <c r="P2119" s="17"/>
      <c r="Q2119" s="15"/>
      <c r="R2119" s="17" t="s">
        <v>44</v>
      </c>
      <c r="S2119" s="17"/>
      <c r="T2119" s="17"/>
      <c r="U2119" s="17"/>
      <c r="V2119" s="17"/>
      <c r="W2119" s="469" t="str">
        <f>VLOOKUP(A2109,入力フォーム!$A$26:$AA$75,22,FALSE)</f>
        <v/>
      </c>
      <c r="X2119" s="469"/>
      <c r="Y2119" s="469"/>
      <c r="Z2119" s="469"/>
      <c r="AA2119" s="469"/>
      <c r="AB2119" s="469"/>
      <c r="AC2119" s="469"/>
      <c r="AD2119" s="469"/>
      <c r="AE2119" s="469"/>
      <c r="AF2119" s="469"/>
      <c r="AG2119" s="469"/>
      <c r="AH2119" s="469"/>
      <c r="AI2119" s="469"/>
      <c r="AJ2119" s="469"/>
      <c r="AK2119" s="469"/>
      <c r="AL2119" s="469"/>
      <c r="AM2119" s="469"/>
      <c r="AN2119" s="469"/>
      <c r="AO2119" s="469"/>
      <c r="AP2119" s="17"/>
      <c r="AQ2119" s="17"/>
      <c r="AR2119" s="470" t="s">
        <v>237</v>
      </c>
      <c r="AS2119" s="470"/>
      <c r="AT2119" s="470"/>
      <c r="AU2119" s="470"/>
      <c r="AV2119" s="470"/>
      <c r="AW2119" s="470"/>
      <c r="AX2119" s="471">
        <f>入力フォーム!$E$16</f>
        <v>0</v>
      </c>
      <c r="AY2119" s="471"/>
      <c r="AZ2119" s="471"/>
      <c r="BA2119" s="472" t="s">
        <v>65</v>
      </c>
      <c r="BB2119" s="472"/>
      <c r="BC2119" s="472"/>
      <c r="BD2119" s="472"/>
      <c r="BE2119" s="472"/>
      <c r="BF2119" s="18"/>
      <c r="BG2119" s="18"/>
      <c r="BH2119" s="18"/>
      <c r="BI2119" s="18"/>
      <c r="BJ2119" s="18"/>
      <c r="BK2119" s="18"/>
      <c r="BL2119" s="18"/>
      <c r="BM2119" s="18"/>
      <c r="BN2119" s="18"/>
      <c r="BO2119" s="18"/>
      <c r="BP2119" s="18"/>
      <c r="BQ2119" s="18"/>
      <c r="BR2119" s="18"/>
      <c r="BS2119" s="18"/>
      <c r="BT2119" s="18"/>
      <c r="BU2119" s="18"/>
      <c r="BV2119" s="18"/>
      <c r="BW2119" s="18"/>
      <c r="BX2119" s="19"/>
    </row>
    <row r="2120" spans="1:126" ht="20.100000000000001" customHeight="1">
      <c r="A2120" s="245"/>
      <c r="B2120" s="235"/>
      <c r="C2120" s="235"/>
      <c r="D2120" s="236"/>
      <c r="E2120" s="237"/>
      <c r="F2120" s="237"/>
      <c r="G2120" s="237"/>
      <c r="H2120" s="237"/>
      <c r="I2120" s="237"/>
      <c r="J2120" s="238"/>
      <c r="K2120" s="238"/>
      <c r="L2120" s="238"/>
      <c r="M2120" s="238"/>
      <c r="N2120" s="238"/>
      <c r="O2120" s="238"/>
      <c r="P2120" s="238"/>
      <c r="Q2120" s="239"/>
      <c r="R2120" s="240"/>
      <c r="S2120" s="241"/>
      <c r="T2120" s="241"/>
      <c r="U2120" s="241"/>
      <c r="V2120" s="241"/>
      <c r="W2120" s="241"/>
      <c r="X2120" s="241"/>
      <c r="Y2120" s="241"/>
      <c r="Z2120" s="241"/>
      <c r="AA2120" s="241"/>
      <c r="AB2120" s="241"/>
      <c r="AC2120" s="241"/>
      <c r="AD2120" s="241"/>
      <c r="AE2120" s="241"/>
      <c r="AF2120" s="241"/>
      <c r="AG2120" s="241"/>
      <c r="AH2120" s="241"/>
      <c r="AI2120" s="241"/>
      <c r="AJ2120" s="241"/>
      <c r="AK2120" s="241"/>
      <c r="AL2120" s="241"/>
      <c r="AM2120" s="241"/>
      <c r="AN2120" s="241"/>
      <c r="AO2120" s="241"/>
      <c r="AP2120" s="241"/>
      <c r="AQ2120" s="241"/>
      <c r="AR2120" s="242"/>
      <c r="AS2120" s="242"/>
      <c r="AT2120" s="243"/>
      <c r="AU2120" s="241"/>
      <c r="AV2120" s="241"/>
      <c r="AW2120" s="241"/>
      <c r="AX2120" s="241"/>
      <c r="AY2120" s="242"/>
      <c r="AZ2120" s="242"/>
      <c r="BA2120" s="242"/>
      <c r="BB2120" s="242"/>
      <c r="BC2120" s="242"/>
      <c r="BD2120" s="242"/>
      <c r="BE2120" s="242"/>
      <c r="BF2120" s="242"/>
      <c r="BG2120" s="242"/>
      <c r="BH2120" s="242"/>
      <c r="BI2120" s="242"/>
      <c r="BJ2120" s="242"/>
      <c r="BK2120" s="242"/>
      <c r="BL2120" s="242"/>
      <c r="BM2120" s="242"/>
      <c r="BN2120" s="242"/>
      <c r="BO2120" s="242"/>
      <c r="BP2120" s="242"/>
      <c r="BQ2120" s="242"/>
      <c r="BR2120" s="242"/>
      <c r="BS2120" s="242"/>
      <c r="BT2120" s="242"/>
      <c r="BU2120" s="242"/>
      <c r="BV2120" s="242"/>
      <c r="BW2120" s="242"/>
      <c r="BX2120" s="244"/>
    </row>
    <row r="2121" spans="1:126" ht="20.100000000000001" customHeight="1">
      <c r="B2121" s="9"/>
      <c r="C2121" s="9"/>
      <c r="D2121" s="20"/>
      <c r="E2121" s="21" t="s">
        <v>45</v>
      </c>
      <c r="F2121" s="21"/>
      <c r="G2121" s="21"/>
      <c r="H2121" s="21"/>
      <c r="I2121" s="21"/>
      <c r="J2121" s="22"/>
      <c r="K2121" s="22"/>
      <c r="L2121" s="22"/>
      <c r="M2121" s="22"/>
      <c r="N2121" s="22"/>
      <c r="O2121" s="22"/>
      <c r="P2121" s="22"/>
      <c r="Q2121" s="15"/>
      <c r="R2121" s="490" t="str">
        <f>VLOOKUP(A2109,入力フォーム!$A$26:$AA$75,14,FALSE)</f>
        <v/>
      </c>
      <c r="S2121" s="490"/>
      <c r="T2121" s="490"/>
      <c r="U2121" s="490"/>
      <c r="V2121" s="490"/>
      <c r="W2121" s="490"/>
      <c r="X2121" s="490"/>
      <c r="Y2121" s="490"/>
      <c r="Z2121" s="490"/>
      <c r="AA2121" s="490"/>
      <c r="AB2121" s="491" t="s">
        <v>235</v>
      </c>
      <c r="AC2121" s="491"/>
      <c r="AD2121" s="491"/>
      <c r="AE2121" s="491"/>
      <c r="AF2121" s="491"/>
      <c r="AG2121" s="492" t="str">
        <f>VLOOKUP(A2109,入力フォーム!$A$26:$AA$75,16,FALSE)</f>
        <v/>
      </c>
      <c r="AH2121" s="492"/>
      <c r="AI2121" s="492"/>
      <c r="AJ2121" s="492"/>
      <c r="AK2121" s="492"/>
      <c r="AL2121" s="492"/>
      <c r="AM2121" s="492"/>
      <c r="AN2121" s="492"/>
      <c r="AO2121" s="492"/>
      <c r="AP2121" s="492"/>
      <c r="AQ2121" s="27"/>
      <c r="AR2121" s="36"/>
      <c r="AS2121" s="36"/>
      <c r="AT2121" s="36"/>
      <c r="AU2121" s="36"/>
      <c r="AV2121" s="36"/>
      <c r="AW2121" s="36"/>
      <c r="AX2121" s="36"/>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9"/>
    </row>
    <row r="2122" spans="1:126" s="8" customFormat="1" ht="10.5" customHeight="1">
      <c r="D2122" s="15"/>
      <c r="E2122" s="16"/>
      <c r="F2122" s="16"/>
      <c r="G2122" s="16"/>
      <c r="H2122" s="16"/>
      <c r="I2122" s="16"/>
      <c r="J2122" s="16"/>
      <c r="K2122" s="16"/>
      <c r="L2122" s="16"/>
      <c r="M2122" s="16"/>
      <c r="N2122" s="16"/>
      <c r="O2122" s="16"/>
      <c r="P2122" s="17"/>
      <c r="Q2122" s="15"/>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9"/>
      <c r="BY2122"/>
      <c r="BZ2122" s="43"/>
      <c r="CA2122" s="43"/>
      <c r="CB2122" s="43"/>
      <c r="CC2122" s="43"/>
      <c r="CD2122" s="43"/>
      <c r="CE2122" s="43"/>
      <c r="CF2122" s="43"/>
      <c r="CG2122" s="43"/>
      <c r="CH2122" s="43"/>
      <c r="CI2122" s="43"/>
      <c r="CJ2122" s="43"/>
      <c r="CK2122" s="43"/>
      <c r="CL2122" s="43"/>
      <c r="CM2122" s="43"/>
      <c r="CN2122" s="43"/>
      <c r="CO2122" s="43"/>
      <c r="CP2122" s="43"/>
      <c r="CQ2122" s="43"/>
      <c r="CR2122" s="43"/>
      <c r="CS2122" s="43"/>
      <c r="CT2122" s="43"/>
      <c r="CU2122" s="43"/>
      <c r="CV2122" s="43"/>
      <c r="CW2122" s="43"/>
      <c r="CX2122" s="43"/>
      <c r="CY2122" s="43"/>
      <c r="CZ2122" s="43"/>
      <c r="DA2122" s="43"/>
      <c r="DB2122" s="43"/>
      <c r="DC2122" s="43"/>
      <c r="DD2122" s="43"/>
      <c r="DE2122" s="43"/>
      <c r="DF2122" s="43"/>
      <c r="DG2122" s="43"/>
      <c r="DH2122" s="43"/>
      <c r="DI2122" s="43"/>
      <c r="DJ2122" s="43"/>
      <c r="DK2122" s="43"/>
      <c r="DL2122" s="43"/>
      <c r="DM2122" s="43"/>
      <c r="DN2122" s="43"/>
      <c r="DO2122" s="43"/>
      <c r="DP2122" s="43"/>
      <c r="DQ2122" s="43"/>
      <c r="DR2122" s="43"/>
      <c r="DS2122" s="43"/>
      <c r="DT2122" s="43"/>
      <c r="DU2122" s="43"/>
      <c r="DV2122" s="43"/>
    </row>
    <row r="2123" spans="1:126" ht="20.100000000000001" customHeight="1">
      <c r="B2123" s="9"/>
      <c r="C2123" s="9"/>
      <c r="D2123" s="15"/>
      <c r="E2123" s="16"/>
      <c r="F2123" s="16"/>
      <c r="G2123" s="16"/>
      <c r="H2123" s="16"/>
      <c r="I2123" s="16"/>
      <c r="J2123" s="17"/>
      <c r="K2123" s="17"/>
      <c r="L2123" s="17"/>
      <c r="M2123" s="17"/>
      <c r="N2123" s="17"/>
      <c r="O2123" s="17"/>
      <c r="P2123" s="17"/>
      <c r="Q2123" s="15"/>
      <c r="R2123" s="17"/>
      <c r="S2123" s="17" t="s">
        <v>46</v>
      </c>
      <c r="T2123" s="17"/>
      <c r="U2123" s="17"/>
      <c r="V2123" s="17"/>
      <c r="W2123" s="17"/>
      <c r="X2123" s="17"/>
      <c r="Y2123" s="17"/>
      <c r="Z2123" s="17"/>
      <c r="AA2123" s="17"/>
      <c r="AB2123" s="17"/>
      <c r="AC2123" s="17"/>
      <c r="AD2123" s="17"/>
      <c r="AE2123" s="17"/>
      <c r="AF2123" s="17"/>
      <c r="AG2123" s="17"/>
      <c r="AH2123" s="17"/>
      <c r="AI2123" s="17"/>
      <c r="AJ2123" s="17"/>
      <c r="BI2123" s="247"/>
      <c r="BJ2123" s="247"/>
      <c r="BK2123" s="247"/>
      <c r="BL2123" s="18"/>
      <c r="BM2123" s="18"/>
      <c r="BN2123" s="18"/>
      <c r="BO2123" s="18"/>
      <c r="BP2123" s="18"/>
      <c r="BQ2123" s="18"/>
      <c r="BR2123" s="18"/>
      <c r="BS2123" s="18"/>
      <c r="BT2123" s="18"/>
      <c r="BU2123" s="18"/>
      <c r="BV2123" s="18"/>
      <c r="BW2123" s="18"/>
      <c r="BX2123" s="19"/>
    </row>
    <row r="2124" spans="1:126" ht="20.100000000000001" customHeight="1">
      <c r="B2124" s="9"/>
      <c r="C2124" s="9"/>
      <c r="D2124" s="15"/>
      <c r="E2124" s="16"/>
      <c r="F2124" s="16"/>
      <c r="G2124" s="16"/>
      <c r="H2124" s="16"/>
      <c r="I2124" s="16"/>
      <c r="J2124" s="17"/>
      <c r="K2124" s="17"/>
      <c r="L2124" s="17"/>
      <c r="M2124" s="17"/>
      <c r="N2124" s="17"/>
      <c r="O2124" s="17"/>
      <c r="P2124" s="17"/>
      <c r="Q2124" s="15"/>
      <c r="R2124" s="492" t="str">
        <f>VLOOKUP(A2109,入力フォーム!$A$26:$AA$75,17,FALSE)</f>
        <v/>
      </c>
      <c r="S2124" s="492"/>
      <c r="T2124" s="492"/>
      <c r="U2124" s="492"/>
      <c r="V2124" s="492"/>
      <c r="W2124" s="492"/>
      <c r="X2124" s="492"/>
      <c r="Y2124" s="492"/>
      <c r="Z2124" s="492"/>
      <c r="AA2124" s="492"/>
      <c r="AB2124" s="491" t="s">
        <v>235</v>
      </c>
      <c r="AC2124" s="491"/>
      <c r="AD2124" s="491"/>
      <c r="AE2124" s="491"/>
      <c r="AF2124" s="491"/>
      <c r="AG2124" s="492" t="str">
        <f>VLOOKUP(A2109,入力フォーム!$A$26:$AA$75,19,FALSE)</f>
        <v/>
      </c>
      <c r="AH2124" s="492"/>
      <c r="AI2124" s="492"/>
      <c r="AJ2124" s="492"/>
      <c r="AK2124" s="492"/>
      <c r="AL2124" s="492"/>
      <c r="AM2124" s="492"/>
      <c r="AN2124" s="492"/>
      <c r="AO2124" s="492"/>
      <c r="AP2124" s="492"/>
      <c r="AQ2124" s="27"/>
      <c r="AR2124" s="28" t="s">
        <v>47</v>
      </c>
      <c r="AS2124" s="28"/>
      <c r="AT2124" s="28"/>
      <c r="AU2124" s="28"/>
      <c r="AV2124" s="485" t="str">
        <f>VLOOKUP(A2109,入力フォーム!$A$26:$AA$75,20,FALSE)</f>
        <v/>
      </c>
      <c r="AW2124" s="485"/>
      <c r="AX2124" s="28" t="s">
        <v>48</v>
      </c>
      <c r="AY2124" s="28"/>
      <c r="AZ2124" s="28"/>
      <c r="BA2124" s="28"/>
      <c r="BB2124" s="28"/>
      <c r="BC2124" s="28"/>
      <c r="BD2124" s="28"/>
      <c r="BE2124" s="28"/>
      <c r="BF2124" s="28"/>
      <c r="BG2124" s="18"/>
      <c r="BH2124" s="18"/>
      <c r="BI2124" s="18"/>
      <c r="BJ2124" s="18"/>
      <c r="BK2124" s="18"/>
      <c r="BL2124" s="18"/>
      <c r="BM2124" s="18"/>
      <c r="BN2124" s="18"/>
      <c r="BO2124" s="18"/>
      <c r="BP2124" s="18"/>
      <c r="BQ2124" s="18"/>
      <c r="BR2124" s="18"/>
      <c r="BS2124" s="18"/>
      <c r="BT2124" s="18"/>
      <c r="BU2124" s="18"/>
      <c r="BV2124" s="18"/>
      <c r="BW2124" s="18"/>
      <c r="BX2124" s="19"/>
    </row>
    <row r="2125" spans="1:126" ht="20.100000000000001" customHeight="1">
      <c r="B2125" s="9"/>
      <c r="C2125" s="9"/>
      <c r="D2125" s="15"/>
      <c r="E2125" s="16"/>
      <c r="F2125" s="16"/>
      <c r="G2125" s="16"/>
      <c r="H2125" s="16"/>
      <c r="I2125" s="16"/>
      <c r="J2125" s="17"/>
      <c r="K2125" s="17"/>
      <c r="L2125" s="17"/>
      <c r="M2125" s="17"/>
      <c r="N2125" s="17"/>
      <c r="O2125" s="17"/>
      <c r="P2125" s="17"/>
      <c r="Q2125" s="15"/>
      <c r="R2125" s="17"/>
      <c r="S2125" s="17"/>
      <c r="T2125" s="17"/>
      <c r="U2125" s="17"/>
      <c r="V2125" s="17"/>
      <c r="W2125" s="17"/>
      <c r="X2125" s="17"/>
      <c r="Y2125" s="17"/>
      <c r="Z2125" s="17"/>
      <c r="AA2125" s="17"/>
      <c r="AB2125" s="17"/>
      <c r="AC2125" s="17"/>
      <c r="AD2125" s="17"/>
      <c r="AE2125" s="17"/>
      <c r="AF2125" s="17"/>
      <c r="AG2125" s="17"/>
      <c r="AH2125" s="17"/>
      <c r="AI2125" s="17"/>
      <c r="AJ2125" s="17"/>
      <c r="AK2125" s="17"/>
      <c r="AL2125" s="17"/>
      <c r="AM2125" s="17"/>
      <c r="AN2125" s="17"/>
      <c r="AO2125" s="17"/>
      <c r="AP2125" s="17"/>
      <c r="AQ2125" s="17"/>
      <c r="AR2125" s="17"/>
      <c r="AS2125" s="17"/>
      <c r="AT2125" s="17"/>
      <c r="AU2125" s="17"/>
      <c r="AV2125" s="17"/>
      <c r="AW2125" s="17"/>
      <c r="AX2125" s="17"/>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9"/>
    </row>
    <row r="2126" spans="1:126" ht="20.100000000000001" customHeight="1">
      <c r="B2126" s="9"/>
      <c r="C2126" s="9"/>
      <c r="D2126" s="15"/>
      <c r="E2126" s="16"/>
      <c r="F2126" s="16"/>
      <c r="G2126" s="16"/>
      <c r="H2126" s="16"/>
      <c r="I2126" s="16"/>
      <c r="J2126" s="17"/>
      <c r="K2126" s="17"/>
      <c r="L2126" s="17"/>
      <c r="M2126" s="17"/>
      <c r="N2126" s="17"/>
      <c r="O2126" s="17"/>
      <c r="P2126" s="17"/>
      <c r="Q2126" s="15"/>
      <c r="R2126" s="248" t="s">
        <v>238</v>
      </c>
      <c r="S2126" s="29"/>
      <c r="T2126" s="29"/>
      <c r="U2126" s="29"/>
      <c r="V2126" s="29"/>
      <c r="W2126" s="29"/>
      <c r="X2126" s="29"/>
      <c r="Y2126" s="29"/>
      <c r="Z2126" s="29"/>
      <c r="AA2126" s="29"/>
      <c r="AB2126" s="29"/>
      <c r="AC2126" s="29"/>
      <c r="AD2126" s="29"/>
      <c r="AE2126" s="29"/>
      <c r="AF2126" s="29"/>
      <c r="AG2126" s="29"/>
      <c r="AH2126" s="29"/>
      <c r="AI2126" s="29"/>
      <c r="AJ2126" s="29"/>
      <c r="AK2126" s="29"/>
      <c r="AL2126" s="29"/>
      <c r="AM2126" s="29"/>
      <c r="AN2126" s="29"/>
      <c r="AO2126" s="29"/>
      <c r="AP2126" s="29"/>
      <c r="AQ2126" s="29"/>
      <c r="AR2126" s="29"/>
      <c r="AS2126" s="29"/>
      <c r="AT2126" s="29"/>
      <c r="AU2126" s="29"/>
      <c r="AV2126" s="29"/>
      <c r="AW2126" s="29"/>
      <c r="AX2126" s="29"/>
      <c r="AY2126" s="30"/>
      <c r="AZ2126" s="30"/>
      <c r="BA2126" s="30"/>
      <c r="BB2126" s="30"/>
      <c r="BC2126" s="30"/>
      <c r="BD2126" s="30"/>
      <c r="BE2126" s="30"/>
      <c r="BF2126" s="30"/>
      <c r="BG2126" s="30"/>
      <c r="BH2126" s="30"/>
      <c r="BI2126" s="30"/>
      <c r="BJ2126" s="30"/>
      <c r="BK2126" s="30"/>
      <c r="BL2126" s="18"/>
      <c r="BM2126" s="18"/>
      <c r="BN2126" s="18"/>
      <c r="BO2126" s="18"/>
      <c r="BP2126" s="18"/>
      <c r="BQ2126" s="18"/>
      <c r="BR2126" s="18"/>
      <c r="BS2126" s="18"/>
      <c r="BT2126" s="18"/>
      <c r="BU2126" s="18"/>
      <c r="BV2126" s="18"/>
      <c r="BW2126" s="18"/>
      <c r="BX2126" s="19"/>
    </row>
    <row r="2127" spans="1:126" ht="20.100000000000001" customHeight="1">
      <c r="B2127" s="9"/>
      <c r="C2127" s="9"/>
      <c r="D2127" s="23"/>
      <c r="E2127" s="24"/>
      <c r="F2127" s="24"/>
      <c r="G2127" s="24"/>
      <c r="H2127" s="24"/>
      <c r="I2127" s="24"/>
      <c r="J2127" s="25"/>
      <c r="K2127" s="25"/>
      <c r="L2127" s="25"/>
      <c r="M2127" s="25"/>
      <c r="N2127" s="25"/>
      <c r="O2127" s="25"/>
      <c r="P2127" s="25"/>
      <c r="Q2127" s="15"/>
      <c r="R2127" s="249" t="s">
        <v>239</v>
      </c>
      <c r="S2127" s="29"/>
      <c r="T2127" s="29"/>
      <c r="U2127" s="29"/>
      <c r="V2127" s="29"/>
      <c r="W2127" s="29"/>
      <c r="X2127" s="29"/>
      <c r="Y2127" s="29"/>
      <c r="Z2127" s="29"/>
      <c r="AA2127" s="29"/>
      <c r="AB2127" s="29"/>
      <c r="AC2127" s="29"/>
      <c r="AD2127" s="29"/>
      <c r="AE2127" s="29"/>
      <c r="AF2127" s="29"/>
      <c r="AG2127" s="29"/>
      <c r="AH2127" s="29"/>
      <c r="AI2127" s="29"/>
      <c r="AJ2127" s="29"/>
      <c r="AK2127" s="29"/>
      <c r="AL2127" s="29"/>
      <c r="AM2127" s="29"/>
      <c r="AN2127" s="29"/>
      <c r="AO2127" s="29"/>
      <c r="AP2127" s="29"/>
      <c r="AQ2127" s="29"/>
      <c r="AR2127" s="29"/>
      <c r="AS2127" s="29"/>
      <c r="AT2127" s="29"/>
      <c r="AU2127" s="29"/>
      <c r="AV2127" s="29"/>
      <c r="AW2127" s="29"/>
      <c r="AX2127" s="29"/>
      <c r="AY2127" s="30"/>
      <c r="AZ2127" s="30"/>
      <c r="BA2127" s="30"/>
      <c r="BB2127" s="30"/>
      <c r="BC2127" s="30"/>
      <c r="BD2127" s="30"/>
      <c r="BE2127" s="30"/>
      <c r="BF2127" s="30"/>
      <c r="BG2127" s="30"/>
      <c r="BH2127" s="30"/>
      <c r="BI2127" s="30"/>
      <c r="BJ2127" s="30"/>
      <c r="BK2127" s="30"/>
      <c r="BL2127" s="18"/>
      <c r="BM2127" s="18"/>
      <c r="BN2127" s="18"/>
      <c r="BO2127" s="18"/>
      <c r="BP2127" s="18"/>
      <c r="BQ2127" s="18"/>
      <c r="BR2127" s="18"/>
      <c r="BS2127" s="18"/>
      <c r="BT2127" s="18"/>
      <c r="BU2127" s="18"/>
      <c r="BV2127" s="18"/>
      <c r="BW2127" s="18"/>
      <c r="BX2127" s="19"/>
    </row>
    <row r="2128" spans="1:126" ht="20.100000000000001" customHeight="1">
      <c r="B2128" s="9"/>
      <c r="C2128" s="9"/>
      <c r="D2128" s="15"/>
      <c r="E2128" s="16" t="s">
        <v>49</v>
      </c>
      <c r="F2128" s="16"/>
      <c r="G2128" s="16"/>
      <c r="H2128" s="16"/>
      <c r="I2128" s="16"/>
      <c r="J2128" s="17"/>
      <c r="K2128" s="17"/>
      <c r="L2128" s="17"/>
      <c r="M2128" s="17"/>
      <c r="N2128" s="17"/>
      <c r="O2128" s="17"/>
      <c r="P2128" s="17"/>
      <c r="Q2128" s="20"/>
      <c r="R2128" s="21" t="s">
        <v>67</v>
      </c>
      <c r="S2128" s="22"/>
      <c r="T2128" s="22"/>
      <c r="U2128" s="22"/>
      <c r="V2128" s="22"/>
      <c r="W2128" s="22"/>
      <c r="X2128" s="22"/>
      <c r="Y2128" s="22"/>
      <c r="Z2128" s="22"/>
      <c r="AA2128" s="22"/>
      <c r="AB2128" s="22"/>
      <c r="AC2128" s="22"/>
      <c r="AD2128" s="22"/>
      <c r="AE2128" s="22"/>
      <c r="AF2128" s="22"/>
      <c r="AG2128" s="22"/>
      <c r="AH2128" s="22"/>
      <c r="AI2128" s="22"/>
      <c r="AJ2128" s="22"/>
      <c r="AK2128" s="22"/>
      <c r="AL2128" s="22"/>
      <c r="AM2128" s="22"/>
      <c r="AN2128" s="22"/>
      <c r="AO2128" s="22"/>
      <c r="AP2128" s="22"/>
      <c r="AQ2128" s="22"/>
      <c r="AR2128" s="22"/>
      <c r="AS2128" s="22"/>
      <c r="AT2128" s="22"/>
      <c r="AU2128" s="22"/>
      <c r="AV2128" s="22"/>
      <c r="AW2128" s="22"/>
      <c r="AX2128" s="2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3"/>
    </row>
    <row r="2129" spans="2:126" ht="20.100000000000001" customHeight="1">
      <c r="B2129" s="9"/>
      <c r="C2129" s="9"/>
      <c r="D2129" s="15"/>
      <c r="E2129" s="16"/>
      <c r="F2129" s="16"/>
      <c r="G2129" s="16"/>
      <c r="H2129" s="16"/>
      <c r="I2129" s="16"/>
      <c r="J2129" s="17"/>
      <c r="K2129" s="17"/>
      <c r="L2129" s="17"/>
      <c r="M2129" s="17"/>
      <c r="N2129" s="17"/>
      <c r="O2129" s="17"/>
      <c r="P2129" s="17"/>
      <c r="Q2129" s="23"/>
      <c r="R2129" s="31" t="s">
        <v>126</v>
      </c>
      <c r="S2129" s="31"/>
      <c r="T2129" s="31"/>
      <c r="U2129" s="31"/>
      <c r="V2129" s="31"/>
      <c r="W2129" s="31"/>
      <c r="X2129" s="31"/>
      <c r="Y2129" s="31"/>
      <c r="Z2129" s="31"/>
      <c r="AA2129" s="31"/>
      <c r="AB2129" s="31"/>
      <c r="AC2129" s="31"/>
      <c r="AD2129" s="31"/>
      <c r="AE2129" s="31"/>
      <c r="AF2129" s="31"/>
      <c r="AG2129" s="31"/>
      <c r="AH2129" s="31"/>
      <c r="AI2129" s="31"/>
      <c r="AJ2129" s="31"/>
      <c r="AK2129" s="31"/>
      <c r="AL2129" s="31"/>
      <c r="AM2129" s="31"/>
      <c r="AN2129" s="31"/>
      <c r="AO2129" s="31"/>
      <c r="AP2129" s="31"/>
      <c r="AQ2129" s="31"/>
      <c r="AR2129" s="31"/>
      <c r="AS2129" s="31"/>
      <c r="AT2129" s="31"/>
      <c r="AU2129" s="31"/>
      <c r="AV2129" s="31"/>
      <c r="AW2129" s="31"/>
      <c r="AX2129" s="31"/>
      <c r="AY2129" s="32"/>
      <c r="AZ2129" s="32"/>
      <c r="BA2129" s="32"/>
      <c r="BB2129" s="32"/>
      <c r="BC2129" s="32"/>
      <c r="BD2129" s="32"/>
      <c r="BE2129" s="32"/>
      <c r="BF2129" s="32"/>
      <c r="BG2129" s="32"/>
      <c r="BH2129" s="32"/>
      <c r="BI2129" s="32"/>
      <c r="BJ2129" s="32"/>
      <c r="BK2129" s="33"/>
      <c r="BL2129" s="33"/>
      <c r="BM2129" s="33"/>
      <c r="BN2129" s="33"/>
      <c r="BO2129" s="33"/>
      <c r="BP2129" s="33"/>
      <c r="BQ2129" s="33"/>
      <c r="BR2129" s="33"/>
      <c r="BS2129" s="33"/>
      <c r="BT2129" s="33"/>
      <c r="BU2129" s="33"/>
      <c r="BV2129" s="33"/>
      <c r="BW2129" s="33"/>
      <c r="BX2129" s="26"/>
    </row>
    <row r="2130" spans="2:126" ht="20.100000000000001" customHeight="1">
      <c r="B2130" s="9"/>
      <c r="C2130" s="9"/>
      <c r="D2130" s="10"/>
      <c r="E2130" s="11" t="s">
        <v>81</v>
      </c>
      <c r="F2130" s="11"/>
      <c r="G2130" s="11"/>
      <c r="H2130" s="11"/>
      <c r="I2130" s="11"/>
      <c r="J2130" s="12"/>
      <c r="K2130" s="12"/>
      <c r="L2130" s="12"/>
      <c r="M2130" s="12"/>
      <c r="N2130" s="12"/>
      <c r="O2130" s="12"/>
      <c r="P2130" s="12"/>
      <c r="Q2130" s="15"/>
      <c r="R2130" s="16" t="s">
        <v>115</v>
      </c>
      <c r="S2130" s="17"/>
      <c r="T2130" s="17"/>
      <c r="U2130" s="17"/>
      <c r="V2130" s="17"/>
      <c r="W2130" s="17"/>
      <c r="X2130" s="17"/>
      <c r="Y2130" s="17"/>
      <c r="Z2130" s="17"/>
      <c r="AA2130" s="17"/>
      <c r="AB2130" s="17"/>
      <c r="AC2130" s="17"/>
      <c r="AD2130" s="17"/>
      <c r="AE2130" s="17"/>
      <c r="AF2130" s="17"/>
      <c r="AG2130" s="17"/>
      <c r="AH2130" s="17"/>
      <c r="AI2130" s="17"/>
      <c r="AJ2130" s="17"/>
      <c r="AK2130" s="17"/>
      <c r="AL2130" s="17"/>
      <c r="AM2130" s="17"/>
      <c r="AN2130" s="17"/>
      <c r="AO2130" s="17"/>
      <c r="AP2130" s="17"/>
      <c r="AQ2130" s="17"/>
      <c r="AR2130" s="17"/>
      <c r="AS2130" s="17"/>
      <c r="AT2130" s="17"/>
      <c r="AU2130" s="17"/>
      <c r="AV2130" s="17"/>
      <c r="AW2130" s="17"/>
      <c r="AX2130" s="17"/>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9"/>
    </row>
    <row r="2131" spans="2:126" ht="20.100000000000001" customHeight="1">
      <c r="B2131" s="9"/>
      <c r="C2131" s="9"/>
      <c r="D2131" s="15"/>
      <c r="E2131" s="16" t="s">
        <v>82</v>
      </c>
      <c r="F2131" s="16"/>
      <c r="G2131" s="16"/>
      <c r="H2131" s="16"/>
      <c r="I2131" s="16"/>
      <c r="J2131" s="17"/>
      <c r="K2131" s="17"/>
      <c r="L2131" s="17"/>
      <c r="M2131" s="17"/>
      <c r="N2131" s="17"/>
      <c r="O2131" s="17"/>
      <c r="P2131" s="17"/>
      <c r="Q2131" s="20"/>
      <c r="R2131" s="486" t="s">
        <v>113</v>
      </c>
      <c r="S2131" s="486"/>
      <c r="T2131" s="486"/>
      <c r="U2131" s="486"/>
      <c r="V2131" s="39" t="s">
        <v>240</v>
      </c>
      <c r="W2131" s="487" t="str">
        <f>VLOOKUP(A2109,入力フォーム!$A$26:$AA$75,10,FALSE)</f>
        <v/>
      </c>
      <c r="X2131" s="487"/>
      <c r="Y2131" s="487"/>
      <c r="Z2131" s="487"/>
      <c r="AA2131" s="487"/>
      <c r="AB2131" s="487"/>
      <c r="AC2131" s="487"/>
      <c r="AD2131" s="39" t="s">
        <v>21</v>
      </c>
      <c r="AE2131" s="40"/>
      <c r="AF2131" s="22"/>
      <c r="AG2131" s="22"/>
      <c r="AH2131" s="22"/>
      <c r="AI2131" s="22"/>
      <c r="AJ2131" s="22"/>
      <c r="AK2131" s="22"/>
      <c r="AL2131" s="22"/>
      <c r="AM2131" s="22"/>
      <c r="AN2131" s="22"/>
      <c r="AO2131" s="22"/>
      <c r="AP2131" s="22"/>
      <c r="AQ2131" s="22"/>
      <c r="AR2131" s="22"/>
      <c r="AS2131" s="22"/>
      <c r="AT2131" s="22"/>
      <c r="AU2131" s="22"/>
      <c r="AV2131" s="22"/>
      <c r="AW2131" s="22"/>
      <c r="AX2131" s="2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3"/>
    </row>
    <row r="2132" spans="2:126" ht="20.100000000000001" customHeight="1">
      <c r="B2132" s="9"/>
      <c r="C2132" s="9"/>
      <c r="D2132" s="15"/>
      <c r="E2132" s="16"/>
      <c r="F2132" s="16"/>
      <c r="G2132" s="16"/>
      <c r="H2132" s="16"/>
      <c r="I2132" s="16"/>
      <c r="J2132" s="17"/>
      <c r="K2132" s="17"/>
      <c r="L2132" s="17"/>
      <c r="M2132" s="17"/>
      <c r="N2132" s="17"/>
      <c r="O2132" s="17"/>
      <c r="P2132" s="17"/>
      <c r="Q2132" s="15"/>
      <c r="R2132" s="16" t="s">
        <v>104</v>
      </c>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c r="AP2132" s="17"/>
      <c r="AQ2132" s="17"/>
      <c r="AR2132" s="17"/>
      <c r="AS2132" s="17"/>
      <c r="AT2132" s="17"/>
      <c r="AU2132" s="17"/>
      <c r="AV2132" s="17"/>
      <c r="AW2132" s="17"/>
      <c r="AX2132" s="17"/>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9"/>
    </row>
    <row r="2133" spans="2:126" ht="20.100000000000001" customHeight="1">
      <c r="B2133" s="9"/>
      <c r="C2133" s="9"/>
      <c r="D2133" s="15"/>
      <c r="E2133" s="16"/>
      <c r="F2133" s="16"/>
      <c r="G2133" s="16"/>
      <c r="H2133" s="16"/>
      <c r="I2133" s="16"/>
      <c r="J2133" s="17"/>
      <c r="K2133" s="17"/>
      <c r="L2133" s="17"/>
      <c r="M2133" s="17"/>
      <c r="N2133" s="17"/>
      <c r="O2133" s="17"/>
      <c r="P2133" s="17"/>
      <c r="Q2133" s="15"/>
      <c r="R2133" s="16" t="s">
        <v>68</v>
      </c>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9"/>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row>
    <row r="2134" spans="2:126" ht="20.100000000000001" customHeight="1">
      <c r="B2134" s="9"/>
      <c r="C2134" s="9"/>
      <c r="D2134" s="15"/>
      <c r="E2134" s="16"/>
      <c r="F2134" s="16"/>
      <c r="G2134" s="16"/>
      <c r="H2134" s="16"/>
      <c r="I2134" s="16"/>
      <c r="J2134" s="17"/>
      <c r="K2134" s="17"/>
      <c r="L2134" s="17"/>
      <c r="M2134" s="17"/>
      <c r="N2134" s="17"/>
      <c r="O2134" s="17"/>
      <c r="P2134" s="17"/>
      <c r="Q2134" s="15"/>
      <c r="R2134" s="16" t="s">
        <v>114</v>
      </c>
      <c r="S2134" s="17"/>
      <c r="T2134" s="17"/>
      <c r="U2134" s="17"/>
      <c r="V2134" s="17"/>
      <c r="W2134" s="17"/>
      <c r="X2134" s="17"/>
      <c r="Y2134" s="17"/>
      <c r="Z2134" s="17"/>
      <c r="AA2134" s="17"/>
      <c r="AB2134" s="17"/>
      <c r="AC2134" s="17"/>
      <c r="AD2134" s="17"/>
      <c r="AE2134" s="17"/>
      <c r="AF2134" s="17"/>
      <c r="AG2134" s="17"/>
      <c r="AH2134" s="17"/>
      <c r="AI2134" s="17"/>
      <c r="AJ2134" s="17"/>
      <c r="AK2134" s="17"/>
      <c r="AL2134" s="17"/>
      <c r="AM2134" s="17"/>
      <c r="AN2134" s="17"/>
      <c r="AO2134" s="17"/>
      <c r="AP2134" s="17"/>
      <c r="AQ2134" s="17"/>
      <c r="AR2134" s="17"/>
      <c r="AS2134" s="17"/>
      <c r="AT2134" s="17"/>
      <c r="AU2134" s="17"/>
      <c r="AV2134" s="17"/>
      <c r="AW2134" s="17"/>
      <c r="AX2134" s="17"/>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9"/>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row>
    <row r="2135" spans="2:126" ht="20.100000000000001" customHeight="1">
      <c r="B2135" s="9"/>
      <c r="C2135" s="9"/>
      <c r="D2135" s="15"/>
      <c r="E2135" s="16"/>
      <c r="F2135" s="16"/>
      <c r="G2135" s="16"/>
      <c r="H2135" s="16"/>
      <c r="I2135" s="16"/>
      <c r="J2135" s="17"/>
      <c r="K2135" s="17"/>
      <c r="L2135" s="17"/>
      <c r="M2135" s="17"/>
      <c r="N2135" s="17"/>
      <c r="O2135" s="17"/>
      <c r="P2135" s="17"/>
      <c r="Q2135" s="23"/>
      <c r="R2135" s="25"/>
      <c r="S2135" s="25"/>
      <c r="T2135" s="25"/>
      <c r="U2135" s="25"/>
      <c r="V2135" s="25"/>
      <c r="W2135" s="25"/>
      <c r="X2135" s="25"/>
      <c r="Y2135" s="24" t="s">
        <v>241</v>
      </c>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26"/>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row>
    <row r="2136" spans="2:126" ht="20.100000000000001" customHeight="1">
      <c r="B2136" s="9"/>
      <c r="C2136" s="9"/>
      <c r="D2136" s="10"/>
      <c r="E2136" s="11" t="s">
        <v>50</v>
      </c>
      <c r="F2136" s="11"/>
      <c r="G2136" s="11"/>
      <c r="H2136" s="11"/>
      <c r="I2136" s="11"/>
      <c r="J2136" s="12"/>
      <c r="K2136" s="12"/>
      <c r="L2136" s="12"/>
      <c r="M2136" s="12"/>
      <c r="N2136" s="12"/>
      <c r="O2136" s="12"/>
      <c r="P2136" s="12"/>
      <c r="Q2136" s="15"/>
      <c r="R2136" s="16" t="s">
        <v>69</v>
      </c>
      <c r="S2136" s="17"/>
      <c r="T2136" s="17"/>
      <c r="U2136" s="17"/>
      <c r="V2136" s="17"/>
      <c r="W2136" s="17"/>
      <c r="X2136" s="17"/>
      <c r="Y2136" s="17"/>
      <c r="Z2136" s="17"/>
      <c r="AA2136" s="17"/>
      <c r="AB2136" s="17"/>
      <c r="AC2136" s="16" t="s">
        <v>70</v>
      </c>
      <c r="AD2136" s="17"/>
      <c r="AE2136" s="17"/>
      <c r="AF2136" s="17"/>
      <c r="AG2136" s="17"/>
      <c r="AH2136" s="17"/>
      <c r="AI2136" s="17"/>
      <c r="AJ2136" s="17"/>
      <c r="AK2136" s="17"/>
      <c r="AL2136" s="17"/>
      <c r="AM2136" s="17"/>
      <c r="AN2136" s="17"/>
      <c r="AO2136" s="17"/>
      <c r="AP2136" s="17"/>
      <c r="AQ2136" s="17"/>
      <c r="AR2136" s="17"/>
      <c r="AS2136" s="17"/>
      <c r="AT2136" s="17"/>
      <c r="AU2136" s="17"/>
      <c r="AV2136" s="17"/>
      <c r="AW2136" s="17"/>
      <c r="AX2136" s="17"/>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9"/>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row>
    <row r="2137" spans="2:126" ht="20.100000000000001" customHeight="1">
      <c r="B2137" s="9"/>
      <c r="C2137" s="9"/>
      <c r="D2137" s="10"/>
      <c r="E2137" s="11" t="s">
        <v>51</v>
      </c>
      <c r="F2137" s="11"/>
      <c r="G2137" s="11"/>
      <c r="H2137" s="11"/>
      <c r="I2137" s="11"/>
      <c r="J2137" s="12"/>
      <c r="K2137" s="12"/>
      <c r="L2137" s="12"/>
      <c r="M2137" s="12"/>
      <c r="N2137" s="12"/>
      <c r="O2137" s="12"/>
      <c r="P2137" s="12"/>
      <c r="Q2137" s="10"/>
      <c r="R2137" s="11" t="s">
        <v>86</v>
      </c>
      <c r="S2137" s="12"/>
      <c r="T2137" s="12"/>
      <c r="U2137" s="12"/>
      <c r="V2137" s="12"/>
      <c r="W2137" s="12"/>
      <c r="X2137" s="12"/>
      <c r="Y2137" s="12"/>
      <c r="Z2137" s="12"/>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c r="BW2137" s="13"/>
      <c r="BX2137" s="14"/>
    </row>
    <row r="2138" spans="2:126" ht="20.100000000000001" customHeight="1">
      <c r="B2138" s="9"/>
      <c r="C2138" s="9"/>
      <c r="D2138" s="20"/>
      <c r="E2138" s="21" t="s">
        <v>52</v>
      </c>
      <c r="F2138" s="21"/>
      <c r="G2138" s="21"/>
      <c r="H2138" s="21"/>
      <c r="I2138" s="21"/>
      <c r="J2138" s="22"/>
      <c r="K2138" s="22"/>
      <c r="L2138" s="22"/>
      <c r="M2138" s="22"/>
      <c r="N2138" s="22"/>
      <c r="O2138" s="22"/>
      <c r="P2138" s="22"/>
      <c r="Q2138" s="15"/>
      <c r="R2138" s="16" t="s">
        <v>71</v>
      </c>
      <c r="S2138" s="29"/>
      <c r="T2138" s="29"/>
      <c r="U2138" s="29"/>
      <c r="V2138" s="29"/>
      <c r="W2138" s="29"/>
      <c r="X2138" s="29"/>
      <c r="Y2138" s="29"/>
      <c r="Z2138" s="29"/>
      <c r="AA2138" s="29"/>
      <c r="AB2138" s="29"/>
      <c r="AC2138" s="29"/>
      <c r="AD2138" s="29"/>
      <c r="AE2138" s="29"/>
      <c r="AF2138" s="29"/>
      <c r="AG2138" s="29"/>
      <c r="AH2138" s="29"/>
      <c r="AI2138" s="29"/>
      <c r="AJ2138" s="29"/>
      <c r="AK2138" s="29"/>
      <c r="AL2138" s="29"/>
      <c r="AM2138" s="29"/>
      <c r="AN2138" s="29"/>
      <c r="AO2138" s="29"/>
      <c r="AP2138" s="29"/>
      <c r="AQ2138" s="29"/>
      <c r="AR2138" s="29"/>
      <c r="AS2138" s="29"/>
      <c r="AT2138" s="29"/>
      <c r="AU2138" s="29"/>
      <c r="AV2138" s="29"/>
      <c r="AW2138" s="29"/>
      <c r="AX2138" s="29"/>
      <c r="AY2138" s="30"/>
      <c r="AZ2138" s="30"/>
      <c r="BA2138" s="30"/>
      <c r="BB2138" s="30"/>
      <c r="BC2138" s="30"/>
      <c r="BD2138" s="30"/>
      <c r="BE2138" s="30"/>
      <c r="BF2138" s="30"/>
      <c r="BG2138" s="30"/>
      <c r="BH2138" s="30"/>
      <c r="BI2138" s="30"/>
      <c r="BJ2138" s="30"/>
      <c r="BK2138" s="30"/>
      <c r="BL2138" s="18"/>
      <c r="BM2138" s="18"/>
      <c r="BN2138" s="18"/>
      <c r="BO2138" s="18"/>
      <c r="BP2138" s="18"/>
      <c r="BQ2138" s="18"/>
      <c r="BR2138" s="18"/>
      <c r="BS2138" s="18"/>
      <c r="BT2138" s="18"/>
      <c r="BU2138" s="18"/>
      <c r="BV2138" s="18"/>
      <c r="BW2138" s="18"/>
      <c r="BX2138" s="19"/>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row>
    <row r="2139" spans="2:126" ht="20.100000000000001" customHeight="1">
      <c r="B2139" s="9"/>
      <c r="C2139" s="9"/>
      <c r="D2139" s="15"/>
      <c r="E2139" s="16"/>
      <c r="F2139" s="16"/>
      <c r="G2139" s="16"/>
      <c r="H2139" s="16"/>
      <c r="I2139" s="16"/>
      <c r="J2139" s="17"/>
      <c r="K2139" s="17"/>
      <c r="L2139" s="17"/>
      <c r="M2139" s="17"/>
      <c r="N2139" s="17"/>
      <c r="O2139" s="17"/>
      <c r="P2139" s="17"/>
      <c r="Q2139" s="15"/>
      <c r="R2139" s="28" t="s">
        <v>72</v>
      </c>
      <c r="S2139" s="29"/>
      <c r="T2139" s="29"/>
      <c r="U2139" s="29"/>
      <c r="V2139" s="29"/>
      <c r="W2139" s="29"/>
      <c r="X2139" s="29"/>
      <c r="Y2139" s="29"/>
      <c r="Z2139" s="29"/>
      <c r="AA2139" s="29"/>
      <c r="AB2139" s="29"/>
      <c r="AC2139" s="29"/>
      <c r="AD2139" s="29"/>
      <c r="AE2139" s="29"/>
      <c r="AF2139" s="29"/>
      <c r="AG2139" s="29"/>
      <c r="AH2139" s="29"/>
      <c r="AI2139" s="29"/>
      <c r="AJ2139" s="29"/>
      <c r="AK2139" s="29"/>
      <c r="AL2139" s="29"/>
      <c r="AM2139" s="29"/>
      <c r="AN2139" s="29"/>
      <c r="AO2139" s="29"/>
      <c r="AP2139" s="29"/>
      <c r="AQ2139" s="29"/>
      <c r="AR2139" s="29"/>
      <c r="AS2139" s="29"/>
      <c r="AT2139" s="29"/>
      <c r="AU2139" s="29"/>
      <c r="AV2139" s="29"/>
      <c r="AW2139" s="29"/>
      <c r="AX2139" s="29"/>
      <c r="AY2139" s="30"/>
      <c r="AZ2139" s="30"/>
      <c r="BA2139" s="30"/>
      <c r="BB2139" s="30"/>
      <c r="BC2139" s="30"/>
      <c r="BD2139" s="30"/>
      <c r="BE2139" s="30"/>
      <c r="BF2139" s="30"/>
      <c r="BG2139" s="30"/>
      <c r="BH2139" s="30"/>
      <c r="BI2139" s="30"/>
      <c r="BJ2139" s="30"/>
      <c r="BK2139" s="30"/>
      <c r="BL2139" s="18"/>
      <c r="BM2139" s="18"/>
      <c r="BN2139" s="18"/>
      <c r="BO2139" s="18"/>
      <c r="BP2139" s="18"/>
      <c r="BQ2139" s="18"/>
      <c r="BR2139" s="18"/>
      <c r="BS2139" s="18"/>
      <c r="BT2139" s="18"/>
      <c r="BU2139" s="18"/>
      <c r="BV2139" s="18"/>
      <c r="BW2139" s="18"/>
      <c r="BX2139" s="1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row>
    <row r="2140" spans="2:126" ht="20.100000000000001" customHeight="1">
      <c r="B2140" s="9"/>
      <c r="C2140" s="9"/>
      <c r="D2140" s="15"/>
      <c r="E2140" s="16"/>
      <c r="F2140" s="16"/>
      <c r="G2140" s="16"/>
      <c r="H2140" s="16"/>
      <c r="I2140" s="16"/>
      <c r="J2140" s="17"/>
      <c r="K2140" s="17"/>
      <c r="L2140" s="17"/>
      <c r="M2140" s="17"/>
      <c r="N2140" s="17"/>
      <c r="O2140" s="17"/>
      <c r="P2140" s="17"/>
      <c r="Q2140" s="15"/>
      <c r="R2140" s="29"/>
      <c r="S2140" s="29"/>
      <c r="T2140" s="29" t="s">
        <v>73</v>
      </c>
      <c r="U2140" s="29"/>
      <c r="V2140" s="29"/>
      <c r="W2140" s="29"/>
      <c r="X2140" s="29"/>
      <c r="Y2140" s="29"/>
      <c r="Z2140" s="29"/>
      <c r="AA2140" s="29"/>
      <c r="AB2140" s="29"/>
      <c r="AC2140" s="29"/>
      <c r="AD2140" s="29"/>
      <c r="AE2140" s="29"/>
      <c r="AF2140" s="29"/>
      <c r="AG2140" s="29"/>
      <c r="AH2140" s="29"/>
      <c r="AI2140" s="29"/>
      <c r="AJ2140" s="29"/>
      <c r="AK2140" s="29"/>
      <c r="AL2140" s="29"/>
      <c r="AM2140" s="29"/>
      <c r="AN2140" s="29"/>
      <c r="AO2140" s="29"/>
      <c r="AP2140" s="29"/>
      <c r="AQ2140" s="29"/>
      <c r="AR2140" s="29"/>
      <c r="AS2140" s="29"/>
      <c r="AT2140" s="29"/>
      <c r="AU2140" s="29"/>
      <c r="AV2140" s="29"/>
      <c r="AW2140" s="29"/>
      <c r="AX2140" s="29"/>
      <c r="AY2140" s="30"/>
      <c r="AZ2140" s="30"/>
      <c r="BA2140" s="30"/>
      <c r="BB2140" s="30"/>
      <c r="BC2140" s="30"/>
      <c r="BD2140" s="30"/>
      <c r="BE2140" s="30"/>
      <c r="BF2140" s="30"/>
      <c r="BG2140" s="30"/>
      <c r="BH2140" s="30"/>
      <c r="BI2140" s="30"/>
      <c r="BJ2140" s="30"/>
      <c r="BK2140" s="30"/>
      <c r="BL2140" s="18"/>
      <c r="BM2140" s="18"/>
      <c r="BN2140" s="18"/>
      <c r="BO2140" s="18"/>
      <c r="BP2140" s="18"/>
      <c r="BQ2140" s="18"/>
      <c r="BR2140" s="18"/>
      <c r="BS2140" s="18"/>
      <c r="BT2140" s="18"/>
      <c r="BU2140" s="18"/>
      <c r="BV2140" s="18"/>
      <c r="BW2140" s="18"/>
      <c r="BX2140" s="19"/>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row>
    <row r="2141" spans="2:126" ht="20.100000000000001" customHeight="1">
      <c r="B2141" s="9"/>
      <c r="C2141" s="9"/>
      <c r="D2141" s="15"/>
      <c r="E2141" s="16"/>
      <c r="F2141" s="16"/>
      <c r="G2141" s="16"/>
      <c r="H2141" s="16"/>
      <c r="I2141" s="16"/>
      <c r="J2141" s="17"/>
      <c r="K2141" s="17"/>
      <c r="L2141" s="17"/>
      <c r="M2141" s="17"/>
      <c r="N2141" s="17"/>
      <c r="O2141" s="17"/>
      <c r="P2141" s="17"/>
      <c r="Q2141" s="15"/>
      <c r="R2141" s="29"/>
      <c r="S2141" s="29"/>
      <c r="T2141" s="29" t="s">
        <v>74</v>
      </c>
      <c r="U2141" s="29"/>
      <c r="V2141" s="29"/>
      <c r="W2141" s="29"/>
      <c r="X2141" s="29"/>
      <c r="Y2141" s="29"/>
      <c r="Z2141" s="29"/>
      <c r="AA2141" s="29"/>
      <c r="AB2141" s="29"/>
      <c r="AC2141" s="29"/>
      <c r="AD2141" s="29"/>
      <c r="AE2141" s="29"/>
      <c r="AF2141" s="29"/>
      <c r="AG2141" s="29"/>
      <c r="AH2141" s="29"/>
      <c r="AI2141" s="29"/>
      <c r="AJ2141" s="29"/>
      <c r="AK2141" s="29"/>
      <c r="AL2141" s="29"/>
      <c r="AM2141" s="29"/>
      <c r="AN2141" s="29"/>
      <c r="AO2141" s="29"/>
      <c r="AP2141" s="29"/>
      <c r="AQ2141" s="29"/>
      <c r="AR2141" s="29"/>
      <c r="AS2141" s="29"/>
      <c r="AT2141" s="29"/>
      <c r="AU2141" s="29"/>
      <c r="AV2141" s="29"/>
      <c r="AW2141" s="29"/>
      <c r="AX2141" s="29"/>
      <c r="AY2141" s="30"/>
      <c r="AZ2141" s="30"/>
      <c r="BA2141" s="30"/>
      <c r="BB2141" s="30"/>
      <c r="BC2141" s="30"/>
      <c r="BD2141" s="30"/>
      <c r="BE2141" s="30"/>
      <c r="BF2141" s="30"/>
      <c r="BG2141" s="30"/>
      <c r="BH2141" s="30"/>
      <c r="BI2141" s="30"/>
      <c r="BJ2141" s="30"/>
      <c r="BK2141" s="30"/>
      <c r="BL2141" s="18"/>
      <c r="BM2141" s="18"/>
      <c r="BN2141" s="18"/>
      <c r="BO2141" s="18"/>
      <c r="BP2141" s="18"/>
      <c r="BQ2141" s="18"/>
      <c r="BR2141" s="18"/>
      <c r="BS2141" s="18"/>
      <c r="BT2141" s="18"/>
      <c r="BU2141" s="18"/>
      <c r="BV2141" s="18"/>
      <c r="BW2141" s="18"/>
      <c r="BX2141" s="19"/>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row>
    <row r="2142" spans="2:126" ht="20.100000000000001" customHeight="1">
      <c r="B2142" s="9"/>
      <c r="C2142" s="9"/>
      <c r="D2142" s="15"/>
      <c r="E2142" s="16"/>
      <c r="F2142" s="16"/>
      <c r="G2142" s="16"/>
      <c r="H2142" s="16"/>
      <c r="I2142" s="16"/>
      <c r="J2142" s="17"/>
      <c r="K2142" s="17"/>
      <c r="L2142" s="17"/>
      <c r="M2142" s="17"/>
      <c r="N2142" s="17"/>
      <c r="O2142" s="17"/>
      <c r="P2142" s="17"/>
      <c r="Q2142" s="15"/>
      <c r="R2142" s="29"/>
      <c r="S2142" s="29"/>
      <c r="T2142" s="29" t="s">
        <v>75</v>
      </c>
      <c r="U2142" s="29"/>
      <c r="V2142" s="29"/>
      <c r="W2142" s="29"/>
      <c r="X2142" s="29"/>
      <c r="Y2142" s="29"/>
      <c r="Z2142" s="29"/>
      <c r="AA2142" s="29"/>
      <c r="AB2142" s="29"/>
      <c r="AC2142" s="29"/>
      <c r="AD2142" s="29"/>
      <c r="AE2142" s="29"/>
      <c r="AF2142" s="29"/>
      <c r="AG2142" s="29"/>
      <c r="AH2142" s="29"/>
      <c r="AI2142" s="29"/>
      <c r="AJ2142" s="29"/>
      <c r="AK2142" s="29"/>
      <c r="AL2142" s="29"/>
      <c r="AM2142" s="29"/>
      <c r="AN2142" s="29"/>
      <c r="AO2142" s="29"/>
      <c r="AP2142" s="29"/>
      <c r="AQ2142" s="29"/>
      <c r="AR2142" s="29"/>
      <c r="AS2142" s="29"/>
      <c r="AT2142" s="29"/>
      <c r="AU2142" s="29"/>
      <c r="AV2142" s="29"/>
      <c r="AW2142" s="29"/>
      <c r="AX2142" s="29"/>
      <c r="AY2142" s="30"/>
      <c r="AZ2142" s="30"/>
      <c r="BA2142" s="30"/>
      <c r="BB2142" s="30"/>
      <c r="BC2142" s="30"/>
      <c r="BD2142" s="30"/>
      <c r="BE2142" s="30"/>
      <c r="BF2142" s="30"/>
      <c r="BG2142" s="30"/>
      <c r="BH2142" s="30"/>
      <c r="BI2142" s="30"/>
      <c r="BJ2142" s="30"/>
      <c r="BK2142" s="30"/>
      <c r="BL2142" s="18"/>
      <c r="BM2142" s="18"/>
      <c r="BN2142" s="18"/>
      <c r="BO2142" s="18"/>
      <c r="BP2142" s="18"/>
      <c r="BQ2142" s="18"/>
      <c r="BR2142" s="18"/>
      <c r="BS2142" s="18"/>
      <c r="BT2142" s="18"/>
      <c r="BU2142" s="18"/>
      <c r="BV2142" s="18"/>
      <c r="BW2142" s="18"/>
      <c r="BX2142" s="19"/>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row>
    <row r="2143" spans="2:126" ht="20.100000000000001" customHeight="1">
      <c r="B2143" s="9"/>
      <c r="C2143" s="9"/>
      <c r="D2143" s="15"/>
      <c r="E2143" s="16"/>
      <c r="F2143" s="16"/>
      <c r="G2143" s="16"/>
      <c r="H2143" s="16"/>
      <c r="I2143" s="16"/>
      <c r="J2143" s="17"/>
      <c r="K2143" s="17"/>
      <c r="L2143" s="17"/>
      <c r="M2143" s="17"/>
      <c r="N2143" s="17"/>
      <c r="O2143" s="17"/>
      <c r="P2143" s="17"/>
      <c r="Q2143" s="15"/>
      <c r="R2143" s="29"/>
      <c r="S2143" s="29"/>
      <c r="T2143" s="29" t="s">
        <v>84</v>
      </c>
      <c r="U2143" s="29"/>
      <c r="V2143" s="29"/>
      <c r="W2143" s="29"/>
      <c r="X2143" s="29"/>
      <c r="Y2143" s="29"/>
      <c r="Z2143" s="29"/>
      <c r="AA2143" s="29"/>
      <c r="AB2143" s="29"/>
      <c r="AC2143" s="29"/>
      <c r="AD2143" s="29"/>
      <c r="AE2143" s="29"/>
      <c r="AF2143" s="29"/>
      <c r="AG2143" s="29"/>
      <c r="AH2143" s="29"/>
      <c r="AI2143" s="29"/>
      <c r="AJ2143" s="29"/>
      <c r="AK2143" s="29"/>
      <c r="AL2143" s="29"/>
      <c r="AM2143" s="29"/>
      <c r="AN2143" s="29"/>
      <c r="AO2143" s="29"/>
      <c r="AP2143" s="29"/>
      <c r="AQ2143" s="29"/>
      <c r="AR2143" s="29"/>
      <c r="AS2143" s="29"/>
      <c r="AT2143" s="29"/>
      <c r="AU2143" s="29"/>
      <c r="AV2143" s="29"/>
      <c r="AW2143" s="29"/>
      <c r="AX2143" s="29"/>
      <c r="AY2143" s="30"/>
      <c r="AZ2143" s="30"/>
      <c r="BA2143" s="30"/>
      <c r="BB2143" s="30"/>
      <c r="BC2143" s="30"/>
      <c r="BD2143" s="30"/>
      <c r="BE2143" s="30"/>
      <c r="BF2143" s="30"/>
      <c r="BG2143" s="30"/>
      <c r="BH2143" s="30"/>
      <c r="BI2143" s="30"/>
      <c r="BJ2143" s="30"/>
      <c r="BK2143" s="30"/>
      <c r="BL2143" s="18"/>
      <c r="BM2143" s="18"/>
      <c r="BN2143" s="18"/>
      <c r="BO2143" s="18"/>
      <c r="BP2143" s="18"/>
      <c r="BQ2143" s="18"/>
      <c r="BR2143" s="18"/>
      <c r="BS2143" s="18"/>
      <c r="BT2143" s="18"/>
      <c r="BU2143" s="18"/>
      <c r="BV2143" s="18"/>
      <c r="BW2143" s="18"/>
      <c r="BX2143" s="19"/>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row>
    <row r="2144" spans="2:126" ht="20.100000000000001" customHeight="1">
      <c r="B2144" s="9"/>
      <c r="C2144" s="9"/>
      <c r="D2144" s="23"/>
      <c r="E2144" s="24"/>
      <c r="F2144" s="24"/>
      <c r="G2144" s="24"/>
      <c r="H2144" s="24"/>
      <c r="I2144" s="24"/>
      <c r="J2144" s="25"/>
      <c r="K2144" s="25"/>
      <c r="L2144" s="25"/>
      <c r="M2144" s="25"/>
      <c r="N2144" s="25"/>
      <c r="O2144" s="25"/>
      <c r="P2144" s="25"/>
      <c r="Q2144" s="15"/>
      <c r="R2144" s="29"/>
      <c r="S2144" s="29"/>
      <c r="T2144" s="29" t="s">
        <v>76</v>
      </c>
      <c r="U2144" s="29"/>
      <c r="V2144" s="29"/>
      <c r="W2144" s="29"/>
      <c r="X2144" s="29"/>
      <c r="Y2144" s="29"/>
      <c r="Z2144" s="29"/>
      <c r="AA2144" s="29"/>
      <c r="AB2144" s="29"/>
      <c r="AC2144" s="29"/>
      <c r="AD2144" s="29"/>
      <c r="AE2144" s="29"/>
      <c r="AF2144" s="29"/>
      <c r="AG2144" s="29"/>
      <c r="AH2144" s="29"/>
      <c r="AI2144" s="29"/>
      <c r="AJ2144" s="29"/>
      <c r="AK2144" s="29"/>
      <c r="AL2144" s="29"/>
      <c r="AM2144" s="29"/>
      <c r="AN2144" s="29"/>
      <c r="AO2144" s="29"/>
      <c r="AP2144" s="29"/>
      <c r="AQ2144" s="29"/>
      <c r="AR2144" s="29"/>
      <c r="AS2144" s="29"/>
      <c r="AT2144" s="29"/>
      <c r="AU2144" s="29"/>
      <c r="AV2144" s="29"/>
      <c r="AW2144" s="29"/>
      <c r="AX2144" s="29"/>
      <c r="AY2144" s="30"/>
      <c r="AZ2144" s="30"/>
      <c r="BA2144" s="30"/>
      <c r="BB2144" s="30"/>
      <c r="BC2144" s="30"/>
      <c r="BD2144" s="30"/>
      <c r="BE2144" s="30"/>
      <c r="BF2144" s="30"/>
      <c r="BG2144" s="30"/>
      <c r="BH2144" s="30"/>
      <c r="BI2144" s="30"/>
      <c r="BJ2144" s="30"/>
      <c r="BK2144" s="30"/>
      <c r="BL2144" s="18"/>
      <c r="BM2144" s="18"/>
      <c r="BN2144" s="18"/>
      <c r="BO2144" s="18"/>
      <c r="BP2144" s="18"/>
      <c r="BQ2144" s="18"/>
      <c r="BR2144" s="18"/>
      <c r="BS2144" s="18"/>
      <c r="BT2144" s="18"/>
      <c r="BU2144" s="18"/>
      <c r="BV2144" s="18"/>
      <c r="BW2144" s="18"/>
      <c r="BX2144" s="19"/>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row>
    <row r="2145" spans="2:126" ht="20.100000000000001" customHeight="1">
      <c r="B2145" s="9"/>
      <c r="C2145" s="9"/>
      <c r="D2145" s="15"/>
      <c r="E2145" s="16" t="s">
        <v>53</v>
      </c>
      <c r="F2145" s="16"/>
      <c r="G2145" s="16"/>
      <c r="H2145" s="16"/>
      <c r="I2145" s="16"/>
      <c r="J2145" s="17"/>
      <c r="K2145" s="17"/>
      <c r="L2145" s="17"/>
      <c r="M2145" s="17"/>
      <c r="N2145" s="17"/>
      <c r="O2145" s="17"/>
      <c r="P2145" s="17"/>
      <c r="Q2145" s="10"/>
      <c r="R2145" s="11" t="s">
        <v>325</v>
      </c>
      <c r="S2145" s="37"/>
      <c r="T2145" s="37"/>
      <c r="U2145" s="37"/>
      <c r="V2145" s="37"/>
      <c r="W2145" s="37"/>
      <c r="X2145" s="37"/>
      <c r="Y2145" s="37"/>
      <c r="Z2145" s="37"/>
      <c r="AA2145" s="37"/>
      <c r="AB2145" s="37"/>
      <c r="AC2145" s="37"/>
      <c r="AD2145" s="37"/>
      <c r="AE2145" s="37"/>
      <c r="AF2145" s="37"/>
      <c r="AG2145" s="37"/>
      <c r="AH2145" s="37"/>
      <c r="AI2145" s="37"/>
      <c r="AJ2145" s="37"/>
      <c r="AK2145" s="37"/>
      <c r="AL2145" s="37"/>
      <c r="AM2145" s="37"/>
      <c r="AN2145" s="37"/>
      <c r="AO2145" s="37"/>
      <c r="AP2145" s="37"/>
      <c r="AQ2145" s="37"/>
      <c r="AR2145" s="37"/>
      <c r="AS2145" s="37"/>
      <c r="AT2145" s="37"/>
      <c r="AU2145" s="37"/>
      <c r="AV2145" s="37"/>
      <c r="AW2145" s="37"/>
      <c r="AX2145" s="37"/>
      <c r="AY2145" s="38"/>
      <c r="AZ2145" s="38"/>
      <c r="BA2145" s="38"/>
      <c r="BB2145" s="38"/>
      <c r="BC2145" s="38"/>
      <c r="BD2145" s="38"/>
      <c r="BE2145" s="38"/>
      <c r="BF2145" s="38"/>
      <c r="BG2145" s="38"/>
      <c r="BH2145" s="38"/>
      <c r="BI2145" s="38"/>
      <c r="BJ2145" s="38"/>
      <c r="BK2145" s="38"/>
      <c r="BL2145" s="13"/>
      <c r="BM2145" s="13"/>
      <c r="BN2145" s="13"/>
      <c r="BO2145" s="13"/>
      <c r="BP2145" s="13"/>
      <c r="BQ2145" s="13"/>
      <c r="BR2145" s="13"/>
      <c r="BS2145" s="13"/>
      <c r="BT2145" s="13"/>
      <c r="BU2145" s="13"/>
      <c r="BV2145" s="13"/>
      <c r="BW2145" s="13"/>
      <c r="BX2145" s="14"/>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row>
    <row r="2146" spans="2:126" ht="20.100000000000001" customHeight="1">
      <c r="B2146" s="9"/>
      <c r="C2146" s="9"/>
      <c r="D2146" s="20"/>
      <c r="E2146" s="21" t="s">
        <v>54</v>
      </c>
      <c r="F2146" s="21"/>
      <c r="G2146" s="21"/>
      <c r="H2146" s="21"/>
      <c r="I2146" s="21"/>
      <c r="J2146" s="22"/>
      <c r="K2146" s="22"/>
      <c r="L2146" s="22"/>
      <c r="M2146" s="22"/>
      <c r="N2146" s="22"/>
      <c r="O2146" s="22"/>
      <c r="P2146" s="22"/>
      <c r="Q2146" s="15"/>
      <c r="R2146" s="28" t="s">
        <v>77</v>
      </c>
      <c r="S2146" s="29"/>
      <c r="T2146" s="29"/>
      <c r="U2146" s="29"/>
      <c r="V2146" s="29"/>
      <c r="W2146" s="29"/>
      <c r="X2146" s="29"/>
      <c r="Y2146" s="29"/>
      <c r="Z2146" s="29"/>
      <c r="AA2146" s="29"/>
      <c r="AB2146" s="29"/>
      <c r="AC2146" s="29"/>
      <c r="AD2146" s="29"/>
      <c r="AE2146" s="29"/>
      <c r="AF2146" s="29"/>
      <c r="AG2146" s="29"/>
      <c r="AH2146" s="29"/>
      <c r="AI2146" s="29"/>
      <c r="AJ2146" s="29"/>
      <c r="AK2146" s="29"/>
      <c r="AL2146" s="29"/>
      <c r="AM2146" s="29"/>
      <c r="AN2146" s="29"/>
      <c r="AO2146" s="29"/>
      <c r="AP2146" s="29"/>
      <c r="AQ2146" s="29"/>
      <c r="AR2146" s="29"/>
      <c r="AS2146" s="29"/>
      <c r="AT2146" s="29"/>
      <c r="AU2146" s="29"/>
      <c r="AV2146" s="29"/>
      <c r="AW2146" s="29"/>
      <c r="AX2146" s="29"/>
      <c r="AY2146" s="30"/>
      <c r="AZ2146" s="30"/>
      <c r="BA2146" s="30"/>
      <c r="BB2146" s="30"/>
      <c r="BC2146" s="30"/>
      <c r="BD2146" s="30"/>
      <c r="BE2146" s="30"/>
      <c r="BF2146" s="30"/>
      <c r="BG2146" s="30"/>
      <c r="BH2146" s="30"/>
      <c r="BI2146" s="30"/>
      <c r="BJ2146" s="30"/>
      <c r="BK2146" s="30"/>
      <c r="BL2146" s="18"/>
      <c r="BM2146" s="18"/>
      <c r="BN2146" s="18"/>
      <c r="BO2146" s="18"/>
      <c r="BP2146" s="18"/>
      <c r="BQ2146" s="18"/>
      <c r="BR2146" s="18"/>
      <c r="BS2146" s="18"/>
      <c r="BT2146" s="18"/>
      <c r="BU2146" s="18"/>
      <c r="BV2146" s="18"/>
      <c r="BW2146" s="18"/>
      <c r="BX2146" s="19"/>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row>
    <row r="2147" spans="2:126" ht="20.100000000000001" customHeight="1">
      <c r="B2147" s="9"/>
      <c r="C2147" s="9"/>
      <c r="D2147" s="15"/>
      <c r="E2147" s="16"/>
      <c r="F2147" s="16"/>
      <c r="G2147" s="16"/>
      <c r="H2147" s="16"/>
      <c r="I2147" s="16"/>
      <c r="J2147" s="17"/>
      <c r="K2147" s="17"/>
      <c r="L2147" s="17"/>
      <c r="M2147" s="17"/>
      <c r="N2147" s="17"/>
      <c r="O2147" s="17"/>
      <c r="P2147" s="17"/>
      <c r="Q2147" s="15"/>
      <c r="R2147" s="29"/>
      <c r="S2147" s="29"/>
      <c r="T2147" s="29" t="s">
        <v>78</v>
      </c>
      <c r="U2147" s="29"/>
      <c r="V2147" s="29"/>
      <c r="W2147" s="29"/>
      <c r="X2147" s="29"/>
      <c r="Y2147" s="29"/>
      <c r="Z2147" s="29"/>
      <c r="AA2147" s="29"/>
      <c r="AB2147" s="29"/>
      <c r="AC2147" s="29"/>
      <c r="AD2147" s="29"/>
      <c r="AE2147" s="29"/>
      <c r="AF2147" s="29"/>
      <c r="AG2147" s="29"/>
      <c r="AH2147" s="29"/>
      <c r="AI2147" s="29"/>
      <c r="AJ2147" s="29"/>
      <c r="AK2147" s="29"/>
      <c r="AL2147" s="29"/>
      <c r="AM2147" s="29"/>
      <c r="AN2147" s="29"/>
      <c r="AO2147" s="29"/>
      <c r="AP2147" s="29"/>
      <c r="AQ2147" s="29"/>
      <c r="AR2147" s="29"/>
      <c r="AS2147" s="29"/>
      <c r="AT2147" s="29"/>
      <c r="AU2147" s="29"/>
      <c r="AV2147" s="29"/>
      <c r="AW2147" s="29"/>
      <c r="AX2147" s="29"/>
      <c r="AY2147" s="30"/>
      <c r="AZ2147" s="30"/>
      <c r="BA2147" s="30"/>
      <c r="BB2147" s="30"/>
      <c r="BC2147" s="30"/>
      <c r="BD2147" s="30"/>
      <c r="BE2147" s="30"/>
      <c r="BF2147" s="30"/>
      <c r="BG2147" s="30"/>
      <c r="BH2147" s="30"/>
      <c r="BI2147" s="30"/>
      <c r="BJ2147" s="30"/>
      <c r="BK2147" s="30"/>
      <c r="BL2147" s="18"/>
      <c r="BM2147" s="18"/>
      <c r="BN2147" s="18"/>
      <c r="BO2147" s="18"/>
      <c r="BP2147" s="18"/>
      <c r="BQ2147" s="18"/>
      <c r="BR2147" s="18"/>
      <c r="BS2147" s="18"/>
      <c r="BT2147" s="18"/>
      <c r="BU2147" s="18"/>
      <c r="BV2147" s="18"/>
      <c r="BW2147" s="18"/>
      <c r="BX2147" s="19"/>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row>
    <row r="2148" spans="2:126" ht="20.100000000000001" customHeight="1">
      <c r="B2148" s="9"/>
      <c r="C2148" s="9"/>
      <c r="D2148" s="15"/>
      <c r="E2148" s="16"/>
      <c r="F2148" s="16"/>
      <c r="G2148" s="16"/>
      <c r="H2148" s="16"/>
      <c r="I2148" s="16"/>
      <c r="J2148" s="17"/>
      <c r="K2148" s="17"/>
      <c r="L2148" s="17"/>
      <c r="M2148" s="17"/>
      <c r="N2148" s="17"/>
      <c r="O2148" s="17"/>
      <c r="P2148" s="17"/>
      <c r="Q2148" s="15"/>
      <c r="R2148" s="29"/>
      <c r="S2148" s="29"/>
      <c r="T2148" s="29" t="s">
        <v>79</v>
      </c>
      <c r="U2148" s="29"/>
      <c r="V2148" s="29"/>
      <c r="W2148" s="29"/>
      <c r="X2148" s="29"/>
      <c r="Y2148" s="29"/>
      <c r="Z2148" s="29"/>
      <c r="AA2148" s="29"/>
      <c r="AB2148" s="29"/>
      <c r="AC2148" s="29"/>
      <c r="AD2148" s="29"/>
      <c r="AE2148" s="29"/>
      <c r="AF2148" s="29"/>
      <c r="AG2148" s="29"/>
      <c r="AH2148" s="29"/>
      <c r="AI2148" s="29"/>
      <c r="AJ2148" s="29"/>
      <c r="AK2148" s="29"/>
      <c r="AL2148" s="29"/>
      <c r="AM2148" s="29"/>
      <c r="AN2148" s="29"/>
      <c r="AO2148" s="29"/>
      <c r="AP2148" s="29"/>
      <c r="AQ2148" s="29"/>
      <c r="AR2148" s="29"/>
      <c r="AS2148" s="29"/>
      <c r="AT2148" s="29"/>
      <c r="AU2148" s="29"/>
      <c r="AV2148" s="29"/>
      <c r="AW2148" s="29"/>
      <c r="AX2148" s="29"/>
      <c r="AY2148" s="30"/>
      <c r="AZ2148" s="30"/>
      <c r="BA2148" s="30"/>
      <c r="BB2148" s="30"/>
      <c r="BC2148" s="30"/>
      <c r="BD2148" s="30"/>
      <c r="BE2148" s="30"/>
      <c r="BF2148" s="30"/>
      <c r="BG2148" s="30"/>
      <c r="BH2148" s="30"/>
      <c r="BI2148" s="30"/>
      <c r="BJ2148" s="30"/>
      <c r="BK2148" s="30"/>
      <c r="BL2148" s="18"/>
      <c r="BM2148" s="18"/>
      <c r="BN2148" s="18"/>
      <c r="BO2148" s="18"/>
      <c r="BP2148" s="18"/>
      <c r="BQ2148" s="18"/>
      <c r="BR2148" s="18"/>
      <c r="BS2148" s="18"/>
      <c r="BT2148" s="18"/>
      <c r="BU2148" s="18"/>
      <c r="BV2148" s="18"/>
      <c r="BW2148" s="18"/>
      <c r="BX2148" s="19"/>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row>
    <row r="2149" spans="2:126" ht="20.100000000000001" customHeight="1">
      <c r="B2149" s="9"/>
      <c r="C2149" s="9"/>
      <c r="D2149" s="23"/>
      <c r="E2149" s="24"/>
      <c r="F2149" s="24"/>
      <c r="G2149" s="24"/>
      <c r="H2149" s="24"/>
      <c r="I2149" s="24"/>
      <c r="J2149" s="25"/>
      <c r="K2149" s="25"/>
      <c r="L2149" s="25"/>
      <c r="M2149" s="25"/>
      <c r="N2149" s="25"/>
      <c r="O2149" s="25"/>
      <c r="P2149" s="25"/>
      <c r="Q2149" s="23"/>
      <c r="R2149" s="31"/>
      <c r="S2149" s="31"/>
      <c r="T2149" s="31" t="s">
        <v>80</v>
      </c>
      <c r="U2149" s="31"/>
      <c r="V2149" s="31"/>
      <c r="W2149" s="31"/>
      <c r="X2149" s="31"/>
      <c r="Y2149" s="31"/>
      <c r="Z2149" s="31"/>
      <c r="AA2149" s="31"/>
      <c r="AB2149" s="31"/>
      <c r="AC2149" s="31"/>
      <c r="AD2149" s="31"/>
      <c r="AE2149" s="31"/>
      <c r="AF2149" s="31"/>
      <c r="AG2149" s="31"/>
      <c r="AH2149" s="31"/>
      <c r="AI2149" s="31"/>
      <c r="AJ2149" s="31"/>
      <c r="AK2149" s="31"/>
      <c r="AL2149" s="31"/>
      <c r="AM2149" s="31"/>
      <c r="AN2149" s="31"/>
      <c r="AO2149" s="31"/>
      <c r="AP2149" s="31"/>
      <c r="AQ2149" s="31"/>
      <c r="AR2149" s="31"/>
      <c r="AS2149" s="31"/>
      <c r="AT2149" s="31"/>
      <c r="AU2149" s="31"/>
      <c r="AV2149" s="31"/>
      <c r="AW2149" s="31"/>
      <c r="AX2149" s="31"/>
      <c r="AY2149" s="32"/>
      <c r="AZ2149" s="32"/>
      <c r="BA2149" s="32"/>
      <c r="BB2149" s="32"/>
      <c r="BC2149" s="32"/>
      <c r="BD2149" s="32"/>
      <c r="BE2149" s="32"/>
      <c r="BF2149" s="32"/>
      <c r="BG2149" s="32"/>
      <c r="BH2149" s="32"/>
      <c r="BI2149" s="32"/>
      <c r="BJ2149" s="32"/>
      <c r="BK2149" s="32"/>
      <c r="BL2149" s="33"/>
      <c r="BM2149" s="33"/>
      <c r="BN2149" s="33"/>
      <c r="BO2149" s="33"/>
      <c r="BP2149" s="33"/>
      <c r="BQ2149" s="33"/>
      <c r="BR2149" s="33"/>
      <c r="BS2149" s="33"/>
      <c r="BT2149" s="33"/>
      <c r="BU2149" s="33"/>
      <c r="BV2149" s="33"/>
      <c r="BW2149" s="33"/>
      <c r="BX2149" s="26"/>
    </row>
    <row r="2150" spans="2:126" ht="20.100000000000001" customHeight="1">
      <c r="B2150" s="9"/>
      <c r="C2150" s="9"/>
      <c r="D2150" s="15"/>
      <c r="E2150" s="16" t="s">
        <v>55</v>
      </c>
      <c r="F2150" s="16"/>
      <c r="G2150" s="16"/>
      <c r="H2150" s="16"/>
      <c r="I2150" s="16"/>
      <c r="J2150" s="17"/>
      <c r="K2150" s="17"/>
      <c r="L2150" s="17"/>
      <c r="M2150" s="17"/>
      <c r="N2150" s="17"/>
      <c r="O2150" s="17"/>
      <c r="P2150" s="17"/>
      <c r="Q2150" s="15"/>
      <c r="R2150" s="250" t="s">
        <v>231</v>
      </c>
      <c r="S2150" s="250"/>
      <c r="T2150" s="250"/>
      <c r="U2150" s="250"/>
      <c r="V2150" s="250"/>
      <c r="W2150" s="250"/>
      <c r="X2150" s="250"/>
      <c r="Y2150" s="250"/>
      <c r="Z2150" s="250"/>
      <c r="AA2150" s="250"/>
      <c r="AB2150" s="250"/>
      <c r="AC2150" s="250"/>
      <c r="AD2150" s="250"/>
      <c r="AE2150" s="250"/>
      <c r="AF2150" s="250"/>
      <c r="AG2150" s="250"/>
      <c r="AH2150" s="250"/>
      <c r="AI2150" s="250"/>
      <c r="AJ2150" s="250"/>
      <c r="AK2150" s="250"/>
      <c r="AL2150" s="250"/>
      <c r="AM2150" s="250"/>
      <c r="AN2150" s="250"/>
      <c r="AO2150" s="34"/>
      <c r="AP2150" s="34"/>
      <c r="AQ2150" s="34"/>
      <c r="AR2150" s="34"/>
      <c r="AS2150" s="34"/>
      <c r="AT2150" s="34"/>
      <c r="AU2150" s="34"/>
      <c r="AV2150" s="34"/>
      <c r="AW2150" s="34"/>
      <c r="AX2150" s="34"/>
      <c r="AY2150" s="35"/>
      <c r="AZ2150" s="35"/>
      <c r="BA2150" s="35"/>
      <c r="BB2150" s="35"/>
      <c r="BC2150" s="35"/>
      <c r="BD2150" s="35"/>
      <c r="BE2150" s="35"/>
      <c r="BF2150" s="35"/>
      <c r="BG2150" s="35"/>
      <c r="BH2150" s="35"/>
      <c r="BI2150" s="35"/>
      <c r="BJ2150" s="35"/>
      <c r="BK2150" s="35"/>
      <c r="BL2150" s="2"/>
      <c r="BM2150" s="2"/>
      <c r="BN2150" s="2"/>
      <c r="BO2150" s="2"/>
      <c r="BP2150" s="2"/>
      <c r="BQ2150" s="2"/>
      <c r="BR2150" s="2"/>
      <c r="BS2150" s="2"/>
      <c r="BT2150" s="2"/>
      <c r="BU2150" s="2"/>
      <c r="BV2150" s="2"/>
      <c r="BW2150" s="2"/>
      <c r="BX2150" s="3"/>
    </row>
    <row r="2151" spans="2:126" ht="20.100000000000001" customHeight="1">
      <c r="B2151" s="9"/>
      <c r="C2151" s="9"/>
      <c r="D2151" s="15"/>
      <c r="E2151" s="16"/>
      <c r="F2151" s="16"/>
      <c r="G2151" s="16"/>
      <c r="H2151" s="16"/>
      <c r="I2151" s="16"/>
      <c r="J2151" s="17"/>
      <c r="K2151" s="17"/>
      <c r="L2151" s="17"/>
      <c r="M2151" s="17"/>
      <c r="N2151" s="17"/>
      <c r="O2151" s="17"/>
      <c r="P2151" s="17"/>
      <c r="Q2151" s="15"/>
      <c r="R2151" s="251" t="s">
        <v>232</v>
      </c>
      <c r="S2151" s="251"/>
      <c r="T2151" s="251"/>
      <c r="U2151" s="251"/>
      <c r="V2151" s="251"/>
      <c r="W2151" s="251"/>
      <c r="X2151" s="251"/>
      <c r="Y2151" s="251"/>
      <c r="Z2151" s="251"/>
      <c r="AA2151" s="251"/>
      <c r="AB2151" s="251"/>
      <c r="AC2151" s="251"/>
      <c r="AD2151" s="251"/>
      <c r="AE2151" s="251"/>
      <c r="AF2151" s="251"/>
      <c r="AG2151" s="251"/>
      <c r="AH2151" s="251"/>
      <c r="AI2151" s="251"/>
      <c r="AJ2151" s="251"/>
      <c r="AK2151" s="251"/>
      <c r="AL2151" s="251"/>
      <c r="AM2151" s="251"/>
      <c r="AN2151" s="251"/>
      <c r="AO2151" s="251"/>
      <c r="AP2151" s="251"/>
      <c r="AQ2151" s="251"/>
      <c r="AR2151" s="251"/>
      <c r="AS2151" s="251"/>
      <c r="AT2151" s="251"/>
      <c r="AU2151" s="251"/>
      <c r="AV2151" s="251"/>
      <c r="AW2151" s="251"/>
      <c r="AX2151" s="251"/>
      <c r="AY2151" s="252"/>
      <c r="AZ2151" s="252"/>
      <c r="BA2151" s="252"/>
      <c r="BB2151" s="252"/>
      <c r="BC2151" s="252"/>
      <c r="BD2151" s="252"/>
      <c r="BE2151" s="252"/>
      <c r="BF2151" s="252"/>
      <c r="BG2151" s="252"/>
      <c r="BH2151" s="252"/>
      <c r="BI2151" s="252"/>
      <c r="BJ2151" s="252"/>
      <c r="BK2151" s="252"/>
      <c r="BL2151" s="18"/>
      <c r="BM2151" s="18"/>
      <c r="BN2151" s="18"/>
      <c r="BO2151" s="18"/>
      <c r="BP2151" s="18"/>
      <c r="BQ2151" s="18"/>
      <c r="BR2151" s="18"/>
      <c r="BS2151" s="18"/>
      <c r="BT2151" s="18"/>
      <c r="BU2151" s="18"/>
      <c r="BV2151" s="18"/>
      <c r="BW2151" s="18"/>
      <c r="BX2151" s="19"/>
    </row>
    <row r="2152" spans="2:126" ht="20.100000000000001" customHeight="1">
      <c r="B2152" s="9"/>
      <c r="C2152" s="9"/>
      <c r="D2152" s="15"/>
      <c r="E2152" s="16"/>
      <c r="F2152" s="16"/>
      <c r="G2152" s="16"/>
      <c r="H2152" s="16"/>
      <c r="I2152" s="16"/>
      <c r="J2152" s="17"/>
      <c r="K2152" s="17"/>
      <c r="L2152" s="17"/>
      <c r="M2152" s="17"/>
      <c r="N2152" s="17"/>
      <c r="O2152" s="17"/>
      <c r="P2152" s="17"/>
      <c r="Q2152" s="228"/>
      <c r="R2152" s="29" t="s">
        <v>233</v>
      </c>
      <c r="S2152" s="29"/>
      <c r="T2152" s="29"/>
      <c r="U2152" s="29"/>
      <c r="V2152" s="29"/>
      <c r="W2152" s="29"/>
      <c r="X2152" s="29"/>
      <c r="Y2152" s="29"/>
      <c r="Z2152" s="29"/>
      <c r="AA2152" s="29"/>
      <c r="AB2152" s="29"/>
      <c r="AC2152" s="29"/>
      <c r="AD2152" s="29"/>
      <c r="AE2152" s="29"/>
      <c r="AF2152" s="29"/>
      <c r="AG2152" s="29"/>
      <c r="AH2152" s="29"/>
      <c r="AI2152" s="29"/>
      <c r="AJ2152" s="29"/>
      <c r="AK2152" s="29"/>
      <c r="AL2152" s="29"/>
      <c r="AM2152" s="29"/>
      <c r="AN2152" s="29"/>
      <c r="AO2152" s="29"/>
      <c r="AP2152" s="29"/>
      <c r="AQ2152" s="29"/>
      <c r="AR2152" s="29"/>
      <c r="AS2152" s="29"/>
      <c r="AT2152" s="29"/>
      <c r="AU2152" s="251"/>
      <c r="AV2152" s="251"/>
      <c r="AW2152" s="251"/>
      <c r="AX2152" s="251"/>
      <c r="AY2152" s="252"/>
      <c r="AZ2152" s="252"/>
      <c r="BA2152" s="252"/>
      <c r="BB2152" s="252"/>
      <c r="BC2152" s="252"/>
      <c r="BD2152" s="252"/>
      <c r="BE2152" s="252"/>
      <c r="BF2152" s="252"/>
      <c r="BG2152" s="252"/>
      <c r="BH2152" s="252"/>
      <c r="BI2152" s="252"/>
      <c r="BJ2152" s="252"/>
      <c r="BK2152" s="252"/>
      <c r="BL2152" s="247"/>
      <c r="BM2152" s="18"/>
      <c r="BN2152" s="18"/>
      <c r="BO2152" s="18"/>
      <c r="BP2152" s="18"/>
      <c r="BQ2152" s="18"/>
      <c r="BR2152" s="18"/>
      <c r="BS2152" s="18"/>
      <c r="BT2152" s="18"/>
      <c r="BU2152" s="18"/>
      <c r="BV2152" s="18"/>
      <c r="BW2152" s="18"/>
      <c r="BX2152" s="19"/>
    </row>
    <row r="2153" spans="2:126" ht="20.100000000000001" customHeight="1">
      <c r="B2153" s="9"/>
      <c r="C2153" s="9"/>
      <c r="D2153" s="23"/>
      <c r="E2153" s="24"/>
      <c r="F2153" s="24"/>
      <c r="G2153" s="24"/>
      <c r="H2153" s="24"/>
      <c r="I2153" s="24"/>
      <c r="J2153" s="25"/>
      <c r="K2153" s="25"/>
      <c r="L2153" s="25"/>
      <c r="M2153" s="25"/>
      <c r="N2153" s="25"/>
      <c r="O2153" s="25"/>
      <c r="P2153" s="25"/>
      <c r="Q2153" s="253"/>
      <c r="R2153" s="32" t="s">
        <v>234</v>
      </c>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3"/>
      <c r="BM2153" s="33"/>
      <c r="BN2153" s="33"/>
      <c r="BO2153" s="33"/>
      <c r="BP2153" s="33"/>
      <c r="BQ2153" s="33"/>
      <c r="BR2153" s="33"/>
      <c r="BS2153" s="33"/>
      <c r="BT2153" s="33"/>
      <c r="BU2153" s="33"/>
      <c r="BV2153" s="33"/>
      <c r="BW2153" s="33"/>
      <c r="BX2153" s="26"/>
    </row>
    <row r="2154" spans="2:126" ht="12.75" customHeight="1">
      <c r="B2154" s="9"/>
      <c r="C2154" s="9"/>
      <c r="D2154" s="9"/>
      <c r="E2154" s="9"/>
      <c r="F2154" s="9"/>
      <c r="G2154" s="9"/>
      <c r="H2154" s="9"/>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c r="AS2154" s="9"/>
      <c r="AT2154" s="9"/>
      <c r="AU2154" s="9"/>
      <c r="AV2154" s="9"/>
      <c r="AW2154" s="9"/>
      <c r="AX2154" s="9"/>
      <c r="AY2154" s="9"/>
      <c r="AZ2154" s="9"/>
    </row>
    <row r="2155" spans="2:126" s="8" customFormat="1" ht="15.75" customHeight="1">
      <c r="D2155" s="488">
        <f>入力フォーム!$C$13</f>
        <v>45931</v>
      </c>
      <c r="E2155" s="488"/>
      <c r="F2155" s="488"/>
      <c r="G2155" s="488"/>
      <c r="H2155" s="488"/>
      <c r="I2155" s="488"/>
      <c r="J2155" s="488"/>
      <c r="K2155" s="488"/>
      <c r="L2155" s="488"/>
      <c r="M2155" s="488"/>
      <c r="N2155" s="488"/>
      <c r="O2155" s="488"/>
      <c r="P2155" s="488"/>
      <c r="Q2155" s="488"/>
      <c r="R2155" s="47"/>
      <c r="S2155" s="47"/>
      <c r="T2155" s="47"/>
      <c r="U2155" s="47"/>
      <c r="BZ2155" s="43"/>
      <c r="CA2155" s="43"/>
      <c r="CB2155" s="43"/>
      <c r="CC2155" s="43"/>
      <c r="CD2155" s="43"/>
      <c r="CE2155" s="43"/>
      <c r="CF2155" s="43"/>
      <c r="CG2155" s="43"/>
      <c r="CH2155" s="43"/>
      <c r="CI2155" s="43"/>
      <c r="CJ2155" s="43"/>
      <c r="CK2155" s="43"/>
      <c r="CL2155" s="43"/>
      <c r="CM2155" s="43"/>
      <c r="CN2155" s="43"/>
      <c r="CO2155" s="43"/>
      <c r="CP2155" s="43"/>
      <c r="CQ2155" s="43"/>
      <c r="CR2155" s="43"/>
      <c r="CS2155" s="43"/>
      <c r="CT2155" s="43"/>
      <c r="CU2155" s="43"/>
      <c r="CV2155" s="43"/>
      <c r="CW2155" s="43"/>
      <c r="CX2155" s="43"/>
      <c r="CY2155" s="43"/>
      <c r="CZ2155" s="43"/>
      <c r="DA2155" s="43"/>
      <c r="DB2155" s="43"/>
      <c r="DC2155" s="43"/>
      <c r="DD2155" s="43"/>
      <c r="DE2155" s="43"/>
      <c r="DF2155" s="43"/>
      <c r="DG2155" s="43"/>
      <c r="DH2155" s="43"/>
      <c r="DI2155" s="43"/>
      <c r="DJ2155" s="43"/>
      <c r="DK2155" s="43"/>
      <c r="DL2155" s="43"/>
      <c r="DM2155" s="43"/>
      <c r="DN2155" s="43"/>
      <c r="DO2155" s="43"/>
      <c r="DP2155" s="43"/>
      <c r="DQ2155" s="43"/>
      <c r="DR2155" s="43"/>
      <c r="DS2155" s="43"/>
      <c r="DT2155" s="43"/>
      <c r="DU2155" s="43"/>
      <c r="DV2155" s="43"/>
    </row>
    <row r="2156" spans="2:126" s="8" customFormat="1" ht="10.5" customHeight="1">
      <c r="D2156" s="45"/>
      <c r="E2156" s="45"/>
      <c r="F2156" s="45"/>
      <c r="G2156" s="45"/>
      <c r="H2156" s="45"/>
      <c r="I2156" s="45"/>
      <c r="J2156" s="45"/>
      <c r="K2156" s="45"/>
      <c r="L2156" s="45"/>
      <c r="M2156" s="45"/>
      <c r="N2156" s="45"/>
      <c r="O2156" s="45"/>
      <c r="P2156" s="45"/>
      <c r="Q2156" s="45"/>
      <c r="BZ2156" s="43"/>
      <c r="CA2156" s="43"/>
      <c r="CB2156" s="43"/>
      <c r="CC2156" s="43"/>
      <c r="CD2156" s="43"/>
      <c r="CE2156" s="43"/>
      <c r="CF2156" s="43"/>
      <c r="CG2156" s="43"/>
      <c r="CH2156" s="43"/>
      <c r="CI2156" s="43"/>
      <c r="CJ2156" s="43"/>
      <c r="CK2156" s="43"/>
      <c r="CL2156" s="43"/>
      <c r="CM2156" s="43"/>
      <c r="CN2156" s="43"/>
      <c r="CO2156" s="43"/>
      <c r="CP2156" s="43"/>
      <c r="CQ2156" s="43"/>
      <c r="CR2156" s="43"/>
      <c r="CS2156" s="43"/>
      <c r="CT2156" s="43"/>
      <c r="CU2156" s="43"/>
      <c r="CV2156" s="43"/>
      <c r="CW2156" s="43"/>
      <c r="CX2156" s="43"/>
      <c r="CY2156" s="43"/>
      <c r="CZ2156" s="43"/>
      <c r="DA2156" s="43"/>
      <c r="DB2156" s="43"/>
      <c r="DC2156" s="43"/>
      <c r="DD2156" s="43"/>
      <c r="DE2156" s="43"/>
      <c r="DF2156" s="43"/>
      <c r="DG2156" s="43"/>
      <c r="DH2156" s="43"/>
      <c r="DI2156" s="43"/>
      <c r="DJ2156" s="43"/>
      <c r="DK2156" s="43"/>
      <c r="DL2156" s="43"/>
      <c r="DM2156" s="43"/>
      <c r="DN2156" s="43"/>
      <c r="DO2156" s="43"/>
      <c r="DP2156" s="43"/>
      <c r="DQ2156" s="43"/>
      <c r="DR2156" s="43"/>
      <c r="DS2156" s="43"/>
      <c r="DT2156" s="43"/>
      <c r="DU2156" s="43"/>
      <c r="DV2156" s="43"/>
    </row>
    <row r="2157" spans="2:126" s="8" customFormat="1" ht="18" customHeight="1">
      <c r="AM2157" s="8" t="s">
        <v>56</v>
      </c>
      <c r="AQ2157" s="489" t="s">
        <v>308</v>
      </c>
      <c r="AR2157" s="489"/>
      <c r="AS2157" s="489"/>
      <c r="AT2157" s="489"/>
      <c r="AU2157" s="489"/>
      <c r="AV2157" s="489"/>
      <c r="AW2157" s="489"/>
      <c r="AX2157" s="489"/>
      <c r="AY2157" s="489"/>
      <c r="AZ2157" s="489"/>
      <c r="BA2157" s="489"/>
      <c r="BB2157" s="489"/>
      <c r="BC2157" s="489"/>
      <c r="BD2157" s="489"/>
      <c r="BE2157" s="489"/>
      <c r="BF2157" s="489"/>
      <c r="BG2157" s="489"/>
      <c r="BH2157" s="489"/>
      <c r="BI2157" s="489"/>
      <c r="BJ2157" s="489"/>
      <c r="BK2157" s="489"/>
      <c r="BL2157" s="489"/>
      <c r="BZ2157" s="43"/>
      <c r="CA2157" s="43"/>
      <c r="CB2157" s="43"/>
      <c r="CC2157" s="43"/>
      <c r="CD2157" s="43"/>
      <c r="CE2157" s="43"/>
      <c r="CF2157" s="43"/>
      <c r="CG2157" s="43"/>
      <c r="CH2157" s="43"/>
      <c r="CI2157" s="43"/>
      <c r="CJ2157" s="43"/>
      <c r="CK2157" s="43"/>
      <c r="CL2157" s="43"/>
      <c r="CM2157" s="43"/>
      <c r="CN2157" s="43"/>
      <c r="CO2157" s="43"/>
      <c r="CP2157" s="43"/>
      <c r="CQ2157" s="43"/>
      <c r="CR2157" s="43"/>
      <c r="CS2157" s="43"/>
      <c r="CT2157" s="43"/>
      <c r="CU2157" s="43"/>
      <c r="CV2157" s="43"/>
      <c r="CW2157" s="43"/>
      <c r="CX2157" s="43"/>
      <c r="CY2157" s="43"/>
      <c r="CZ2157" s="43"/>
      <c r="DA2157" s="43"/>
      <c r="DB2157" s="43"/>
      <c r="DC2157" s="43"/>
      <c r="DD2157" s="43"/>
      <c r="DE2157" s="43"/>
      <c r="DF2157" s="43"/>
      <c r="DG2157" s="43"/>
      <c r="DH2157" s="43"/>
      <c r="DI2157" s="43"/>
      <c r="DJ2157" s="43"/>
      <c r="DK2157" s="43"/>
      <c r="DL2157" s="43"/>
      <c r="DM2157" s="43"/>
      <c r="DN2157" s="43"/>
      <c r="DO2157" s="43"/>
      <c r="DP2157" s="43"/>
      <c r="DQ2157" s="43"/>
      <c r="DR2157" s="43"/>
      <c r="DS2157" s="43"/>
      <c r="DT2157" s="43"/>
      <c r="DU2157" s="43"/>
      <c r="DV2157" s="43"/>
    </row>
    <row r="2158" spans="2:126" s="8" customFormat="1" ht="18" customHeight="1">
      <c r="AQ2158" s="489" t="s">
        <v>66</v>
      </c>
      <c r="AR2158" s="489"/>
      <c r="AS2158" s="489"/>
      <c r="AT2158" s="489"/>
      <c r="AU2158" s="489"/>
      <c r="AV2158" s="489"/>
      <c r="AW2158" s="489"/>
      <c r="AX2158" s="489"/>
      <c r="AY2158" s="489"/>
      <c r="AZ2158" s="489"/>
      <c r="BA2158" s="489"/>
      <c r="BB2158" s="489"/>
      <c r="BC2158" s="489"/>
      <c r="BD2158" s="489"/>
      <c r="BE2158" s="489"/>
      <c r="BZ2158" s="43"/>
      <c r="CA2158" s="43"/>
      <c r="CB2158" s="43"/>
      <c r="CC2158" s="43"/>
      <c r="CD2158" s="43"/>
      <c r="CE2158" s="43"/>
      <c r="CF2158" s="43"/>
      <c r="CG2158" s="43"/>
      <c r="CH2158" s="43"/>
      <c r="CI2158" s="43"/>
      <c r="CJ2158" s="43"/>
      <c r="CK2158" s="43"/>
      <c r="CL2158" s="43"/>
      <c r="CM2158" s="43"/>
      <c r="CN2158" s="43"/>
      <c r="CO2158" s="43"/>
      <c r="CP2158" s="43"/>
      <c r="CQ2158" s="43"/>
      <c r="CR2158" s="43"/>
      <c r="CS2158" s="43"/>
      <c r="CT2158" s="43"/>
      <c r="CU2158" s="43"/>
      <c r="CV2158" s="43"/>
      <c r="CW2158" s="43"/>
      <c r="CX2158" s="43"/>
      <c r="CY2158" s="43"/>
      <c r="CZ2158" s="43"/>
      <c r="DA2158" s="43"/>
      <c r="DB2158" s="43"/>
      <c r="DC2158" s="43"/>
      <c r="DD2158" s="43"/>
      <c r="DE2158" s="43"/>
      <c r="DF2158" s="43"/>
      <c r="DG2158" s="43"/>
      <c r="DH2158" s="43"/>
      <c r="DI2158" s="43"/>
      <c r="DJ2158" s="43"/>
      <c r="DK2158" s="43"/>
      <c r="DL2158" s="43"/>
      <c r="DM2158" s="43"/>
      <c r="DN2158" s="43"/>
      <c r="DO2158" s="43"/>
      <c r="DP2158" s="43"/>
      <c r="DQ2158" s="43"/>
      <c r="DR2158" s="43"/>
      <c r="DS2158" s="43"/>
      <c r="DT2158" s="43"/>
      <c r="DU2158" s="43"/>
      <c r="DV2158" s="43"/>
    </row>
    <row r="2159" spans="2:126" s="8" customFormat="1" ht="18" customHeight="1">
      <c r="AQ2159" s="479" t="s">
        <v>326</v>
      </c>
      <c r="AR2159" s="479"/>
      <c r="AS2159" s="479"/>
      <c r="AT2159" s="479"/>
      <c r="AU2159" s="479"/>
      <c r="AV2159" s="479"/>
      <c r="AW2159" s="479"/>
      <c r="AX2159" s="479"/>
      <c r="AY2159" s="479"/>
      <c r="AZ2159" s="479"/>
      <c r="BA2159" s="479"/>
      <c r="BB2159" s="479"/>
      <c r="BC2159" s="479"/>
      <c r="BD2159" s="479"/>
      <c r="BE2159" s="479"/>
      <c r="BF2159" s="479"/>
      <c r="BG2159" s="43"/>
      <c r="BH2159" s="480" t="s">
        <v>300</v>
      </c>
      <c r="BI2159" s="480"/>
      <c r="BJ2159" s="480"/>
      <c r="BK2159" s="480"/>
      <c r="BL2159" s="480"/>
      <c r="BM2159" s="480"/>
      <c r="BN2159" s="480"/>
      <c r="BO2159" s="480"/>
      <c r="BS2159" s="8" t="s">
        <v>57</v>
      </c>
      <c r="BZ2159" s="43"/>
      <c r="CA2159" s="43"/>
      <c r="CB2159" s="43"/>
      <c r="CC2159" s="43"/>
      <c r="CD2159" s="43"/>
      <c r="CE2159" s="43"/>
      <c r="CF2159" s="43"/>
      <c r="CG2159" s="43"/>
      <c r="CH2159" s="43"/>
      <c r="CI2159" s="43"/>
      <c r="CJ2159" s="43"/>
      <c r="CK2159" s="43"/>
      <c r="CL2159" s="43"/>
      <c r="CM2159" s="43"/>
      <c r="CN2159" s="43"/>
      <c r="CO2159" s="43"/>
      <c r="CP2159" s="43"/>
      <c r="CQ2159" s="43"/>
      <c r="CR2159" s="43"/>
      <c r="CS2159" s="43"/>
      <c r="CT2159" s="43"/>
      <c r="CU2159" s="43"/>
      <c r="CV2159" s="43"/>
      <c r="CW2159" s="43"/>
      <c r="CX2159" s="43"/>
      <c r="CY2159" s="43"/>
      <c r="CZ2159" s="43"/>
      <c r="DA2159" s="43"/>
      <c r="DB2159" s="43"/>
      <c r="DC2159" s="43"/>
      <c r="DD2159" s="43"/>
      <c r="DE2159" s="43"/>
      <c r="DF2159" s="43"/>
      <c r="DG2159" s="43"/>
      <c r="DH2159" s="43"/>
      <c r="DI2159" s="43"/>
      <c r="DJ2159" s="43"/>
      <c r="DK2159" s="43"/>
      <c r="DL2159" s="43"/>
      <c r="DM2159" s="43"/>
      <c r="DN2159" s="43"/>
      <c r="DO2159" s="43"/>
      <c r="DP2159" s="43"/>
      <c r="DQ2159" s="43"/>
      <c r="DR2159" s="43"/>
      <c r="DS2159" s="43"/>
      <c r="DT2159" s="43"/>
      <c r="DU2159" s="43"/>
      <c r="DV2159" s="43"/>
    </row>
    <row r="2160" spans="2:126" s="8" customFormat="1" ht="10.5" customHeight="1">
      <c r="BZ2160" s="43"/>
      <c r="CA2160" s="43"/>
      <c r="CB2160" s="43"/>
      <c r="CC2160" s="43"/>
      <c r="CD2160" s="43"/>
      <c r="CE2160" s="43"/>
      <c r="CF2160" s="43"/>
      <c r="CG2160" s="43"/>
      <c r="CH2160" s="43"/>
      <c r="CI2160" s="43"/>
      <c r="CJ2160" s="43"/>
      <c r="CK2160" s="43"/>
      <c r="CL2160" s="43"/>
      <c r="CM2160" s="43"/>
      <c r="CN2160" s="43"/>
      <c r="CO2160" s="43"/>
      <c r="CP2160" s="43"/>
      <c r="CQ2160" s="43"/>
      <c r="CR2160" s="43"/>
      <c r="CS2160" s="43"/>
      <c r="CT2160" s="43"/>
      <c r="CU2160" s="43"/>
      <c r="CV2160" s="43"/>
      <c r="CW2160" s="43"/>
      <c r="CX2160" s="43"/>
      <c r="CY2160" s="43"/>
      <c r="CZ2160" s="43"/>
      <c r="DA2160" s="43"/>
      <c r="DB2160" s="43"/>
      <c r="DC2160" s="43"/>
      <c r="DD2160" s="43"/>
      <c r="DE2160" s="43"/>
      <c r="DF2160" s="43"/>
      <c r="DG2160" s="43"/>
      <c r="DH2160" s="43"/>
      <c r="DI2160" s="43"/>
      <c r="DJ2160" s="43"/>
      <c r="DK2160" s="43"/>
      <c r="DL2160" s="43"/>
      <c r="DM2160" s="43"/>
      <c r="DN2160" s="43"/>
      <c r="DO2160" s="43"/>
      <c r="DP2160" s="43"/>
      <c r="DQ2160" s="43"/>
      <c r="DR2160" s="43"/>
      <c r="DS2160" s="43"/>
      <c r="DT2160" s="43"/>
      <c r="DU2160" s="43"/>
      <c r="DV2160" s="43"/>
    </row>
    <row r="2161" spans="1:126" s="8" customFormat="1" ht="18" customHeight="1">
      <c r="AM2161" s="8" t="s">
        <v>58</v>
      </c>
      <c r="AQ2161" s="8" t="s">
        <v>59</v>
      </c>
      <c r="AU2161" s="481" t="str">
        <f>"〒"&amp;VLOOKUP(A2109,入力フォーム!$A$26:$AA$75,4,FALSE)</f>
        <v>〒</v>
      </c>
      <c r="AV2161" s="481"/>
      <c r="AW2161" s="481"/>
      <c r="AX2161" s="481"/>
      <c r="AY2161" s="481"/>
      <c r="AZ2161" s="481"/>
      <c r="BA2161" s="481"/>
      <c r="BB2161" s="481"/>
      <c r="BZ2161" s="43"/>
      <c r="CA2161" s="43"/>
      <c r="CB2161" s="43"/>
      <c r="CC2161" s="43"/>
      <c r="CD2161" s="43"/>
      <c r="CE2161" s="43"/>
      <c r="CF2161" s="43"/>
      <c r="CG2161" s="43"/>
      <c r="CH2161" s="43"/>
      <c r="CI2161" s="43"/>
      <c r="CJ2161" s="43"/>
      <c r="CK2161" s="43"/>
      <c r="CL2161" s="43"/>
      <c r="CM2161" s="43"/>
      <c r="CN2161" s="43"/>
      <c r="CO2161" s="43"/>
      <c r="CP2161" s="43"/>
      <c r="CQ2161" s="43"/>
      <c r="CR2161" s="43"/>
      <c r="CS2161" s="43"/>
      <c r="CT2161" s="43"/>
      <c r="CU2161" s="43"/>
      <c r="CV2161" s="43"/>
      <c r="CW2161" s="43"/>
      <c r="CX2161" s="43"/>
      <c r="CY2161" s="43"/>
      <c r="CZ2161" s="43"/>
      <c r="DA2161" s="43"/>
      <c r="DB2161" s="43"/>
      <c r="DC2161" s="43"/>
      <c r="DD2161" s="43"/>
      <c r="DE2161" s="43"/>
      <c r="DF2161" s="43"/>
      <c r="DG2161" s="43"/>
      <c r="DH2161" s="43"/>
      <c r="DI2161" s="43"/>
      <c r="DJ2161" s="43"/>
      <c r="DK2161" s="43"/>
      <c r="DL2161" s="43"/>
      <c r="DM2161" s="43"/>
      <c r="DN2161" s="43"/>
      <c r="DO2161" s="43"/>
      <c r="DP2161" s="43"/>
      <c r="DQ2161" s="43"/>
      <c r="DR2161" s="43"/>
      <c r="DS2161" s="43"/>
      <c r="DT2161" s="43"/>
      <c r="DU2161" s="43"/>
      <c r="DV2161" s="43"/>
    </row>
    <row r="2162" spans="1:126" s="8" customFormat="1" ht="20.100000000000001" customHeight="1">
      <c r="AU2162" s="144"/>
      <c r="AV2162" s="482">
        <f>VLOOKUP(A2109,入力フォーム!$A$26:$AA$75,5,FALSE)</f>
        <v>0</v>
      </c>
      <c r="AW2162" s="482"/>
      <c r="AX2162" s="482"/>
      <c r="AY2162" s="482"/>
      <c r="AZ2162" s="482"/>
      <c r="BA2162" s="482"/>
      <c r="BB2162" s="482"/>
      <c r="BC2162" s="482"/>
      <c r="BD2162" s="482"/>
      <c r="BE2162" s="482"/>
      <c r="BF2162" s="482"/>
      <c r="BG2162" s="482"/>
      <c r="BH2162" s="482"/>
      <c r="BI2162" s="482"/>
      <c r="BJ2162" s="482"/>
      <c r="BK2162" s="482"/>
      <c r="BL2162" s="482"/>
      <c r="BM2162" s="482"/>
      <c r="BN2162" s="482"/>
      <c r="BO2162" s="482"/>
      <c r="BP2162" s="482"/>
      <c r="BQ2162" s="482"/>
      <c r="BR2162" s="482"/>
      <c r="BS2162" s="482"/>
      <c r="BZ2162" s="43"/>
      <c r="CA2162" s="43"/>
      <c r="CB2162" s="43"/>
      <c r="CC2162" s="43"/>
      <c r="CD2162" s="43"/>
      <c r="CE2162" s="43"/>
      <c r="CF2162" s="43"/>
      <c r="CG2162" s="43"/>
      <c r="CH2162" s="43"/>
      <c r="CI2162" s="43"/>
      <c r="CJ2162" s="43"/>
      <c r="CK2162" s="43"/>
      <c r="CL2162" s="43"/>
      <c r="CM2162" s="43"/>
      <c r="CN2162" s="43"/>
      <c r="CO2162" s="43"/>
      <c r="CP2162" s="43"/>
      <c r="CQ2162" s="43"/>
      <c r="CR2162" s="43"/>
      <c r="CS2162" s="43"/>
      <c r="CT2162" s="43"/>
      <c r="CU2162" s="43"/>
      <c r="CV2162" s="43"/>
      <c r="CW2162" s="43"/>
      <c r="CX2162" s="43"/>
      <c r="CY2162" s="43"/>
      <c r="CZ2162" s="43"/>
      <c r="DA2162" s="43"/>
      <c r="DB2162" s="43"/>
      <c r="DC2162" s="43"/>
      <c r="DD2162" s="43"/>
      <c r="DE2162" s="43"/>
      <c r="DF2162" s="43"/>
      <c r="DG2162" s="43"/>
      <c r="DH2162" s="43"/>
      <c r="DI2162" s="43"/>
      <c r="DJ2162" s="43"/>
      <c r="DK2162" s="43"/>
      <c r="DL2162" s="43"/>
      <c r="DM2162" s="43"/>
      <c r="DN2162" s="43"/>
      <c r="DO2162" s="43"/>
      <c r="DP2162" s="43"/>
      <c r="DQ2162" s="43"/>
      <c r="DR2162" s="43"/>
      <c r="DS2162" s="43"/>
      <c r="DT2162" s="43"/>
      <c r="DU2162" s="43"/>
      <c r="DV2162" s="43"/>
    </row>
    <row r="2163" spans="1:126" s="8" customFormat="1" ht="20.100000000000001" customHeight="1">
      <c r="AU2163" s="44"/>
      <c r="AV2163" s="483">
        <f>VLOOKUP(A2109,入力フォーム!$A$26:$AA$75,6,FALSE)</f>
        <v>0</v>
      </c>
      <c r="AW2163" s="483"/>
      <c r="AX2163" s="483"/>
      <c r="AY2163" s="483"/>
      <c r="AZ2163" s="483"/>
      <c r="BA2163" s="483"/>
      <c r="BB2163" s="483"/>
      <c r="BC2163" s="483"/>
      <c r="BD2163" s="483"/>
      <c r="BE2163" s="483"/>
      <c r="BF2163" s="483"/>
      <c r="BG2163" s="483"/>
      <c r="BH2163" s="483"/>
      <c r="BI2163" s="483"/>
      <c r="BJ2163" s="483"/>
      <c r="BK2163" s="483"/>
      <c r="BL2163" s="483"/>
      <c r="BM2163" s="483"/>
      <c r="BN2163" s="483"/>
      <c r="BO2163" s="483"/>
      <c r="BP2163" s="483"/>
      <c r="BQ2163" s="483"/>
      <c r="BR2163" s="483"/>
      <c r="BS2163" s="483"/>
      <c r="BZ2163" s="43"/>
      <c r="CA2163" s="43"/>
      <c r="CB2163" s="43"/>
      <c r="CC2163" s="43"/>
      <c r="CD2163" s="43"/>
      <c r="CE2163" s="43"/>
      <c r="CF2163" s="43"/>
      <c r="CG2163" s="43"/>
      <c r="CH2163" s="43"/>
      <c r="CI2163" s="43"/>
      <c r="CJ2163" s="43"/>
      <c r="CK2163" s="43"/>
      <c r="CL2163" s="43"/>
      <c r="CM2163" s="43"/>
      <c r="CN2163" s="43"/>
      <c r="CO2163" s="43"/>
      <c r="CP2163" s="43"/>
      <c r="CQ2163" s="43"/>
      <c r="CR2163" s="43"/>
      <c r="CS2163" s="43"/>
      <c r="CT2163" s="43"/>
      <c r="CU2163" s="43"/>
      <c r="CV2163" s="43"/>
      <c r="CW2163" s="43"/>
      <c r="CX2163" s="43"/>
      <c r="CY2163" s="43"/>
      <c r="CZ2163" s="43"/>
      <c r="DA2163" s="43"/>
      <c r="DB2163" s="43"/>
      <c r="DC2163" s="43"/>
      <c r="DD2163" s="43"/>
      <c r="DE2163" s="43"/>
      <c r="DF2163" s="43"/>
      <c r="DG2163" s="43"/>
      <c r="DH2163" s="43"/>
      <c r="DI2163" s="43"/>
      <c r="DJ2163" s="43"/>
      <c r="DK2163" s="43"/>
      <c r="DL2163" s="43"/>
      <c r="DM2163" s="43"/>
      <c r="DN2163" s="43"/>
      <c r="DO2163" s="43"/>
      <c r="DP2163" s="43"/>
      <c r="DQ2163" s="43"/>
      <c r="DR2163" s="43"/>
      <c r="DS2163" s="43"/>
      <c r="DT2163" s="43"/>
      <c r="DU2163" s="43"/>
      <c r="DV2163" s="43"/>
    </row>
    <row r="2164" spans="1:126" s="8" customFormat="1" ht="12" customHeight="1">
      <c r="AQ2164" s="46" t="s">
        <v>191</v>
      </c>
      <c r="AR2164" s="46"/>
      <c r="AS2164" s="46"/>
      <c r="AT2164" s="46"/>
      <c r="AU2164" s="46"/>
      <c r="AV2164" s="484">
        <f>VLOOKUP(A2109,入力フォーム!$A$26:$AA$75,3,FALSE)</f>
        <v>0</v>
      </c>
      <c r="AW2164" s="484" ph="1"/>
      <c r="AX2164" s="484" ph="1"/>
      <c r="AY2164" s="484" ph="1"/>
      <c r="AZ2164" s="484" ph="1"/>
      <c r="BA2164" s="484" ph="1"/>
      <c r="BB2164" s="484" ph="1"/>
      <c r="BC2164" s="484" ph="1"/>
      <c r="BD2164" s="484" ph="1"/>
      <c r="BE2164" s="484" ph="1"/>
      <c r="BF2164" s="484" ph="1"/>
      <c r="BG2164" s="484" ph="1"/>
      <c r="BH2164" s="484" ph="1"/>
      <c r="BI2164" s="484" ph="1"/>
      <c r="BJ2164" s="484" ph="1"/>
      <c r="BK2164" s="484" ph="1"/>
      <c r="BL2164" s="484" ph="1"/>
      <c r="BM2164" s="484" ph="1"/>
      <c r="BN2164" s="484" ph="1"/>
      <c r="BO2164" s="48"/>
      <c r="BP2164" s="48"/>
      <c r="BQ2164" s="48"/>
      <c r="BR2164" s="48"/>
      <c r="BS2164" s="48"/>
      <c r="BZ2164" s="43"/>
      <c r="CA2164" s="43"/>
      <c r="CB2164" s="43"/>
      <c r="CC2164" s="43"/>
      <c r="CD2164" s="43"/>
      <c r="CE2164" s="43"/>
      <c r="CF2164" s="43"/>
      <c r="CG2164" s="43"/>
      <c r="CH2164" s="43"/>
      <c r="CI2164" s="43"/>
      <c r="CJ2164" s="43"/>
      <c r="CK2164" s="43"/>
      <c r="CL2164" s="43"/>
      <c r="CM2164" s="43"/>
      <c r="CN2164" s="43"/>
      <c r="CO2164" s="43"/>
      <c r="CP2164" s="43"/>
      <c r="CQ2164" s="43"/>
      <c r="CR2164" s="43"/>
      <c r="CS2164" s="43"/>
      <c r="CT2164" s="43"/>
      <c r="CU2164" s="43"/>
      <c r="CV2164" s="43"/>
      <c r="CW2164" s="43"/>
      <c r="CX2164" s="43"/>
      <c r="CY2164" s="43"/>
      <c r="CZ2164" s="43"/>
      <c r="DA2164" s="43"/>
      <c r="DB2164" s="43"/>
      <c r="DC2164" s="43"/>
      <c r="DD2164" s="43"/>
      <c r="DE2164" s="43"/>
      <c r="DF2164" s="43"/>
      <c r="DG2164" s="43"/>
      <c r="DH2164" s="43"/>
      <c r="DI2164" s="43"/>
      <c r="DJ2164" s="43"/>
      <c r="DK2164" s="43"/>
      <c r="DL2164" s="43"/>
      <c r="DM2164" s="43"/>
      <c r="DN2164" s="43"/>
      <c r="DO2164" s="43"/>
      <c r="DP2164" s="43"/>
      <c r="DQ2164" s="43"/>
      <c r="DR2164" s="43"/>
      <c r="DS2164" s="43"/>
      <c r="DT2164" s="43"/>
      <c r="DU2164" s="43"/>
      <c r="DV2164" s="43"/>
    </row>
    <row r="2165" spans="1:126" s="8" customFormat="1" ht="20.100000000000001" customHeight="1">
      <c r="AQ2165" s="8" t="s">
        <v>60</v>
      </c>
      <c r="AV2165" s="493">
        <f>VLOOKUP(A2109,入力フォーム!$A$26:$AA$75,2,FALSE)</f>
        <v>0</v>
      </c>
      <c r="AW2165" s="493"/>
      <c r="AX2165" s="493"/>
      <c r="AY2165" s="493"/>
      <c r="AZ2165" s="493"/>
      <c r="BA2165" s="493"/>
      <c r="BB2165" s="493"/>
      <c r="BC2165" s="493"/>
      <c r="BD2165" s="493"/>
      <c r="BE2165" s="493"/>
      <c r="BF2165" s="493"/>
      <c r="BG2165" s="493"/>
      <c r="BH2165" s="493"/>
      <c r="BI2165" s="493"/>
      <c r="BJ2165" s="493"/>
      <c r="BK2165" s="493"/>
      <c r="BL2165" s="493"/>
      <c r="BM2165" s="493"/>
      <c r="BN2165" s="493"/>
      <c r="BO2165" s="48"/>
      <c r="BP2165" s="48"/>
      <c r="BQ2165" s="48"/>
      <c r="BR2165" s="48"/>
      <c r="BS2165" s="286" t="s">
        <v>57</v>
      </c>
      <c r="BZ2165" s="43"/>
      <c r="CA2165" s="43"/>
      <c r="CB2165" s="43"/>
      <c r="CC2165" s="43"/>
      <c r="CD2165" s="43"/>
      <c r="CE2165" s="43"/>
      <c r="CF2165" s="43"/>
      <c r="CG2165" s="43"/>
      <c r="CH2165" s="43"/>
      <c r="CI2165" s="43"/>
      <c r="CJ2165" s="43"/>
      <c r="CK2165" s="43"/>
      <c r="CL2165" s="43"/>
      <c r="CM2165" s="43"/>
      <c r="CN2165" s="43"/>
      <c r="CO2165" s="43"/>
      <c r="CP2165" s="43"/>
      <c r="CQ2165" s="43"/>
      <c r="CR2165" s="43"/>
      <c r="CS2165" s="43"/>
      <c r="CT2165" s="43"/>
      <c r="CU2165" s="43"/>
      <c r="CV2165" s="43"/>
      <c r="CW2165" s="43"/>
      <c r="CX2165" s="43"/>
      <c r="CY2165" s="43"/>
      <c r="CZ2165" s="43"/>
      <c r="DA2165" s="43"/>
      <c r="DB2165" s="43"/>
      <c r="DC2165" s="43"/>
      <c r="DD2165" s="43"/>
      <c r="DE2165" s="43"/>
      <c r="DF2165" s="43"/>
      <c r="DG2165" s="43"/>
      <c r="DH2165" s="43"/>
      <c r="DI2165" s="43"/>
      <c r="DJ2165" s="43"/>
      <c r="DK2165" s="43"/>
      <c r="DL2165" s="43"/>
      <c r="DM2165" s="43"/>
      <c r="DN2165" s="43"/>
      <c r="DO2165" s="43"/>
      <c r="DP2165" s="43"/>
      <c r="DQ2165" s="43"/>
      <c r="DR2165" s="43"/>
      <c r="DS2165" s="43"/>
      <c r="DT2165" s="43"/>
      <c r="DU2165" s="43"/>
      <c r="DV2165" s="43"/>
    </row>
    <row r="2166" spans="1:126" s="8" customFormat="1" ht="20.100000000000001" customHeight="1">
      <c r="AQ2166" s="8" t="s">
        <v>61</v>
      </c>
      <c r="AV2166" s="48"/>
      <c r="AW2166" s="494">
        <f>VLOOKUP(A2109,入力フォーム!$A$26:$AA$75,8,FALSE)</f>
        <v>0</v>
      </c>
      <c r="AX2166" s="494"/>
      <c r="AY2166" s="494"/>
      <c r="AZ2166" s="494"/>
      <c r="BA2166" s="494"/>
      <c r="BB2166" s="494"/>
      <c r="BC2166" s="494"/>
      <c r="BD2166" s="494"/>
      <c r="BE2166" s="494"/>
      <c r="BF2166" s="494"/>
      <c r="BG2166" s="494"/>
      <c r="BH2166" s="494"/>
      <c r="BI2166" s="494"/>
      <c r="BJ2166" s="494"/>
      <c r="BK2166" s="494"/>
      <c r="BL2166" s="494"/>
      <c r="BM2166" s="494"/>
      <c r="BN2166" s="494"/>
      <c r="BO2166" s="494"/>
      <c r="BP2166" s="494"/>
      <c r="BQ2166" s="494"/>
      <c r="BR2166" s="494"/>
      <c r="BS2166" s="48"/>
      <c r="BZ2166" s="43"/>
      <c r="CA2166" s="43"/>
      <c r="CB2166" s="43"/>
      <c r="CC2166" s="43"/>
      <c r="CD2166" s="43"/>
      <c r="CE2166" s="43"/>
      <c r="CF2166" s="43"/>
      <c r="CG2166" s="43"/>
      <c r="CH2166" s="43"/>
      <c r="CI2166" s="43"/>
      <c r="CJ2166" s="43"/>
      <c r="CK2166" s="43"/>
      <c r="CL2166" s="43"/>
      <c r="CM2166" s="43"/>
      <c r="CN2166" s="43"/>
      <c r="CO2166" s="43"/>
      <c r="CP2166" s="43"/>
      <c r="CQ2166" s="43"/>
      <c r="CR2166" s="43"/>
      <c r="CS2166" s="43"/>
      <c r="CT2166" s="43"/>
      <c r="CU2166" s="43"/>
      <c r="CV2166" s="43"/>
      <c r="CW2166" s="43"/>
      <c r="CX2166" s="43"/>
      <c r="CY2166" s="43"/>
      <c r="CZ2166" s="43"/>
      <c r="DA2166" s="43"/>
      <c r="DB2166" s="43"/>
      <c r="DC2166" s="43"/>
      <c r="DD2166" s="43"/>
      <c r="DE2166" s="43"/>
      <c r="DF2166" s="43"/>
      <c r="DG2166" s="43"/>
      <c r="DH2166" s="43"/>
      <c r="DI2166" s="43"/>
      <c r="DJ2166" s="43"/>
      <c r="DK2166" s="43"/>
      <c r="DL2166" s="43"/>
      <c r="DM2166" s="43"/>
      <c r="DN2166" s="43"/>
      <c r="DO2166" s="43"/>
      <c r="DP2166" s="43"/>
      <c r="DQ2166" s="43"/>
      <c r="DR2166" s="43"/>
      <c r="DS2166" s="43"/>
      <c r="DT2166" s="43"/>
      <c r="DU2166" s="43"/>
      <c r="DV2166" s="43"/>
    </row>
    <row r="2167" spans="1:126" s="8" customFormat="1" ht="20.100000000000001" customHeight="1">
      <c r="AQ2167" s="8" t="s">
        <v>83</v>
      </c>
      <c r="AV2167" s="48"/>
      <c r="AW2167" s="48"/>
      <c r="AX2167" s="48"/>
      <c r="AY2167" s="48"/>
      <c r="AZ2167" s="48"/>
      <c r="BA2167" s="48"/>
      <c r="BB2167" s="48"/>
      <c r="BC2167" s="48"/>
      <c r="BD2167" s="495">
        <f>VLOOKUP(A2109,入力フォーム!$A$26:$AA$75,9,FALSE)</f>
        <v>0</v>
      </c>
      <c r="BE2167" s="495"/>
      <c r="BF2167" s="495"/>
      <c r="BG2167" s="495"/>
      <c r="BH2167" s="495"/>
      <c r="BI2167" s="495"/>
      <c r="BJ2167" s="495"/>
      <c r="BK2167" s="495"/>
      <c r="BL2167" s="495"/>
      <c r="BM2167" s="495"/>
      <c r="BN2167" s="495"/>
      <c r="BO2167" s="495"/>
      <c r="BP2167" s="495"/>
      <c r="BQ2167" s="495"/>
      <c r="BR2167" s="495"/>
      <c r="BS2167" s="495"/>
      <c r="BZ2167" s="43"/>
      <c r="CA2167" s="43"/>
      <c r="CB2167" s="43"/>
      <c r="CC2167" s="43"/>
      <c r="CD2167" s="43"/>
      <c r="CE2167" s="43"/>
      <c r="CF2167" s="43"/>
      <c r="CG2167" s="43"/>
      <c r="CH2167" s="43"/>
      <c r="CI2167" s="43"/>
      <c r="CJ2167" s="43"/>
      <c r="CK2167" s="43"/>
      <c r="CL2167" s="43"/>
      <c r="CM2167" s="43"/>
      <c r="CN2167" s="43"/>
      <c r="CO2167" s="43"/>
      <c r="CP2167" s="43"/>
      <c r="CQ2167" s="43"/>
      <c r="CR2167" s="43"/>
      <c r="CS2167" s="43"/>
      <c r="CT2167" s="43"/>
      <c r="CU2167" s="43"/>
      <c r="CV2167" s="43"/>
      <c r="CW2167" s="43"/>
      <c r="CX2167" s="43"/>
      <c r="CY2167" s="43"/>
      <c r="CZ2167" s="43"/>
      <c r="DA2167" s="43"/>
      <c r="DB2167" s="43"/>
      <c r="DC2167" s="43"/>
      <c r="DD2167" s="43"/>
      <c r="DE2167" s="43"/>
      <c r="DF2167" s="43"/>
      <c r="DG2167" s="43"/>
      <c r="DH2167" s="43"/>
      <c r="DI2167" s="43"/>
      <c r="DJ2167" s="43"/>
      <c r="DK2167" s="43"/>
      <c r="DL2167" s="43"/>
      <c r="DM2167" s="43"/>
      <c r="DN2167" s="43"/>
      <c r="DO2167" s="43"/>
      <c r="DP2167" s="43"/>
      <c r="DQ2167" s="43"/>
      <c r="DR2167" s="43"/>
      <c r="DS2167" s="43"/>
      <c r="DT2167" s="43"/>
      <c r="DU2167" s="43"/>
      <c r="DV2167" s="43"/>
    </row>
    <row r="2168" spans="1:126" s="8" customFormat="1" ht="12" customHeight="1">
      <c r="BZ2168" s="43"/>
      <c r="CA2168" s="43"/>
      <c r="CB2168" s="43"/>
      <c r="CC2168" s="43"/>
      <c r="CD2168" s="43"/>
      <c r="CE2168" s="43"/>
      <c r="CF2168" s="43"/>
      <c r="CG2168" s="43"/>
      <c r="CH2168" s="43"/>
      <c r="CI2168" s="43"/>
      <c r="CJ2168" s="43"/>
      <c r="CK2168" s="43"/>
      <c r="CL2168" s="43"/>
      <c r="CM2168" s="43"/>
      <c r="CN2168" s="43"/>
      <c r="CO2168" s="43"/>
      <c r="CP2168" s="43"/>
      <c r="CQ2168" s="43"/>
      <c r="CR2168" s="43"/>
      <c r="CS2168" s="43"/>
      <c r="CT2168" s="43"/>
      <c r="CU2168" s="43"/>
      <c r="CV2168" s="43"/>
      <c r="CW2168" s="43"/>
      <c r="CX2168" s="43"/>
      <c r="CY2168" s="43"/>
      <c r="CZ2168" s="43"/>
      <c r="DA2168" s="43"/>
      <c r="DB2168" s="43"/>
      <c r="DC2168" s="43"/>
      <c r="DD2168" s="43"/>
      <c r="DE2168" s="43"/>
      <c r="DF2168" s="43"/>
      <c r="DG2168" s="43"/>
      <c r="DH2168" s="43"/>
      <c r="DI2168" s="43"/>
      <c r="DJ2168" s="43"/>
      <c r="DK2168" s="43"/>
      <c r="DL2168" s="43"/>
      <c r="DM2168" s="43"/>
      <c r="DN2168" s="43"/>
      <c r="DO2168" s="43"/>
      <c r="DP2168" s="43"/>
      <c r="DQ2168" s="43"/>
      <c r="DR2168" s="43"/>
      <c r="DS2168" s="43"/>
      <c r="DT2168" s="43"/>
      <c r="DU2168" s="43"/>
      <c r="DV2168" s="43"/>
    </row>
    <row r="2169" spans="1:126" s="8" customFormat="1" ht="22.5" customHeight="1">
      <c r="D2169" s="496" t="s">
        <v>85</v>
      </c>
      <c r="E2169" s="496"/>
      <c r="F2169" s="496"/>
      <c r="G2169" s="496"/>
      <c r="H2169" s="496"/>
      <c r="I2169" s="496"/>
      <c r="J2169" s="496"/>
      <c r="K2169" s="496"/>
      <c r="L2169" s="497" t="str">
        <f>入力フォーム!$C$22</f>
        <v>07-999</v>
      </c>
      <c r="M2169" s="497"/>
      <c r="N2169" s="497"/>
      <c r="O2169" s="497"/>
      <c r="P2169" s="497"/>
      <c r="Q2169" s="497"/>
      <c r="R2169" s="48"/>
      <c r="S2169" s="48"/>
      <c r="T2169" s="8" t="s">
        <v>242</v>
      </c>
      <c r="BZ2169" s="43"/>
      <c r="CA2169" s="43"/>
      <c r="CB2169" s="43"/>
      <c r="CC2169" s="43"/>
      <c r="CD2169" s="43"/>
      <c r="CE2169" s="43"/>
      <c r="CF2169" s="43"/>
      <c r="CG2169" s="43"/>
      <c r="CH2169" s="43"/>
      <c r="CI2169" s="43"/>
      <c r="CJ2169" s="43"/>
      <c r="CK2169" s="43"/>
      <c r="CL2169" s="43"/>
      <c r="CM2169" s="43"/>
      <c r="CN2169" s="43"/>
      <c r="CO2169" s="43"/>
      <c r="CP2169" s="43"/>
      <c r="CQ2169" s="43"/>
      <c r="CR2169" s="43"/>
      <c r="CS2169" s="43"/>
      <c r="CT2169" s="43"/>
      <c r="CU2169" s="43"/>
      <c r="CV2169" s="43"/>
      <c r="CW2169" s="43"/>
      <c r="CX2169" s="43"/>
      <c r="CY2169" s="43"/>
      <c r="CZ2169" s="43"/>
      <c r="DA2169" s="43"/>
      <c r="DB2169" s="43"/>
      <c r="DC2169" s="43"/>
      <c r="DD2169" s="43"/>
      <c r="DE2169" s="43"/>
      <c r="DF2169" s="43"/>
      <c r="DG2169" s="43"/>
      <c r="DH2169" s="43"/>
      <c r="DI2169" s="43"/>
      <c r="DJ2169" s="43"/>
      <c r="DK2169" s="43"/>
      <c r="DL2169" s="43"/>
      <c r="DM2169" s="43"/>
      <c r="DN2169" s="43"/>
      <c r="DO2169" s="43"/>
      <c r="DP2169" s="43"/>
      <c r="DQ2169" s="43"/>
      <c r="DR2169" s="43"/>
      <c r="DS2169" s="43"/>
      <c r="DT2169" s="43"/>
      <c r="DU2169" s="43"/>
      <c r="DV2169" s="43"/>
    </row>
    <row r="2170" spans="1:126" s="8" customFormat="1" ht="15.75" customHeight="1">
      <c r="D2170" s="45"/>
      <c r="F2170" s="45"/>
      <c r="G2170" s="45"/>
      <c r="H2170" s="45"/>
      <c r="I2170" s="45"/>
      <c r="J2170" s="45"/>
      <c r="K2170" s="45"/>
      <c r="L2170" s="45"/>
      <c r="M2170" s="45"/>
      <c r="N2170" s="45"/>
      <c r="O2170" s="45"/>
      <c r="P2170" s="45"/>
      <c r="Q2170" s="45"/>
      <c r="BX2170" s="51"/>
      <c r="CB2170" s="43"/>
      <c r="CC2170" s="43"/>
      <c r="CD2170" s="43"/>
      <c r="CE2170" s="43"/>
      <c r="CF2170" s="43"/>
      <c r="CG2170" s="43"/>
      <c r="CH2170" s="43"/>
      <c r="CI2170" s="43"/>
      <c r="CJ2170" s="43"/>
      <c r="CK2170" s="43"/>
      <c r="CL2170" s="43"/>
      <c r="CM2170" s="43"/>
      <c r="CN2170" s="43"/>
      <c r="CO2170" s="43"/>
      <c r="CP2170" s="43"/>
      <c r="CQ2170" s="43"/>
      <c r="CR2170" s="43"/>
      <c r="CS2170" s="43"/>
      <c r="CT2170" s="43"/>
      <c r="CU2170" s="43"/>
      <c r="CV2170" s="43"/>
      <c r="CW2170" s="43"/>
      <c r="CX2170" s="43"/>
      <c r="CY2170" s="43"/>
      <c r="CZ2170" s="43"/>
      <c r="DA2170" s="43"/>
      <c r="DB2170" s="43"/>
      <c r="DC2170" s="43"/>
      <c r="DD2170" s="43"/>
      <c r="DE2170" s="43"/>
      <c r="DF2170" s="43"/>
      <c r="DG2170" s="43"/>
      <c r="DH2170" s="43"/>
      <c r="DI2170" s="43"/>
      <c r="DJ2170" s="43"/>
      <c r="DK2170" s="43"/>
      <c r="DL2170" s="43"/>
      <c r="DM2170" s="43"/>
      <c r="DN2170" s="43"/>
      <c r="DO2170" s="43"/>
      <c r="DP2170" s="43"/>
      <c r="DQ2170" s="43"/>
      <c r="DR2170" s="43"/>
      <c r="DS2170" s="43"/>
      <c r="DT2170" s="43"/>
      <c r="DU2170" s="43"/>
      <c r="DV2170" s="43"/>
    </row>
    <row r="2171" spans="1:126" s="7" customFormat="1" ht="18.75">
      <c r="A2171" s="7">
        <f>IF(MOD(ROW()-1,62)=0,QUOTIENT(ROW()-1,62)+1,"")</f>
        <v>36</v>
      </c>
      <c r="B2171" s="473" t="s">
        <v>39</v>
      </c>
      <c r="C2171" s="473"/>
      <c r="D2171" s="473"/>
      <c r="E2171" s="473"/>
      <c r="F2171" s="473"/>
      <c r="G2171" s="473"/>
      <c r="H2171" s="473"/>
      <c r="I2171" s="473"/>
      <c r="J2171" s="473"/>
      <c r="K2171" s="473"/>
      <c r="L2171" s="473"/>
      <c r="M2171" s="473"/>
      <c r="N2171" s="473"/>
      <c r="O2171" s="473"/>
      <c r="P2171" s="473"/>
      <c r="Q2171" s="473"/>
      <c r="R2171" s="473"/>
      <c r="S2171" s="473"/>
      <c r="T2171" s="473"/>
      <c r="U2171" s="473"/>
      <c r="V2171" s="473"/>
      <c r="W2171" s="473"/>
      <c r="X2171" s="473"/>
      <c r="Y2171" s="473"/>
      <c r="Z2171" s="473"/>
      <c r="AA2171" s="473"/>
      <c r="AB2171" s="473"/>
      <c r="AC2171" s="473"/>
      <c r="AD2171" s="473"/>
      <c r="AE2171" s="473"/>
      <c r="AF2171" s="473"/>
      <c r="AG2171" s="473"/>
      <c r="AH2171" s="473"/>
      <c r="AI2171" s="473"/>
      <c r="AJ2171" s="473"/>
      <c r="AK2171" s="473"/>
      <c r="AL2171" s="473"/>
      <c r="AM2171" s="473"/>
      <c r="AN2171" s="473"/>
      <c r="AO2171" s="473"/>
      <c r="AP2171" s="473"/>
      <c r="AQ2171" s="473"/>
      <c r="AR2171" s="473"/>
      <c r="AS2171" s="473"/>
      <c r="AT2171" s="473"/>
      <c r="AU2171" s="473"/>
      <c r="AV2171" s="473"/>
      <c r="AW2171" s="473"/>
      <c r="AX2171" s="473"/>
      <c r="AY2171" s="473"/>
      <c r="AZ2171" s="473"/>
      <c r="BA2171" s="473"/>
      <c r="BB2171" s="473"/>
      <c r="BC2171" s="473"/>
      <c r="BD2171" s="473"/>
      <c r="BE2171" s="473"/>
      <c r="BF2171" s="473"/>
      <c r="BG2171" s="473"/>
      <c r="BH2171" s="473"/>
      <c r="BI2171" s="473"/>
      <c r="BJ2171" s="473"/>
      <c r="BK2171" s="473"/>
      <c r="BL2171" s="473"/>
      <c r="BM2171" s="473"/>
      <c r="BN2171" s="473"/>
      <c r="BO2171" s="473"/>
      <c r="BP2171" s="473"/>
      <c r="BQ2171" s="473"/>
      <c r="BR2171" s="473"/>
      <c r="BS2171" s="473"/>
      <c r="BT2171" s="473"/>
      <c r="BU2171" s="473"/>
      <c r="BV2171" s="473"/>
      <c r="BW2171" s="473"/>
      <c r="BX2171" s="473"/>
      <c r="BY2171" s="52"/>
      <c r="BZ2171" s="41"/>
      <c r="CA2171" s="41"/>
      <c r="CB2171" s="41"/>
      <c r="CC2171" s="41"/>
      <c r="CD2171" s="41"/>
      <c r="CE2171" s="41"/>
      <c r="CF2171" s="41"/>
      <c r="CG2171" s="41"/>
      <c r="CH2171" s="41"/>
      <c r="CI2171" s="41"/>
      <c r="CJ2171" s="41"/>
      <c r="CK2171" s="41"/>
      <c r="CL2171" s="41"/>
      <c r="CM2171" s="41"/>
      <c r="CN2171" s="41"/>
      <c r="CO2171" s="41"/>
      <c r="CP2171" s="41"/>
      <c r="CQ2171" s="41"/>
      <c r="CR2171" s="41"/>
      <c r="CS2171" s="41"/>
      <c r="CT2171" s="41"/>
      <c r="CU2171" s="41"/>
      <c r="CV2171" s="41"/>
      <c r="CW2171" s="41"/>
      <c r="CX2171" s="41"/>
      <c r="CY2171" s="41"/>
      <c r="CZ2171" s="41"/>
      <c r="DA2171" s="41"/>
      <c r="DB2171" s="41"/>
      <c r="DC2171" s="41"/>
      <c r="DD2171" s="41"/>
      <c r="DE2171" s="41"/>
      <c r="DF2171" s="41"/>
      <c r="DG2171" s="41"/>
      <c r="DH2171" s="41"/>
      <c r="DI2171" s="41"/>
      <c r="DJ2171" s="41"/>
      <c r="DK2171" s="41"/>
      <c r="DL2171" s="41"/>
      <c r="DM2171" s="41"/>
      <c r="DN2171" s="41"/>
      <c r="DO2171" s="41"/>
      <c r="DP2171" s="41"/>
      <c r="DQ2171" s="41"/>
      <c r="DR2171" s="41"/>
      <c r="DS2171" s="41"/>
      <c r="DT2171" s="41"/>
      <c r="DU2171" s="41"/>
      <c r="DV2171" s="41"/>
    </row>
    <row r="2172" spans="1:126" s="7" customFormat="1" ht="19.5" customHeight="1">
      <c r="B2172" s="8"/>
      <c r="C2172" s="8"/>
      <c r="D2172" s="8"/>
      <c r="E2172" s="8"/>
      <c r="F2172" s="8"/>
      <c r="G2172" s="8"/>
      <c r="H2172" s="8"/>
      <c r="I2172" s="8"/>
      <c r="J2172" s="8"/>
      <c r="K2172" s="8"/>
      <c r="L2172" s="8"/>
      <c r="M2172" s="8"/>
      <c r="N2172" s="8"/>
      <c r="O2172" s="8"/>
      <c r="P2172" s="8"/>
      <c r="Q2172" s="8"/>
      <c r="R2172" s="8"/>
      <c r="S2172" s="8"/>
      <c r="T2172" s="8"/>
      <c r="U2172" s="8"/>
      <c r="V2172" s="8"/>
      <c r="W2172" s="8"/>
      <c r="X2172" s="8"/>
      <c r="Y2172" s="8"/>
      <c r="Z2172" s="8"/>
      <c r="AA2172" s="8"/>
      <c r="AB2172" s="8"/>
      <c r="AC2172" s="8"/>
      <c r="AQ2172" s="8"/>
      <c r="AR2172" s="8"/>
      <c r="AS2172" s="8"/>
      <c r="AT2172" s="8"/>
      <c r="AU2172" s="8"/>
      <c r="AV2172" s="8"/>
      <c r="AW2172" s="8"/>
      <c r="AX2172" s="8"/>
      <c r="AY2172" s="8"/>
      <c r="AZ2172" s="8"/>
      <c r="BZ2172" s="41"/>
      <c r="CA2172" s="41"/>
      <c r="CB2172" s="41"/>
      <c r="CC2172" s="41"/>
      <c r="CD2172" s="41"/>
      <c r="CE2172" s="41"/>
      <c r="CF2172" s="41"/>
      <c r="CG2172" s="41"/>
      <c r="CH2172" s="41"/>
      <c r="CI2172" s="41"/>
      <c r="CJ2172" s="41"/>
      <c r="CK2172" s="41"/>
      <c r="CL2172" s="41"/>
      <c r="CM2172" s="41"/>
      <c r="CN2172" s="41"/>
      <c r="CO2172" s="41"/>
      <c r="CP2172" s="41"/>
      <c r="CQ2172" s="41"/>
      <c r="CR2172" s="41"/>
      <c r="CS2172" s="41"/>
      <c r="CT2172" s="41"/>
      <c r="CU2172" s="41"/>
      <c r="CV2172" s="41"/>
      <c r="CW2172" s="41"/>
      <c r="CX2172" s="41"/>
      <c r="CY2172" s="41"/>
      <c r="CZ2172" s="41"/>
      <c r="DA2172" s="41"/>
      <c r="DB2172" s="41"/>
      <c r="DC2172" s="41"/>
      <c r="DD2172" s="41"/>
      <c r="DE2172" s="41"/>
      <c r="DF2172" s="41"/>
      <c r="DG2172" s="41"/>
      <c r="DH2172" s="41"/>
      <c r="DI2172" s="41"/>
      <c r="DJ2172" s="41"/>
      <c r="DK2172" s="41"/>
      <c r="DL2172" s="41"/>
      <c r="DM2172" s="41"/>
      <c r="DN2172" s="41"/>
      <c r="DO2172" s="41"/>
      <c r="DP2172" s="41"/>
      <c r="DQ2172" s="41"/>
      <c r="DR2172" s="41"/>
      <c r="DS2172" s="41"/>
      <c r="DT2172" s="41"/>
      <c r="DU2172" s="41"/>
      <c r="DV2172" s="41"/>
    </row>
    <row r="2173" spans="1:126" s="7" customFormat="1" ht="16.5" customHeight="1">
      <c r="B2173" s="8" t="s">
        <v>229</v>
      </c>
      <c r="C2173" s="8"/>
      <c r="D2173" s="8"/>
      <c r="E2173" s="8"/>
      <c r="F2173" s="8"/>
      <c r="G2173" s="8"/>
      <c r="H2173" s="8"/>
      <c r="I2173" s="8"/>
      <c r="J2173" s="8"/>
      <c r="K2173" s="8"/>
      <c r="L2173" s="8"/>
      <c r="M2173" s="8"/>
      <c r="N2173" s="8"/>
      <c r="O2173" s="8"/>
      <c r="P2173" s="8"/>
      <c r="Q2173" s="8"/>
      <c r="R2173" s="8"/>
      <c r="S2173" s="8"/>
      <c r="T2173" s="8"/>
      <c r="U2173" s="8"/>
      <c r="V2173" s="8"/>
      <c r="W2173" s="8"/>
      <c r="X2173" s="8"/>
      <c r="Y2173" s="8"/>
      <c r="Z2173" s="8"/>
      <c r="AA2173" s="8"/>
      <c r="AB2173" s="8"/>
      <c r="AD2173" s="474">
        <f>VLOOKUP(A2171,入力フォーム!$A$26:$AA$75,2,FALSE)</f>
        <v>0</v>
      </c>
      <c r="AE2173" s="474"/>
      <c r="AF2173" s="474"/>
      <c r="AG2173" s="474"/>
      <c r="AH2173" s="474"/>
      <c r="AI2173" s="474"/>
      <c r="AJ2173" s="474"/>
      <c r="AK2173" s="474"/>
      <c r="AL2173" s="474"/>
      <c r="AM2173" s="474"/>
      <c r="AN2173" s="474"/>
      <c r="AO2173" s="474"/>
      <c r="AP2173" s="474"/>
      <c r="AQ2173" s="8" t="s">
        <v>230</v>
      </c>
      <c r="AR2173" s="8"/>
      <c r="AS2173" s="8"/>
      <c r="AT2173" s="8"/>
      <c r="AU2173" s="8"/>
      <c r="AV2173" s="8"/>
      <c r="AW2173" s="8"/>
      <c r="AX2173" s="8"/>
      <c r="AY2173" s="8"/>
      <c r="AZ2173" s="8"/>
      <c r="BZ2173" s="41"/>
      <c r="CA2173" s="41"/>
      <c r="CB2173" s="41"/>
      <c r="CC2173" s="41"/>
      <c r="CD2173" s="41"/>
      <c r="CE2173" s="41"/>
      <c r="CF2173" s="41"/>
      <c r="CG2173" s="41"/>
      <c r="CH2173" s="41"/>
      <c r="CI2173" s="41"/>
      <c r="CJ2173" s="41"/>
      <c r="CK2173" s="41"/>
      <c r="CL2173" s="41"/>
      <c r="CM2173" s="41"/>
      <c r="CN2173" s="41"/>
      <c r="CO2173" s="41"/>
      <c r="CP2173" s="41"/>
      <c r="CQ2173" s="41"/>
      <c r="CR2173" s="41"/>
      <c r="CS2173" s="41"/>
      <c r="CT2173" s="41"/>
      <c r="CU2173" s="41"/>
      <c r="CV2173" s="41"/>
      <c r="CW2173" s="41"/>
      <c r="CX2173" s="41"/>
      <c r="CY2173" s="41"/>
      <c r="CZ2173" s="41"/>
      <c r="DA2173" s="41"/>
      <c r="DB2173" s="41"/>
      <c r="DC2173" s="41"/>
      <c r="DD2173" s="41"/>
      <c r="DE2173" s="41"/>
      <c r="DF2173" s="41"/>
      <c r="DG2173" s="41"/>
      <c r="DH2173" s="41"/>
      <c r="DI2173" s="41"/>
      <c r="DJ2173" s="41"/>
      <c r="DK2173" s="41"/>
      <c r="DL2173" s="41"/>
      <c r="DM2173" s="41"/>
      <c r="DN2173" s="41"/>
      <c r="DO2173" s="41"/>
      <c r="DP2173" s="41"/>
      <c r="DQ2173" s="41"/>
      <c r="DR2173" s="41"/>
      <c r="DS2173" s="41"/>
      <c r="DT2173" s="41"/>
      <c r="DU2173" s="41"/>
      <c r="DV2173" s="41"/>
    </row>
    <row r="2174" spans="1:126" ht="14.25" customHeight="1">
      <c r="B2174" s="9"/>
      <c r="C2174" s="9"/>
      <c r="D2174" s="9"/>
    </row>
    <row r="2175" spans="1:126" ht="15.75" customHeight="1">
      <c r="D2175" s="475" t="s">
        <v>23</v>
      </c>
      <c r="E2175" s="475"/>
      <c r="F2175" s="475"/>
      <c r="G2175" s="475"/>
      <c r="H2175" s="475"/>
      <c r="I2175" s="475"/>
      <c r="J2175" s="475"/>
      <c r="K2175" s="475"/>
      <c r="L2175" s="475"/>
      <c r="M2175" s="475"/>
      <c r="N2175" s="475"/>
      <c r="O2175" s="475"/>
      <c r="P2175" s="475"/>
      <c r="Q2175" s="475"/>
      <c r="R2175" s="475"/>
      <c r="S2175" s="475"/>
      <c r="T2175" s="475"/>
      <c r="U2175" s="475"/>
      <c r="V2175" s="475"/>
      <c r="W2175" s="475"/>
      <c r="X2175" s="475"/>
      <c r="Y2175" s="475"/>
      <c r="Z2175" s="475"/>
      <c r="AA2175" s="475"/>
      <c r="AB2175" s="475"/>
      <c r="AC2175" s="475"/>
      <c r="AD2175" s="475"/>
      <c r="AE2175" s="475"/>
      <c r="AF2175" s="475"/>
      <c r="AG2175" s="475"/>
      <c r="AH2175" s="475"/>
      <c r="AI2175" s="475"/>
      <c r="AJ2175" s="475"/>
      <c r="AK2175" s="475"/>
      <c r="AL2175" s="475"/>
      <c r="AM2175" s="475"/>
      <c r="AN2175" s="475"/>
      <c r="AO2175" s="475"/>
      <c r="AP2175" s="475"/>
      <c r="AQ2175" s="475"/>
      <c r="AR2175" s="475"/>
      <c r="AS2175" s="475"/>
      <c r="AT2175" s="475"/>
      <c r="AU2175" s="475"/>
      <c r="AV2175" s="475"/>
      <c r="AW2175" s="475"/>
      <c r="AX2175" s="475"/>
      <c r="AY2175" s="475"/>
      <c r="AZ2175" s="475"/>
      <c r="BA2175" s="475"/>
      <c r="BB2175" s="475"/>
      <c r="BC2175" s="475"/>
      <c r="BD2175" s="475"/>
      <c r="BE2175" s="475"/>
      <c r="BF2175" s="475"/>
      <c r="BG2175" s="475"/>
      <c r="BH2175" s="475"/>
      <c r="BI2175" s="475"/>
      <c r="BJ2175" s="475"/>
      <c r="BK2175" s="475"/>
      <c r="BL2175" s="475"/>
      <c r="BM2175" s="475"/>
      <c r="BN2175" s="475"/>
      <c r="BO2175" s="475"/>
      <c r="BP2175" s="475"/>
      <c r="BQ2175" s="475"/>
      <c r="BR2175" s="475"/>
      <c r="BS2175" s="475"/>
      <c r="BT2175" s="475"/>
      <c r="BU2175" s="475"/>
      <c r="BV2175" s="475"/>
      <c r="BW2175" s="475"/>
      <c r="BX2175" s="475"/>
      <c r="BZ2175"/>
    </row>
    <row r="2176" spans="1:126" ht="14.25" customHeight="1">
      <c r="B2176" s="9"/>
      <c r="C2176" s="9"/>
      <c r="D2176" s="9"/>
      <c r="E2176" s="9"/>
      <c r="F2176" s="9"/>
      <c r="G2176" s="9"/>
      <c r="H2176" s="9"/>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c r="AS2176" s="9"/>
      <c r="AT2176" s="9"/>
      <c r="AU2176" s="9"/>
      <c r="AV2176" s="9"/>
      <c r="AW2176" s="9"/>
      <c r="AX2176" s="9"/>
      <c r="AY2176" s="9"/>
      <c r="AZ2176" s="9"/>
    </row>
    <row r="2177" spans="1:126" ht="19.5" customHeight="1">
      <c r="B2177" s="9"/>
      <c r="C2177" s="9"/>
      <c r="D2177" s="10"/>
      <c r="E2177" s="11" t="s">
        <v>40</v>
      </c>
      <c r="F2177" s="11"/>
      <c r="G2177" s="11"/>
      <c r="H2177" s="11"/>
      <c r="I2177" s="11"/>
      <c r="J2177" s="12"/>
      <c r="K2177" s="12"/>
      <c r="L2177" s="12"/>
      <c r="M2177" s="12"/>
      <c r="N2177" s="12"/>
      <c r="O2177" s="12"/>
      <c r="P2177" s="12"/>
      <c r="Q2177" s="10"/>
      <c r="R2177" s="476" t="str">
        <f>VLOOKUP(A2171,入力フォーム!$A$26:$AA$75,11,FALSE)</f>
        <v/>
      </c>
      <c r="S2177" s="476"/>
      <c r="T2177" s="476"/>
      <c r="U2177" s="476"/>
      <c r="V2177" s="476"/>
      <c r="W2177" s="476"/>
      <c r="X2177" s="476"/>
      <c r="Y2177" s="476"/>
      <c r="Z2177" s="476"/>
      <c r="AA2177" s="476"/>
      <c r="AB2177" s="476"/>
      <c r="AC2177" s="476"/>
      <c r="AD2177" s="476"/>
      <c r="AE2177" s="476"/>
      <c r="AF2177" s="476"/>
      <c r="AG2177" s="476"/>
      <c r="AH2177" s="477" t="s">
        <v>235</v>
      </c>
      <c r="AI2177" s="478"/>
      <c r="AJ2177" s="478"/>
      <c r="AK2177" s="478"/>
      <c r="AL2177" s="478"/>
      <c r="AM2177" s="476" t="str">
        <f>VLOOKUP(A2171,入力フォーム!$A$26:$AA$75,13,FALSE)</f>
        <v/>
      </c>
      <c r="AN2177" s="476"/>
      <c r="AO2177" s="476"/>
      <c r="AP2177" s="476"/>
      <c r="AQ2177" s="476"/>
      <c r="AR2177" s="476"/>
      <c r="AS2177" s="476"/>
      <c r="AT2177" s="476"/>
      <c r="AU2177" s="476"/>
      <c r="AV2177" s="476"/>
      <c r="AW2177" s="476"/>
      <c r="AX2177" s="476"/>
      <c r="AY2177" s="476"/>
      <c r="AZ2177" s="476"/>
      <c r="BA2177" s="476"/>
      <c r="BB2177" s="476"/>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3"/>
    </row>
    <row r="2178" spans="1:126" ht="20.100000000000001" customHeight="1">
      <c r="B2178" s="9"/>
      <c r="C2178" s="9"/>
      <c r="D2178" s="10"/>
      <c r="E2178" s="11" t="s">
        <v>41</v>
      </c>
      <c r="F2178" s="11"/>
      <c r="G2178" s="11"/>
      <c r="H2178" s="11"/>
      <c r="I2178" s="11"/>
      <c r="J2178" s="12"/>
      <c r="K2178" s="12"/>
      <c r="L2178" s="12"/>
      <c r="M2178" s="12"/>
      <c r="N2178" s="12"/>
      <c r="O2178" s="12"/>
      <c r="P2178" s="229"/>
      <c r="Q2178" s="230"/>
      <c r="R2178" s="463" t="str">
        <f>入力フォーム!$C$10</f>
        <v>品川キャンパス</v>
      </c>
      <c r="S2178" s="463"/>
      <c r="T2178" s="463"/>
      <c r="U2178" s="463"/>
      <c r="V2178" s="463"/>
      <c r="W2178" s="463"/>
      <c r="X2178" s="463"/>
      <c r="Y2178" s="463"/>
      <c r="Z2178" s="231"/>
      <c r="AA2178" s="464" t="str">
        <f>入力フォーム!$D$10</f>
        <v>文学部事務室</v>
      </c>
      <c r="AB2178" s="464"/>
      <c r="AC2178" s="464"/>
      <c r="AD2178" s="464"/>
      <c r="AE2178" s="464"/>
      <c r="AF2178" s="464"/>
      <c r="AG2178" s="464"/>
      <c r="AH2178" s="464"/>
      <c r="AI2178" s="464"/>
      <c r="AJ2178" s="464"/>
      <c r="AK2178" s="464"/>
      <c r="AL2178" s="464"/>
      <c r="AM2178" s="464"/>
      <c r="AN2178" s="464"/>
      <c r="AO2178" s="464"/>
      <c r="AP2178" s="464"/>
      <c r="AQ2178" s="464"/>
      <c r="AR2178" s="464"/>
      <c r="AS2178" s="464"/>
      <c r="AT2178" s="464"/>
      <c r="AU2178" s="464"/>
      <c r="AV2178" s="464"/>
      <c r="AW2178" s="464"/>
      <c r="AX2178" s="464"/>
      <c r="AY2178" s="464"/>
      <c r="AZ2178" s="464"/>
      <c r="BA2178" s="464"/>
      <c r="BB2178" s="464"/>
      <c r="BC2178" s="464"/>
      <c r="BD2178" s="464"/>
      <c r="BE2178" s="464"/>
      <c r="BF2178" s="464"/>
      <c r="BG2178" s="464"/>
      <c r="BH2178" s="464"/>
      <c r="BI2178" s="464"/>
      <c r="BJ2178" s="464"/>
      <c r="BK2178" s="464"/>
      <c r="BL2178" s="464"/>
      <c r="BM2178" s="464"/>
      <c r="BN2178" s="464"/>
      <c r="BO2178" s="464"/>
      <c r="BP2178" s="464"/>
      <c r="BQ2178" s="464"/>
      <c r="BR2178" s="231"/>
      <c r="BS2178" s="231"/>
      <c r="BT2178" s="231"/>
      <c r="BU2178" s="231"/>
      <c r="BV2178" s="231"/>
      <c r="BW2178" s="231"/>
      <c r="BX2178" s="232"/>
    </row>
    <row r="2179" spans="1:126" ht="18.600000000000001" customHeight="1">
      <c r="B2179" s="9"/>
      <c r="C2179" s="9"/>
      <c r="D2179" s="15"/>
      <c r="E2179" s="16" t="s">
        <v>236</v>
      </c>
      <c r="F2179" s="16"/>
      <c r="G2179" s="16"/>
      <c r="H2179" s="16"/>
      <c r="I2179" s="16"/>
      <c r="J2179" s="17"/>
      <c r="K2179" s="17"/>
      <c r="L2179" s="17"/>
      <c r="M2179" s="17"/>
      <c r="N2179" s="17"/>
      <c r="O2179" s="17"/>
      <c r="P2179" s="17"/>
      <c r="Q2179" s="15"/>
      <c r="R2179" s="465" t="str">
        <f>入力フォーム!$C$4</f>
        <v>文学部事務室</v>
      </c>
      <c r="S2179" s="465"/>
      <c r="T2179" s="465"/>
      <c r="U2179" s="465"/>
      <c r="V2179" s="465"/>
      <c r="W2179" s="465"/>
      <c r="X2179" s="465"/>
      <c r="Y2179" s="465"/>
      <c r="Z2179" s="465"/>
      <c r="AA2179" s="465"/>
      <c r="AB2179" s="465"/>
      <c r="AC2179" s="465"/>
      <c r="AD2179" s="465"/>
      <c r="AE2179" s="465"/>
      <c r="AF2179" s="465"/>
      <c r="AG2179" s="465"/>
      <c r="AH2179" s="465"/>
      <c r="AI2179" s="465"/>
      <c r="AJ2179" s="465"/>
      <c r="AK2179" s="465"/>
      <c r="AL2179" s="465"/>
      <c r="AM2179" s="465"/>
      <c r="AN2179" s="465"/>
      <c r="AO2179" s="465"/>
      <c r="AP2179" s="465"/>
      <c r="AQ2179" s="465"/>
      <c r="AR2179" s="465"/>
      <c r="AS2179" s="465"/>
      <c r="AT2179" s="465"/>
      <c r="AU2179" s="465"/>
      <c r="AV2179" s="465"/>
      <c r="AW2179" s="465"/>
      <c r="AX2179" s="465"/>
      <c r="AY2179" s="465"/>
      <c r="AZ2179" s="465"/>
      <c r="BA2179" s="465"/>
      <c r="BB2179" s="465"/>
      <c r="BC2179" s="465"/>
      <c r="BD2179" s="465"/>
      <c r="BE2179" s="465"/>
      <c r="BF2179" s="465"/>
      <c r="BG2179" s="465"/>
      <c r="BH2179" s="465"/>
      <c r="BI2179" s="465"/>
      <c r="BJ2179" s="465"/>
      <c r="BK2179" s="465"/>
      <c r="BL2179" s="465"/>
      <c r="BM2179" s="465"/>
      <c r="BN2179" s="465"/>
      <c r="BO2179" s="465"/>
      <c r="BP2179" s="465"/>
      <c r="BQ2179" s="465"/>
      <c r="BR2179" s="465"/>
      <c r="BS2179" s="233"/>
      <c r="BT2179" s="233"/>
      <c r="BU2179" s="233"/>
      <c r="BV2179" s="233"/>
      <c r="BW2179" s="233"/>
      <c r="BX2179" s="19"/>
    </row>
    <row r="2180" spans="1:126" ht="38.25" customHeight="1">
      <c r="B2180" s="9"/>
      <c r="C2180" s="9"/>
      <c r="D2180" s="10"/>
      <c r="E2180" s="466" t="s">
        <v>42</v>
      </c>
      <c r="F2180" s="466"/>
      <c r="G2180" s="466"/>
      <c r="H2180" s="466"/>
      <c r="I2180" s="466"/>
      <c r="J2180" s="466"/>
      <c r="K2180" s="466"/>
      <c r="L2180" s="466"/>
      <c r="M2180" s="466"/>
      <c r="N2180" s="466"/>
      <c r="O2180" s="466"/>
      <c r="P2180" s="467"/>
      <c r="Q2180" s="10"/>
      <c r="R2180" s="468" t="str">
        <f>入力フォーム!$C$8</f>
        <v>OC学生スタッフ</v>
      </c>
      <c r="S2180" s="468"/>
      <c r="T2180" s="468"/>
      <c r="U2180" s="468"/>
      <c r="V2180" s="468"/>
      <c r="W2180" s="468"/>
      <c r="X2180" s="468"/>
      <c r="Y2180" s="468"/>
      <c r="Z2180" s="468"/>
      <c r="AA2180" s="468"/>
      <c r="AB2180" s="468"/>
      <c r="AC2180" s="468"/>
      <c r="AD2180" s="468"/>
      <c r="AE2180" s="468"/>
      <c r="AF2180" s="468"/>
      <c r="AG2180" s="468"/>
      <c r="AH2180" s="468"/>
      <c r="AI2180" s="468"/>
      <c r="AJ2180" s="468"/>
      <c r="AK2180" s="468"/>
      <c r="AL2180" s="468"/>
      <c r="AM2180" s="468"/>
      <c r="AN2180" s="468"/>
      <c r="AO2180" s="468"/>
      <c r="AP2180" s="468"/>
      <c r="AQ2180" s="468"/>
      <c r="AR2180" s="468"/>
      <c r="AS2180" s="468"/>
      <c r="AT2180" s="468"/>
      <c r="AU2180" s="468"/>
      <c r="AV2180" s="468"/>
      <c r="AW2180" s="468"/>
      <c r="AX2180" s="468"/>
      <c r="AY2180" s="468"/>
      <c r="AZ2180" s="468"/>
      <c r="BA2180" s="468"/>
      <c r="BB2180" s="468"/>
      <c r="BC2180" s="468"/>
      <c r="BD2180" s="468"/>
      <c r="BE2180" s="468"/>
      <c r="BF2180" s="468"/>
      <c r="BG2180" s="468"/>
      <c r="BH2180" s="468"/>
      <c r="BI2180" s="468"/>
      <c r="BJ2180" s="468"/>
      <c r="BK2180" s="468"/>
      <c r="BL2180" s="468"/>
      <c r="BM2180" s="468"/>
      <c r="BN2180" s="468"/>
      <c r="BO2180" s="468"/>
      <c r="BP2180" s="468"/>
      <c r="BQ2180" s="468"/>
      <c r="BR2180" s="468"/>
      <c r="BS2180" s="234"/>
      <c r="BT2180" s="234"/>
      <c r="BU2180" s="234"/>
      <c r="BV2180" s="234"/>
      <c r="BW2180" s="234"/>
      <c r="BX2180" s="14"/>
    </row>
    <row r="2181" spans="1:126" ht="20.100000000000001" customHeight="1">
      <c r="B2181" s="9"/>
      <c r="C2181" s="9"/>
      <c r="D2181" s="15"/>
      <c r="E2181" s="16" t="s">
        <v>43</v>
      </c>
      <c r="F2181" s="16"/>
      <c r="G2181" s="16"/>
      <c r="H2181" s="16"/>
      <c r="I2181" s="16"/>
      <c r="J2181" s="17"/>
      <c r="K2181" s="17"/>
      <c r="L2181" s="17"/>
      <c r="M2181" s="17"/>
      <c r="N2181" s="17"/>
      <c r="O2181" s="17"/>
      <c r="P2181" s="17"/>
      <c r="Q2181" s="15"/>
      <c r="R2181" s="17" t="s">
        <v>44</v>
      </c>
      <c r="S2181" s="17"/>
      <c r="T2181" s="17"/>
      <c r="U2181" s="17"/>
      <c r="V2181" s="17"/>
      <c r="W2181" s="469" t="str">
        <f>VLOOKUP(A2171,入力フォーム!$A$26:$AA$75,22,FALSE)</f>
        <v/>
      </c>
      <c r="X2181" s="469"/>
      <c r="Y2181" s="469"/>
      <c r="Z2181" s="469"/>
      <c r="AA2181" s="469"/>
      <c r="AB2181" s="469"/>
      <c r="AC2181" s="469"/>
      <c r="AD2181" s="469"/>
      <c r="AE2181" s="469"/>
      <c r="AF2181" s="469"/>
      <c r="AG2181" s="469"/>
      <c r="AH2181" s="469"/>
      <c r="AI2181" s="469"/>
      <c r="AJ2181" s="469"/>
      <c r="AK2181" s="469"/>
      <c r="AL2181" s="469"/>
      <c r="AM2181" s="469"/>
      <c r="AN2181" s="469"/>
      <c r="AO2181" s="469"/>
      <c r="AP2181" s="17"/>
      <c r="AQ2181" s="17"/>
      <c r="AR2181" s="470" t="s">
        <v>237</v>
      </c>
      <c r="AS2181" s="470"/>
      <c r="AT2181" s="470"/>
      <c r="AU2181" s="470"/>
      <c r="AV2181" s="470"/>
      <c r="AW2181" s="470"/>
      <c r="AX2181" s="471">
        <f>入力フォーム!$E$16</f>
        <v>0</v>
      </c>
      <c r="AY2181" s="471"/>
      <c r="AZ2181" s="471"/>
      <c r="BA2181" s="472" t="s">
        <v>65</v>
      </c>
      <c r="BB2181" s="472"/>
      <c r="BC2181" s="472"/>
      <c r="BD2181" s="472"/>
      <c r="BE2181" s="472"/>
      <c r="BF2181" s="18"/>
      <c r="BG2181" s="18"/>
      <c r="BH2181" s="18"/>
      <c r="BI2181" s="18"/>
      <c r="BJ2181" s="18"/>
      <c r="BK2181" s="18"/>
      <c r="BL2181" s="18"/>
      <c r="BM2181" s="18"/>
      <c r="BN2181" s="18"/>
      <c r="BO2181" s="18"/>
      <c r="BP2181" s="18"/>
      <c r="BQ2181" s="18"/>
      <c r="BR2181" s="18"/>
      <c r="BS2181" s="18"/>
      <c r="BT2181" s="18"/>
      <c r="BU2181" s="18"/>
      <c r="BV2181" s="18"/>
      <c r="BW2181" s="18"/>
      <c r="BX2181" s="19"/>
    </row>
    <row r="2182" spans="1:126" ht="20.100000000000001" customHeight="1">
      <c r="A2182" s="245"/>
      <c r="B2182" s="235"/>
      <c r="C2182" s="235"/>
      <c r="D2182" s="236"/>
      <c r="E2182" s="237"/>
      <c r="F2182" s="237"/>
      <c r="G2182" s="237"/>
      <c r="H2182" s="237"/>
      <c r="I2182" s="237"/>
      <c r="J2182" s="238"/>
      <c r="K2182" s="238"/>
      <c r="L2182" s="238"/>
      <c r="M2182" s="238"/>
      <c r="N2182" s="238"/>
      <c r="O2182" s="238"/>
      <c r="P2182" s="238"/>
      <c r="Q2182" s="239"/>
      <c r="R2182" s="240"/>
      <c r="S2182" s="241"/>
      <c r="T2182" s="241"/>
      <c r="U2182" s="241"/>
      <c r="V2182" s="241"/>
      <c r="W2182" s="241"/>
      <c r="X2182" s="241"/>
      <c r="Y2182" s="241"/>
      <c r="Z2182" s="241"/>
      <c r="AA2182" s="241"/>
      <c r="AB2182" s="241"/>
      <c r="AC2182" s="241"/>
      <c r="AD2182" s="241"/>
      <c r="AE2182" s="241"/>
      <c r="AF2182" s="241"/>
      <c r="AG2182" s="241"/>
      <c r="AH2182" s="241"/>
      <c r="AI2182" s="241"/>
      <c r="AJ2182" s="241"/>
      <c r="AK2182" s="241"/>
      <c r="AL2182" s="241"/>
      <c r="AM2182" s="241"/>
      <c r="AN2182" s="241"/>
      <c r="AO2182" s="241"/>
      <c r="AP2182" s="241"/>
      <c r="AQ2182" s="241"/>
      <c r="AR2182" s="242"/>
      <c r="AS2182" s="242"/>
      <c r="AT2182" s="243"/>
      <c r="AU2182" s="241"/>
      <c r="AV2182" s="241"/>
      <c r="AW2182" s="241"/>
      <c r="AX2182" s="241"/>
      <c r="AY2182" s="242"/>
      <c r="AZ2182" s="242"/>
      <c r="BA2182" s="242"/>
      <c r="BB2182" s="242"/>
      <c r="BC2182" s="242"/>
      <c r="BD2182" s="242"/>
      <c r="BE2182" s="242"/>
      <c r="BF2182" s="242"/>
      <c r="BG2182" s="242"/>
      <c r="BH2182" s="242"/>
      <c r="BI2182" s="242"/>
      <c r="BJ2182" s="242"/>
      <c r="BK2182" s="242"/>
      <c r="BL2182" s="242"/>
      <c r="BM2182" s="242"/>
      <c r="BN2182" s="242"/>
      <c r="BO2182" s="242"/>
      <c r="BP2182" s="242"/>
      <c r="BQ2182" s="242"/>
      <c r="BR2182" s="242"/>
      <c r="BS2182" s="242"/>
      <c r="BT2182" s="242"/>
      <c r="BU2182" s="242"/>
      <c r="BV2182" s="242"/>
      <c r="BW2182" s="242"/>
      <c r="BX2182" s="244"/>
    </row>
    <row r="2183" spans="1:126" ht="20.100000000000001" customHeight="1">
      <c r="B2183" s="9"/>
      <c r="C2183" s="9"/>
      <c r="D2183" s="20"/>
      <c r="E2183" s="21" t="s">
        <v>45</v>
      </c>
      <c r="F2183" s="21"/>
      <c r="G2183" s="21"/>
      <c r="H2183" s="21"/>
      <c r="I2183" s="21"/>
      <c r="J2183" s="22"/>
      <c r="K2183" s="22"/>
      <c r="L2183" s="22"/>
      <c r="M2183" s="22"/>
      <c r="N2183" s="22"/>
      <c r="O2183" s="22"/>
      <c r="P2183" s="22"/>
      <c r="Q2183" s="15"/>
      <c r="R2183" s="490" t="str">
        <f>VLOOKUP(A2171,入力フォーム!$A$26:$AA$75,14,FALSE)</f>
        <v/>
      </c>
      <c r="S2183" s="490"/>
      <c r="T2183" s="490"/>
      <c r="U2183" s="490"/>
      <c r="V2183" s="490"/>
      <c r="W2183" s="490"/>
      <c r="X2183" s="490"/>
      <c r="Y2183" s="490"/>
      <c r="Z2183" s="490"/>
      <c r="AA2183" s="490"/>
      <c r="AB2183" s="491" t="s">
        <v>235</v>
      </c>
      <c r="AC2183" s="491"/>
      <c r="AD2183" s="491"/>
      <c r="AE2183" s="491"/>
      <c r="AF2183" s="491"/>
      <c r="AG2183" s="492" t="str">
        <f>VLOOKUP(A2171,入力フォーム!$A$26:$AA$75,16,FALSE)</f>
        <v/>
      </c>
      <c r="AH2183" s="492"/>
      <c r="AI2183" s="492"/>
      <c r="AJ2183" s="492"/>
      <c r="AK2183" s="492"/>
      <c r="AL2183" s="492"/>
      <c r="AM2183" s="492"/>
      <c r="AN2183" s="492"/>
      <c r="AO2183" s="492"/>
      <c r="AP2183" s="492"/>
      <c r="AQ2183" s="27"/>
      <c r="AR2183" s="36"/>
      <c r="AS2183" s="36"/>
      <c r="AT2183" s="36"/>
      <c r="AU2183" s="36"/>
      <c r="AV2183" s="36"/>
      <c r="AW2183" s="36"/>
      <c r="AX2183" s="36"/>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9"/>
    </row>
    <row r="2184" spans="1:126" s="8" customFormat="1" ht="10.5" customHeight="1">
      <c r="D2184" s="15"/>
      <c r="E2184" s="16"/>
      <c r="F2184" s="16"/>
      <c r="G2184" s="16"/>
      <c r="H2184" s="16"/>
      <c r="I2184" s="16"/>
      <c r="J2184" s="16"/>
      <c r="K2184" s="16"/>
      <c r="L2184" s="16"/>
      <c r="M2184" s="16"/>
      <c r="N2184" s="16"/>
      <c r="O2184" s="16"/>
      <c r="P2184" s="17"/>
      <c r="Q2184" s="15"/>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9"/>
      <c r="BY2184"/>
      <c r="BZ2184" s="43"/>
      <c r="CA2184" s="43"/>
      <c r="CB2184" s="43"/>
      <c r="CC2184" s="43"/>
      <c r="CD2184" s="43"/>
      <c r="CE2184" s="43"/>
      <c r="CF2184" s="43"/>
      <c r="CG2184" s="43"/>
      <c r="CH2184" s="43"/>
      <c r="CI2184" s="43"/>
      <c r="CJ2184" s="43"/>
      <c r="CK2184" s="43"/>
      <c r="CL2184" s="43"/>
      <c r="CM2184" s="43"/>
      <c r="CN2184" s="43"/>
      <c r="CO2184" s="43"/>
      <c r="CP2184" s="43"/>
      <c r="CQ2184" s="43"/>
      <c r="CR2184" s="43"/>
      <c r="CS2184" s="43"/>
      <c r="CT2184" s="43"/>
      <c r="CU2184" s="43"/>
      <c r="CV2184" s="43"/>
      <c r="CW2184" s="43"/>
      <c r="CX2184" s="43"/>
      <c r="CY2184" s="43"/>
      <c r="CZ2184" s="43"/>
      <c r="DA2184" s="43"/>
      <c r="DB2184" s="43"/>
      <c r="DC2184" s="43"/>
      <c r="DD2184" s="43"/>
      <c r="DE2184" s="43"/>
      <c r="DF2184" s="43"/>
      <c r="DG2184" s="43"/>
      <c r="DH2184" s="43"/>
      <c r="DI2184" s="43"/>
      <c r="DJ2184" s="43"/>
      <c r="DK2184" s="43"/>
      <c r="DL2184" s="43"/>
      <c r="DM2184" s="43"/>
      <c r="DN2184" s="43"/>
      <c r="DO2184" s="43"/>
      <c r="DP2184" s="43"/>
      <c r="DQ2184" s="43"/>
      <c r="DR2184" s="43"/>
      <c r="DS2184" s="43"/>
      <c r="DT2184" s="43"/>
      <c r="DU2184" s="43"/>
      <c r="DV2184" s="43"/>
    </row>
    <row r="2185" spans="1:126" ht="20.100000000000001" customHeight="1">
      <c r="B2185" s="9"/>
      <c r="C2185" s="9"/>
      <c r="D2185" s="15"/>
      <c r="E2185" s="16"/>
      <c r="F2185" s="16"/>
      <c r="G2185" s="16"/>
      <c r="H2185" s="16"/>
      <c r="I2185" s="16"/>
      <c r="J2185" s="17"/>
      <c r="K2185" s="17"/>
      <c r="L2185" s="17"/>
      <c r="M2185" s="17"/>
      <c r="N2185" s="17"/>
      <c r="O2185" s="17"/>
      <c r="P2185" s="17"/>
      <c r="Q2185" s="15"/>
      <c r="R2185" s="17"/>
      <c r="S2185" s="17" t="s">
        <v>46</v>
      </c>
      <c r="T2185" s="17"/>
      <c r="U2185" s="17"/>
      <c r="V2185" s="17"/>
      <c r="W2185" s="17"/>
      <c r="X2185" s="17"/>
      <c r="Y2185" s="17"/>
      <c r="Z2185" s="17"/>
      <c r="AA2185" s="17"/>
      <c r="AB2185" s="17"/>
      <c r="AC2185" s="17"/>
      <c r="AD2185" s="17"/>
      <c r="AE2185" s="17"/>
      <c r="AF2185" s="17"/>
      <c r="AG2185" s="17"/>
      <c r="AH2185" s="17"/>
      <c r="AI2185" s="17"/>
      <c r="AJ2185" s="17"/>
      <c r="BI2185" s="247"/>
      <c r="BJ2185" s="247"/>
      <c r="BK2185" s="247"/>
      <c r="BL2185" s="18"/>
      <c r="BM2185" s="18"/>
      <c r="BN2185" s="18"/>
      <c r="BO2185" s="18"/>
      <c r="BP2185" s="18"/>
      <c r="BQ2185" s="18"/>
      <c r="BR2185" s="18"/>
      <c r="BS2185" s="18"/>
      <c r="BT2185" s="18"/>
      <c r="BU2185" s="18"/>
      <c r="BV2185" s="18"/>
      <c r="BW2185" s="18"/>
      <c r="BX2185" s="19"/>
    </row>
    <row r="2186" spans="1:126" ht="20.100000000000001" customHeight="1">
      <c r="B2186" s="9"/>
      <c r="C2186" s="9"/>
      <c r="D2186" s="15"/>
      <c r="E2186" s="16"/>
      <c r="F2186" s="16"/>
      <c r="G2186" s="16"/>
      <c r="H2186" s="16"/>
      <c r="I2186" s="16"/>
      <c r="J2186" s="17"/>
      <c r="K2186" s="17"/>
      <c r="L2186" s="17"/>
      <c r="M2186" s="17"/>
      <c r="N2186" s="17"/>
      <c r="O2186" s="17"/>
      <c r="P2186" s="17"/>
      <c r="Q2186" s="15"/>
      <c r="R2186" s="492" t="str">
        <f>VLOOKUP(A2171,入力フォーム!$A$26:$AA$75,17,FALSE)</f>
        <v/>
      </c>
      <c r="S2186" s="492"/>
      <c r="T2186" s="492"/>
      <c r="U2186" s="492"/>
      <c r="V2186" s="492"/>
      <c r="W2186" s="492"/>
      <c r="X2186" s="492"/>
      <c r="Y2186" s="492"/>
      <c r="Z2186" s="492"/>
      <c r="AA2186" s="492"/>
      <c r="AB2186" s="491" t="s">
        <v>235</v>
      </c>
      <c r="AC2186" s="491"/>
      <c r="AD2186" s="491"/>
      <c r="AE2186" s="491"/>
      <c r="AF2186" s="491"/>
      <c r="AG2186" s="492" t="str">
        <f>VLOOKUP(A2171,入力フォーム!$A$26:$AA$75,19,FALSE)</f>
        <v/>
      </c>
      <c r="AH2186" s="492"/>
      <c r="AI2186" s="492"/>
      <c r="AJ2186" s="492"/>
      <c r="AK2186" s="492"/>
      <c r="AL2186" s="492"/>
      <c r="AM2186" s="492"/>
      <c r="AN2186" s="492"/>
      <c r="AO2186" s="492"/>
      <c r="AP2186" s="492"/>
      <c r="AQ2186" s="27"/>
      <c r="AR2186" s="28" t="s">
        <v>47</v>
      </c>
      <c r="AS2186" s="28"/>
      <c r="AT2186" s="28"/>
      <c r="AU2186" s="28"/>
      <c r="AV2186" s="485" t="str">
        <f>VLOOKUP(A2171,入力フォーム!$A$26:$AA$75,20,FALSE)</f>
        <v/>
      </c>
      <c r="AW2186" s="485"/>
      <c r="AX2186" s="28" t="s">
        <v>48</v>
      </c>
      <c r="AY2186" s="28"/>
      <c r="AZ2186" s="28"/>
      <c r="BA2186" s="28"/>
      <c r="BB2186" s="28"/>
      <c r="BC2186" s="28"/>
      <c r="BD2186" s="28"/>
      <c r="BE2186" s="28"/>
      <c r="BF2186" s="28"/>
      <c r="BG2186" s="18"/>
      <c r="BH2186" s="18"/>
      <c r="BI2186" s="18"/>
      <c r="BJ2186" s="18"/>
      <c r="BK2186" s="18"/>
      <c r="BL2186" s="18"/>
      <c r="BM2186" s="18"/>
      <c r="BN2186" s="18"/>
      <c r="BO2186" s="18"/>
      <c r="BP2186" s="18"/>
      <c r="BQ2186" s="18"/>
      <c r="BR2186" s="18"/>
      <c r="BS2186" s="18"/>
      <c r="BT2186" s="18"/>
      <c r="BU2186" s="18"/>
      <c r="BV2186" s="18"/>
      <c r="BW2186" s="18"/>
      <c r="BX2186" s="19"/>
    </row>
    <row r="2187" spans="1:126" ht="20.100000000000001" customHeight="1">
      <c r="B2187" s="9"/>
      <c r="C2187" s="9"/>
      <c r="D2187" s="15"/>
      <c r="E2187" s="16"/>
      <c r="F2187" s="16"/>
      <c r="G2187" s="16"/>
      <c r="H2187" s="16"/>
      <c r="I2187" s="16"/>
      <c r="J2187" s="17"/>
      <c r="K2187" s="17"/>
      <c r="L2187" s="17"/>
      <c r="M2187" s="17"/>
      <c r="N2187" s="17"/>
      <c r="O2187" s="17"/>
      <c r="P2187" s="17"/>
      <c r="Q2187" s="15"/>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9"/>
    </row>
    <row r="2188" spans="1:126" ht="20.100000000000001" customHeight="1">
      <c r="B2188" s="9"/>
      <c r="C2188" s="9"/>
      <c r="D2188" s="15"/>
      <c r="E2188" s="16"/>
      <c r="F2188" s="16"/>
      <c r="G2188" s="16"/>
      <c r="H2188" s="16"/>
      <c r="I2188" s="16"/>
      <c r="J2188" s="17"/>
      <c r="K2188" s="17"/>
      <c r="L2188" s="17"/>
      <c r="M2188" s="17"/>
      <c r="N2188" s="17"/>
      <c r="O2188" s="17"/>
      <c r="P2188" s="17"/>
      <c r="Q2188" s="15"/>
      <c r="R2188" s="248" t="s">
        <v>238</v>
      </c>
      <c r="S2188" s="29"/>
      <c r="T2188" s="29"/>
      <c r="U2188" s="29"/>
      <c r="V2188" s="29"/>
      <c r="W2188" s="29"/>
      <c r="X2188" s="29"/>
      <c r="Y2188" s="29"/>
      <c r="Z2188" s="29"/>
      <c r="AA2188" s="29"/>
      <c r="AB2188" s="29"/>
      <c r="AC2188" s="29"/>
      <c r="AD2188" s="29"/>
      <c r="AE2188" s="29"/>
      <c r="AF2188" s="29"/>
      <c r="AG2188" s="29"/>
      <c r="AH2188" s="29"/>
      <c r="AI2188" s="29"/>
      <c r="AJ2188" s="29"/>
      <c r="AK2188" s="29"/>
      <c r="AL2188" s="29"/>
      <c r="AM2188" s="29"/>
      <c r="AN2188" s="29"/>
      <c r="AO2188" s="29"/>
      <c r="AP2188" s="29"/>
      <c r="AQ2188" s="29"/>
      <c r="AR2188" s="29"/>
      <c r="AS2188" s="29"/>
      <c r="AT2188" s="29"/>
      <c r="AU2188" s="29"/>
      <c r="AV2188" s="29"/>
      <c r="AW2188" s="29"/>
      <c r="AX2188" s="29"/>
      <c r="AY2188" s="30"/>
      <c r="AZ2188" s="30"/>
      <c r="BA2188" s="30"/>
      <c r="BB2188" s="30"/>
      <c r="BC2188" s="30"/>
      <c r="BD2188" s="30"/>
      <c r="BE2188" s="30"/>
      <c r="BF2188" s="30"/>
      <c r="BG2188" s="30"/>
      <c r="BH2188" s="30"/>
      <c r="BI2188" s="30"/>
      <c r="BJ2188" s="30"/>
      <c r="BK2188" s="30"/>
      <c r="BL2188" s="18"/>
      <c r="BM2188" s="18"/>
      <c r="BN2188" s="18"/>
      <c r="BO2188" s="18"/>
      <c r="BP2188" s="18"/>
      <c r="BQ2188" s="18"/>
      <c r="BR2188" s="18"/>
      <c r="BS2188" s="18"/>
      <c r="BT2188" s="18"/>
      <c r="BU2188" s="18"/>
      <c r="BV2188" s="18"/>
      <c r="BW2188" s="18"/>
      <c r="BX2188" s="19"/>
    </row>
    <row r="2189" spans="1:126" ht="20.100000000000001" customHeight="1">
      <c r="B2189" s="9"/>
      <c r="C2189" s="9"/>
      <c r="D2189" s="23"/>
      <c r="E2189" s="24"/>
      <c r="F2189" s="24"/>
      <c r="G2189" s="24"/>
      <c r="H2189" s="24"/>
      <c r="I2189" s="24"/>
      <c r="J2189" s="25"/>
      <c r="K2189" s="25"/>
      <c r="L2189" s="25"/>
      <c r="M2189" s="25"/>
      <c r="N2189" s="25"/>
      <c r="O2189" s="25"/>
      <c r="P2189" s="25"/>
      <c r="Q2189" s="15"/>
      <c r="R2189" s="249" t="s">
        <v>239</v>
      </c>
      <c r="S2189" s="29"/>
      <c r="T2189" s="29"/>
      <c r="U2189" s="29"/>
      <c r="V2189" s="29"/>
      <c r="W2189" s="29"/>
      <c r="X2189" s="29"/>
      <c r="Y2189" s="29"/>
      <c r="Z2189" s="29"/>
      <c r="AA2189" s="29"/>
      <c r="AB2189" s="29"/>
      <c r="AC2189" s="29"/>
      <c r="AD2189" s="29"/>
      <c r="AE2189" s="29"/>
      <c r="AF2189" s="29"/>
      <c r="AG2189" s="29"/>
      <c r="AH2189" s="29"/>
      <c r="AI2189" s="29"/>
      <c r="AJ2189" s="29"/>
      <c r="AK2189" s="29"/>
      <c r="AL2189" s="29"/>
      <c r="AM2189" s="29"/>
      <c r="AN2189" s="29"/>
      <c r="AO2189" s="29"/>
      <c r="AP2189" s="29"/>
      <c r="AQ2189" s="29"/>
      <c r="AR2189" s="29"/>
      <c r="AS2189" s="29"/>
      <c r="AT2189" s="29"/>
      <c r="AU2189" s="29"/>
      <c r="AV2189" s="29"/>
      <c r="AW2189" s="29"/>
      <c r="AX2189" s="29"/>
      <c r="AY2189" s="30"/>
      <c r="AZ2189" s="30"/>
      <c r="BA2189" s="30"/>
      <c r="BB2189" s="30"/>
      <c r="BC2189" s="30"/>
      <c r="BD2189" s="30"/>
      <c r="BE2189" s="30"/>
      <c r="BF2189" s="30"/>
      <c r="BG2189" s="30"/>
      <c r="BH2189" s="30"/>
      <c r="BI2189" s="30"/>
      <c r="BJ2189" s="30"/>
      <c r="BK2189" s="30"/>
      <c r="BL2189" s="18"/>
      <c r="BM2189" s="18"/>
      <c r="BN2189" s="18"/>
      <c r="BO2189" s="18"/>
      <c r="BP2189" s="18"/>
      <c r="BQ2189" s="18"/>
      <c r="BR2189" s="18"/>
      <c r="BS2189" s="18"/>
      <c r="BT2189" s="18"/>
      <c r="BU2189" s="18"/>
      <c r="BV2189" s="18"/>
      <c r="BW2189" s="18"/>
      <c r="BX2189" s="19"/>
    </row>
    <row r="2190" spans="1:126" ht="20.100000000000001" customHeight="1">
      <c r="B2190" s="9"/>
      <c r="C2190" s="9"/>
      <c r="D2190" s="15"/>
      <c r="E2190" s="16" t="s">
        <v>49</v>
      </c>
      <c r="F2190" s="16"/>
      <c r="G2190" s="16"/>
      <c r="H2190" s="16"/>
      <c r="I2190" s="16"/>
      <c r="J2190" s="17"/>
      <c r="K2190" s="17"/>
      <c r="L2190" s="17"/>
      <c r="M2190" s="17"/>
      <c r="N2190" s="17"/>
      <c r="O2190" s="17"/>
      <c r="P2190" s="17"/>
      <c r="Q2190" s="20"/>
      <c r="R2190" s="21" t="s">
        <v>67</v>
      </c>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3"/>
    </row>
    <row r="2191" spans="1:126" ht="20.100000000000001" customHeight="1">
      <c r="B2191" s="9"/>
      <c r="C2191" s="9"/>
      <c r="D2191" s="15"/>
      <c r="E2191" s="16"/>
      <c r="F2191" s="16"/>
      <c r="G2191" s="16"/>
      <c r="H2191" s="16"/>
      <c r="I2191" s="16"/>
      <c r="J2191" s="17"/>
      <c r="K2191" s="17"/>
      <c r="L2191" s="17"/>
      <c r="M2191" s="17"/>
      <c r="N2191" s="17"/>
      <c r="O2191" s="17"/>
      <c r="P2191" s="17"/>
      <c r="Q2191" s="23"/>
      <c r="R2191" s="31" t="s">
        <v>126</v>
      </c>
      <c r="S2191" s="31"/>
      <c r="T2191" s="31"/>
      <c r="U2191" s="31"/>
      <c r="V2191" s="31"/>
      <c r="W2191" s="31"/>
      <c r="X2191" s="31"/>
      <c r="Y2191" s="31"/>
      <c r="Z2191" s="31"/>
      <c r="AA2191" s="31"/>
      <c r="AB2191" s="31"/>
      <c r="AC2191" s="31"/>
      <c r="AD2191" s="31"/>
      <c r="AE2191" s="31"/>
      <c r="AF2191" s="31"/>
      <c r="AG2191" s="31"/>
      <c r="AH2191" s="31"/>
      <c r="AI2191" s="31"/>
      <c r="AJ2191" s="31"/>
      <c r="AK2191" s="31"/>
      <c r="AL2191" s="31"/>
      <c r="AM2191" s="31"/>
      <c r="AN2191" s="31"/>
      <c r="AO2191" s="31"/>
      <c r="AP2191" s="31"/>
      <c r="AQ2191" s="31"/>
      <c r="AR2191" s="31"/>
      <c r="AS2191" s="31"/>
      <c r="AT2191" s="31"/>
      <c r="AU2191" s="31"/>
      <c r="AV2191" s="31"/>
      <c r="AW2191" s="31"/>
      <c r="AX2191" s="31"/>
      <c r="AY2191" s="32"/>
      <c r="AZ2191" s="32"/>
      <c r="BA2191" s="32"/>
      <c r="BB2191" s="32"/>
      <c r="BC2191" s="32"/>
      <c r="BD2191" s="32"/>
      <c r="BE2191" s="32"/>
      <c r="BF2191" s="32"/>
      <c r="BG2191" s="32"/>
      <c r="BH2191" s="32"/>
      <c r="BI2191" s="32"/>
      <c r="BJ2191" s="32"/>
      <c r="BK2191" s="33"/>
      <c r="BL2191" s="33"/>
      <c r="BM2191" s="33"/>
      <c r="BN2191" s="33"/>
      <c r="BO2191" s="33"/>
      <c r="BP2191" s="33"/>
      <c r="BQ2191" s="33"/>
      <c r="BR2191" s="33"/>
      <c r="BS2191" s="33"/>
      <c r="BT2191" s="33"/>
      <c r="BU2191" s="33"/>
      <c r="BV2191" s="33"/>
      <c r="BW2191" s="33"/>
      <c r="BX2191" s="26"/>
    </row>
    <row r="2192" spans="1:126" ht="20.100000000000001" customHeight="1">
      <c r="B2192" s="9"/>
      <c r="C2192" s="9"/>
      <c r="D2192" s="10"/>
      <c r="E2192" s="11" t="s">
        <v>81</v>
      </c>
      <c r="F2192" s="11"/>
      <c r="G2192" s="11"/>
      <c r="H2192" s="11"/>
      <c r="I2192" s="11"/>
      <c r="J2192" s="12"/>
      <c r="K2192" s="12"/>
      <c r="L2192" s="12"/>
      <c r="M2192" s="12"/>
      <c r="N2192" s="12"/>
      <c r="O2192" s="12"/>
      <c r="P2192" s="12"/>
      <c r="Q2192" s="15"/>
      <c r="R2192" s="16" t="s">
        <v>115</v>
      </c>
      <c r="S2192" s="17"/>
      <c r="T2192" s="17"/>
      <c r="U2192" s="17"/>
      <c r="V2192" s="17"/>
      <c r="W2192" s="17"/>
      <c r="X2192" s="17"/>
      <c r="Y2192" s="17"/>
      <c r="Z2192" s="17"/>
      <c r="AA2192" s="17"/>
      <c r="AB2192" s="17"/>
      <c r="AC2192" s="17"/>
      <c r="AD2192" s="17"/>
      <c r="AE2192" s="17"/>
      <c r="AF2192" s="17"/>
      <c r="AG2192" s="17"/>
      <c r="AH2192" s="17"/>
      <c r="AI2192" s="17"/>
      <c r="AJ2192" s="17"/>
      <c r="AK2192" s="17"/>
      <c r="AL2192" s="17"/>
      <c r="AM2192" s="17"/>
      <c r="AN2192" s="17"/>
      <c r="AO2192" s="17"/>
      <c r="AP2192" s="17"/>
      <c r="AQ2192" s="17"/>
      <c r="AR2192" s="17"/>
      <c r="AS2192" s="17"/>
      <c r="AT2192" s="17"/>
      <c r="AU2192" s="17"/>
      <c r="AV2192" s="17"/>
      <c r="AW2192" s="17"/>
      <c r="AX2192" s="17"/>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9"/>
    </row>
    <row r="2193" spans="2:126" ht="20.100000000000001" customHeight="1">
      <c r="B2193" s="9"/>
      <c r="C2193" s="9"/>
      <c r="D2193" s="15"/>
      <c r="E2193" s="16" t="s">
        <v>82</v>
      </c>
      <c r="F2193" s="16"/>
      <c r="G2193" s="16"/>
      <c r="H2193" s="16"/>
      <c r="I2193" s="16"/>
      <c r="J2193" s="17"/>
      <c r="K2193" s="17"/>
      <c r="L2193" s="17"/>
      <c r="M2193" s="17"/>
      <c r="N2193" s="17"/>
      <c r="O2193" s="17"/>
      <c r="P2193" s="17"/>
      <c r="Q2193" s="20"/>
      <c r="R2193" s="486" t="s">
        <v>113</v>
      </c>
      <c r="S2193" s="486"/>
      <c r="T2193" s="486"/>
      <c r="U2193" s="486"/>
      <c r="V2193" s="39" t="s">
        <v>240</v>
      </c>
      <c r="W2193" s="487" t="str">
        <f>VLOOKUP(A2171,入力フォーム!$A$26:$AA$75,10,FALSE)</f>
        <v/>
      </c>
      <c r="X2193" s="487"/>
      <c r="Y2193" s="487"/>
      <c r="Z2193" s="487"/>
      <c r="AA2193" s="487"/>
      <c r="AB2193" s="487"/>
      <c r="AC2193" s="487"/>
      <c r="AD2193" s="39" t="s">
        <v>21</v>
      </c>
      <c r="AE2193" s="40"/>
      <c r="AF2193" s="22"/>
      <c r="AG2193" s="22"/>
      <c r="AH2193" s="22"/>
      <c r="AI2193" s="22"/>
      <c r="AJ2193" s="22"/>
      <c r="AK2193" s="22"/>
      <c r="AL2193" s="22"/>
      <c r="AM2193" s="22"/>
      <c r="AN2193" s="22"/>
      <c r="AO2193" s="22"/>
      <c r="AP2193" s="22"/>
      <c r="AQ2193" s="22"/>
      <c r="AR2193" s="22"/>
      <c r="AS2193" s="22"/>
      <c r="AT2193" s="22"/>
      <c r="AU2193" s="22"/>
      <c r="AV2193" s="22"/>
      <c r="AW2193" s="22"/>
      <c r="AX2193" s="2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3"/>
    </row>
    <row r="2194" spans="2:126" ht="20.100000000000001" customHeight="1">
      <c r="B2194" s="9"/>
      <c r="C2194" s="9"/>
      <c r="D2194" s="15"/>
      <c r="E2194" s="16"/>
      <c r="F2194" s="16"/>
      <c r="G2194" s="16"/>
      <c r="H2194" s="16"/>
      <c r="I2194" s="16"/>
      <c r="J2194" s="17"/>
      <c r="K2194" s="17"/>
      <c r="L2194" s="17"/>
      <c r="M2194" s="17"/>
      <c r="N2194" s="17"/>
      <c r="O2194" s="17"/>
      <c r="P2194" s="17"/>
      <c r="Q2194" s="15"/>
      <c r="R2194" s="16" t="s">
        <v>104</v>
      </c>
      <c r="S2194" s="17"/>
      <c r="T2194" s="17"/>
      <c r="U2194" s="17"/>
      <c r="V2194" s="17"/>
      <c r="W2194" s="17"/>
      <c r="X2194" s="17"/>
      <c r="Y2194" s="17"/>
      <c r="Z2194" s="17"/>
      <c r="AA2194" s="17"/>
      <c r="AB2194" s="17"/>
      <c r="AC2194" s="17"/>
      <c r="AD2194" s="17"/>
      <c r="AE2194" s="17"/>
      <c r="AF2194" s="17"/>
      <c r="AG2194" s="17"/>
      <c r="AH2194" s="17"/>
      <c r="AI2194" s="17"/>
      <c r="AJ2194" s="17"/>
      <c r="AK2194" s="17"/>
      <c r="AL2194" s="17"/>
      <c r="AM2194" s="17"/>
      <c r="AN2194" s="17"/>
      <c r="AO2194" s="17"/>
      <c r="AP2194" s="17"/>
      <c r="AQ2194" s="17"/>
      <c r="AR2194" s="17"/>
      <c r="AS2194" s="17"/>
      <c r="AT2194" s="17"/>
      <c r="AU2194" s="17"/>
      <c r="AV2194" s="17"/>
      <c r="AW2194" s="17"/>
      <c r="AX2194" s="17"/>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9"/>
    </row>
    <row r="2195" spans="2:126" ht="20.100000000000001" customHeight="1">
      <c r="B2195" s="9"/>
      <c r="C2195" s="9"/>
      <c r="D2195" s="15"/>
      <c r="E2195" s="16"/>
      <c r="F2195" s="16"/>
      <c r="G2195" s="16"/>
      <c r="H2195" s="16"/>
      <c r="I2195" s="16"/>
      <c r="J2195" s="17"/>
      <c r="K2195" s="17"/>
      <c r="L2195" s="17"/>
      <c r="M2195" s="17"/>
      <c r="N2195" s="17"/>
      <c r="O2195" s="17"/>
      <c r="P2195" s="17"/>
      <c r="Q2195" s="15"/>
      <c r="R2195" s="16" t="s">
        <v>68</v>
      </c>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c r="AP2195" s="17"/>
      <c r="AQ2195" s="17"/>
      <c r="AR2195" s="17"/>
      <c r="AS2195" s="17"/>
      <c r="AT2195" s="17"/>
      <c r="AU2195" s="17"/>
      <c r="AV2195" s="17"/>
      <c r="AW2195" s="17"/>
      <c r="AX2195" s="17"/>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9"/>
    </row>
    <row r="2196" spans="2:126" ht="20.100000000000001" customHeight="1">
      <c r="B2196" s="9"/>
      <c r="C2196" s="9"/>
      <c r="D2196" s="15"/>
      <c r="E2196" s="16"/>
      <c r="F2196" s="16"/>
      <c r="G2196" s="16"/>
      <c r="H2196" s="16"/>
      <c r="I2196" s="16"/>
      <c r="J2196" s="17"/>
      <c r="K2196" s="17"/>
      <c r="L2196" s="17"/>
      <c r="M2196" s="17"/>
      <c r="N2196" s="17"/>
      <c r="O2196" s="17"/>
      <c r="P2196" s="17"/>
      <c r="Q2196" s="15"/>
      <c r="R2196" s="16" t="s">
        <v>114</v>
      </c>
      <c r="S2196" s="17"/>
      <c r="T2196" s="17"/>
      <c r="U2196" s="17"/>
      <c r="V2196" s="17"/>
      <c r="W2196" s="17"/>
      <c r="X2196" s="17"/>
      <c r="Y2196" s="17"/>
      <c r="Z2196" s="17"/>
      <c r="AA2196" s="17"/>
      <c r="AB2196" s="17"/>
      <c r="AC2196" s="17"/>
      <c r="AD2196" s="17"/>
      <c r="AE2196" s="17"/>
      <c r="AF2196" s="17"/>
      <c r="AG2196" s="17"/>
      <c r="AH2196" s="17"/>
      <c r="AI2196" s="17"/>
      <c r="AJ2196" s="17"/>
      <c r="AK2196" s="17"/>
      <c r="AL2196" s="17"/>
      <c r="AM2196" s="17"/>
      <c r="AN2196" s="17"/>
      <c r="AO2196" s="17"/>
      <c r="AP2196" s="17"/>
      <c r="AQ2196" s="17"/>
      <c r="AR2196" s="17"/>
      <c r="AS2196" s="17"/>
      <c r="AT2196" s="17"/>
      <c r="AU2196" s="17"/>
      <c r="AV2196" s="17"/>
      <c r="AW2196" s="17"/>
      <c r="AX2196" s="17"/>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9"/>
    </row>
    <row r="2197" spans="2:126" ht="20.100000000000001" customHeight="1">
      <c r="B2197" s="9"/>
      <c r="C2197" s="9"/>
      <c r="D2197" s="15"/>
      <c r="E2197" s="16"/>
      <c r="F2197" s="16"/>
      <c r="G2197" s="16"/>
      <c r="H2197" s="16"/>
      <c r="I2197" s="16"/>
      <c r="J2197" s="17"/>
      <c r="K2197" s="17"/>
      <c r="L2197" s="17"/>
      <c r="M2197" s="17"/>
      <c r="N2197" s="17"/>
      <c r="O2197" s="17"/>
      <c r="P2197" s="17"/>
      <c r="Q2197" s="23"/>
      <c r="R2197" s="25"/>
      <c r="S2197" s="25"/>
      <c r="T2197" s="25"/>
      <c r="U2197" s="25"/>
      <c r="V2197" s="25"/>
      <c r="W2197" s="25"/>
      <c r="X2197" s="25"/>
      <c r="Y2197" s="24" t="s">
        <v>241</v>
      </c>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26"/>
    </row>
    <row r="2198" spans="2:126" ht="20.100000000000001" customHeight="1">
      <c r="B2198" s="9"/>
      <c r="C2198" s="9"/>
      <c r="D2198" s="10"/>
      <c r="E2198" s="11" t="s">
        <v>50</v>
      </c>
      <c r="F2198" s="11"/>
      <c r="G2198" s="11"/>
      <c r="H2198" s="11"/>
      <c r="I2198" s="11"/>
      <c r="J2198" s="12"/>
      <c r="K2198" s="12"/>
      <c r="L2198" s="12"/>
      <c r="M2198" s="12"/>
      <c r="N2198" s="12"/>
      <c r="O2198" s="12"/>
      <c r="P2198" s="12"/>
      <c r="Q2198" s="15"/>
      <c r="R2198" s="16" t="s">
        <v>69</v>
      </c>
      <c r="S2198" s="17"/>
      <c r="T2198" s="17"/>
      <c r="U2198" s="17"/>
      <c r="V2198" s="17"/>
      <c r="W2198" s="17"/>
      <c r="X2198" s="17"/>
      <c r="Y2198" s="17"/>
      <c r="Z2198" s="17"/>
      <c r="AA2198" s="17"/>
      <c r="AB2198" s="17"/>
      <c r="AC2198" s="16" t="s">
        <v>70</v>
      </c>
      <c r="AD2198" s="17"/>
      <c r="AE2198" s="17"/>
      <c r="AF2198" s="17"/>
      <c r="AG2198" s="17"/>
      <c r="AH2198" s="17"/>
      <c r="AI2198" s="17"/>
      <c r="AJ2198" s="17"/>
      <c r="AK2198" s="17"/>
      <c r="AL2198" s="17"/>
      <c r="AM2198" s="17"/>
      <c r="AN2198" s="17"/>
      <c r="AO2198" s="17"/>
      <c r="AP2198" s="17"/>
      <c r="AQ2198" s="17"/>
      <c r="AR2198" s="17"/>
      <c r="AS2198" s="17"/>
      <c r="AT2198" s="17"/>
      <c r="AU2198" s="17"/>
      <c r="AV2198" s="17"/>
      <c r="AW2198" s="17"/>
      <c r="AX2198" s="17"/>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9"/>
    </row>
    <row r="2199" spans="2:126" ht="20.100000000000001" customHeight="1">
      <c r="B2199" s="9"/>
      <c r="C2199" s="9"/>
      <c r="D2199" s="10"/>
      <c r="E2199" s="11" t="s">
        <v>51</v>
      </c>
      <c r="F2199" s="11"/>
      <c r="G2199" s="11"/>
      <c r="H2199" s="11"/>
      <c r="I2199" s="11"/>
      <c r="J2199" s="12"/>
      <c r="K2199" s="12"/>
      <c r="L2199" s="12"/>
      <c r="M2199" s="12"/>
      <c r="N2199" s="12"/>
      <c r="O2199" s="12"/>
      <c r="P2199" s="12"/>
      <c r="Q2199" s="10"/>
      <c r="R2199" s="11" t="s">
        <v>86</v>
      </c>
      <c r="S2199" s="12"/>
      <c r="T2199" s="12"/>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c r="BW2199" s="13"/>
      <c r="BX2199" s="14"/>
    </row>
    <row r="2200" spans="2:126" ht="20.100000000000001" customHeight="1">
      <c r="B2200" s="9"/>
      <c r="C2200" s="9"/>
      <c r="D2200" s="20"/>
      <c r="E2200" s="21" t="s">
        <v>52</v>
      </c>
      <c r="F2200" s="21"/>
      <c r="G2200" s="21"/>
      <c r="H2200" s="21"/>
      <c r="I2200" s="21"/>
      <c r="J2200" s="22"/>
      <c r="K2200" s="22"/>
      <c r="L2200" s="22"/>
      <c r="M2200" s="22"/>
      <c r="N2200" s="22"/>
      <c r="O2200" s="22"/>
      <c r="P2200" s="22"/>
      <c r="Q2200" s="15"/>
      <c r="R2200" s="16" t="s">
        <v>71</v>
      </c>
      <c r="S2200" s="29"/>
      <c r="T2200" s="29"/>
      <c r="U2200" s="29"/>
      <c r="V2200" s="29"/>
      <c r="W2200" s="29"/>
      <c r="X2200" s="29"/>
      <c r="Y2200" s="29"/>
      <c r="Z2200" s="29"/>
      <c r="AA2200" s="29"/>
      <c r="AB2200" s="29"/>
      <c r="AC2200" s="29"/>
      <c r="AD2200" s="29"/>
      <c r="AE2200" s="29"/>
      <c r="AF2200" s="29"/>
      <c r="AG2200" s="29"/>
      <c r="AH2200" s="29"/>
      <c r="AI2200" s="29"/>
      <c r="AJ2200" s="29"/>
      <c r="AK2200" s="29"/>
      <c r="AL2200" s="29"/>
      <c r="AM2200" s="29"/>
      <c r="AN2200" s="29"/>
      <c r="AO2200" s="29"/>
      <c r="AP2200" s="29"/>
      <c r="AQ2200" s="29"/>
      <c r="AR2200" s="29"/>
      <c r="AS2200" s="29"/>
      <c r="AT2200" s="29"/>
      <c r="AU2200" s="29"/>
      <c r="AV2200" s="29"/>
      <c r="AW2200" s="29"/>
      <c r="AX2200" s="29"/>
      <c r="AY2200" s="30"/>
      <c r="AZ2200" s="30"/>
      <c r="BA2200" s="30"/>
      <c r="BB2200" s="30"/>
      <c r="BC2200" s="30"/>
      <c r="BD2200" s="30"/>
      <c r="BE2200" s="30"/>
      <c r="BF2200" s="30"/>
      <c r="BG2200" s="30"/>
      <c r="BH2200" s="30"/>
      <c r="BI2200" s="30"/>
      <c r="BJ2200" s="30"/>
      <c r="BK2200" s="30"/>
      <c r="BL2200" s="18"/>
      <c r="BM2200" s="18"/>
      <c r="BN2200" s="18"/>
      <c r="BO2200" s="18"/>
      <c r="BP2200" s="18"/>
      <c r="BQ2200" s="18"/>
      <c r="BR2200" s="18"/>
      <c r="BS2200" s="18"/>
      <c r="BT2200" s="18"/>
      <c r="BU2200" s="18"/>
      <c r="BV2200" s="18"/>
      <c r="BW2200" s="18"/>
      <c r="BX2200" s="19"/>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row>
    <row r="2201" spans="2:126" ht="20.100000000000001" customHeight="1">
      <c r="B2201" s="9"/>
      <c r="C2201" s="9"/>
      <c r="D2201" s="15"/>
      <c r="E2201" s="16"/>
      <c r="F2201" s="16"/>
      <c r="G2201" s="16"/>
      <c r="H2201" s="16"/>
      <c r="I2201" s="16"/>
      <c r="J2201" s="17"/>
      <c r="K2201" s="17"/>
      <c r="L2201" s="17"/>
      <c r="M2201" s="17"/>
      <c r="N2201" s="17"/>
      <c r="O2201" s="17"/>
      <c r="P2201" s="17"/>
      <c r="Q2201" s="15"/>
      <c r="R2201" s="28" t="s">
        <v>72</v>
      </c>
      <c r="S2201" s="29"/>
      <c r="T2201" s="29"/>
      <c r="U2201" s="29"/>
      <c r="V2201" s="29"/>
      <c r="W2201" s="29"/>
      <c r="X2201" s="29"/>
      <c r="Y2201" s="29"/>
      <c r="Z2201" s="29"/>
      <c r="AA2201" s="29"/>
      <c r="AB2201" s="29"/>
      <c r="AC2201" s="29"/>
      <c r="AD2201" s="29"/>
      <c r="AE2201" s="29"/>
      <c r="AF2201" s="29"/>
      <c r="AG2201" s="29"/>
      <c r="AH2201" s="29"/>
      <c r="AI2201" s="29"/>
      <c r="AJ2201" s="29"/>
      <c r="AK2201" s="29"/>
      <c r="AL2201" s="29"/>
      <c r="AM2201" s="29"/>
      <c r="AN2201" s="29"/>
      <c r="AO2201" s="29"/>
      <c r="AP2201" s="29"/>
      <c r="AQ2201" s="29"/>
      <c r="AR2201" s="29"/>
      <c r="AS2201" s="29"/>
      <c r="AT2201" s="29"/>
      <c r="AU2201" s="29"/>
      <c r="AV2201" s="29"/>
      <c r="AW2201" s="29"/>
      <c r="AX2201" s="29"/>
      <c r="AY2201" s="30"/>
      <c r="AZ2201" s="30"/>
      <c r="BA2201" s="30"/>
      <c r="BB2201" s="30"/>
      <c r="BC2201" s="30"/>
      <c r="BD2201" s="30"/>
      <c r="BE2201" s="30"/>
      <c r="BF2201" s="30"/>
      <c r="BG2201" s="30"/>
      <c r="BH2201" s="30"/>
      <c r="BI2201" s="30"/>
      <c r="BJ2201" s="30"/>
      <c r="BK2201" s="30"/>
      <c r="BL2201" s="18"/>
      <c r="BM2201" s="18"/>
      <c r="BN2201" s="18"/>
      <c r="BO2201" s="18"/>
      <c r="BP2201" s="18"/>
      <c r="BQ2201" s="18"/>
      <c r="BR2201" s="18"/>
      <c r="BS2201" s="18"/>
      <c r="BT2201" s="18"/>
      <c r="BU2201" s="18"/>
      <c r="BV2201" s="18"/>
      <c r="BW2201" s="18"/>
      <c r="BX2201" s="19"/>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row>
    <row r="2202" spans="2:126" ht="20.100000000000001" customHeight="1">
      <c r="B2202" s="9"/>
      <c r="C2202" s="9"/>
      <c r="D2202" s="15"/>
      <c r="E2202" s="16"/>
      <c r="F2202" s="16"/>
      <c r="G2202" s="16"/>
      <c r="H2202" s="16"/>
      <c r="I2202" s="16"/>
      <c r="J2202" s="17"/>
      <c r="K2202" s="17"/>
      <c r="L2202" s="17"/>
      <c r="M2202" s="17"/>
      <c r="N2202" s="17"/>
      <c r="O2202" s="17"/>
      <c r="P2202" s="17"/>
      <c r="Q2202" s="15"/>
      <c r="R2202" s="29"/>
      <c r="S2202" s="29"/>
      <c r="T2202" s="29" t="s">
        <v>73</v>
      </c>
      <c r="U2202" s="29"/>
      <c r="V2202" s="29"/>
      <c r="W2202" s="29"/>
      <c r="X2202" s="29"/>
      <c r="Y2202" s="29"/>
      <c r="Z2202" s="29"/>
      <c r="AA2202" s="29"/>
      <c r="AB2202" s="29"/>
      <c r="AC2202" s="29"/>
      <c r="AD2202" s="29"/>
      <c r="AE2202" s="29"/>
      <c r="AF2202" s="29"/>
      <c r="AG2202" s="29"/>
      <c r="AH2202" s="29"/>
      <c r="AI2202" s="29"/>
      <c r="AJ2202" s="29"/>
      <c r="AK2202" s="29"/>
      <c r="AL2202" s="29"/>
      <c r="AM2202" s="29"/>
      <c r="AN2202" s="29"/>
      <c r="AO2202" s="29"/>
      <c r="AP2202" s="29"/>
      <c r="AQ2202" s="29"/>
      <c r="AR2202" s="29"/>
      <c r="AS2202" s="29"/>
      <c r="AT2202" s="29"/>
      <c r="AU2202" s="29"/>
      <c r="AV2202" s="29"/>
      <c r="AW2202" s="29"/>
      <c r="AX2202" s="29"/>
      <c r="AY2202" s="30"/>
      <c r="AZ2202" s="30"/>
      <c r="BA2202" s="30"/>
      <c r="BB2202" s="30"/>
      <c r="BC2202" s="30"/>
      <c r="BD2202" s="30"/>
      <c r="BE2202" s="30"/>
      <c r="BF2202" s="30"/>
      <c r="BG2202" s="30"/>
      <c r="BH2202" s="30"/>
      <c r="BI2202" s="30"/>
      <c r="BJ2202" s="30"/>
      <c r="BK2202" s="30"/>
      <c r="BL2202" s="18"/>
      <c r="BM2202" s="18"/>
      <c r="BN2202" s="18"/>
      <c r="BO2202" s="18"/>
      <c r="BP2202" s="18"/>
      <c r="BQ2202" s="18"/>
      <c r="BR2202" s="18"/>
      <c r="BS2202" s="18"/>
      <c r="BT2202" s="18"/>
      <c r="BU2202" s="18"/>
      <c r="BV2202" s="18"/>
      <c r="BW2202" s="18"/>
      <c r="BX2202" s="19"/>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row>
    <row r="2203" spans="2:126" ht="20.100000000000001" customHeight="1">
      <c r="B2203" s="9"/>
      <c r="C2203" s="9"/>
      <c r="D2203" s="15"/>
      <c r="E2203" s="16"/>
      <c r="F2203" s="16"/>
      <c r="G2203" s="16"/>
      <c r="H2203" s="16"/>
      <c r="I2203" s="16"/>
      <c r="J2203" s="17"/>
      <c r="K2203" s="17"/>
      <c r="L2203" s="17"/>
      <c r="M2203" s="17"/>
      <c r="N2203" s="17"/>
      <c r="O2203" s="17"/>
      <c r="P2203" s="17"/>
      <c r="Q2203" s="15"/>
      <c r="R2203" s="29"/>
      <c r="S2203" s="29"/>
      <c r="T2203" s="29" t="s">
        <v>74</v>
      </c>
      <c r="U2203" s="29"/>
      <c r="V2203" s="29"/>
      <c r="W2203" s="29"/>
      <c r="X2203" s="29"/>
      <c r="Y2203" s="29"/>
      <c r="Z2203" s="29"/>
      <c r="AA2203" s="29"/>
      <c r="AB2203" s="29"/>
      <c r="AC2203" s="29"/>
      <c r="AD2203" s="29"/>
      <c r="AE2203" s="29"/>
      <c r="AF2203" s="29"/>
      <c r="AG2203" s="29"/>
      <c r="AH2203" s="29"/>
      <c r="AI2203" s="29"/>
      <c r="AJ2203" s="29"/>
      <c r="AK2203" s="29"/>
      <c r="AL2203" s="29"/>
      <c r="AM2203" s="29"/>
      <c r="AN2203" s="29"/>
      <c r="AO2203" s="29"/>
      <c r="AP2203" s="29"/>
      <c r="AQ2203" s="29"/>
      <c r="AR2203" s="29"/>
      <c r="AS2203" s="29"/>
      <c r="AT2203" s="29"/>
      <c r="AU2203" s="29"/>
      <c r="AV2203" s="29"/>
      <c r="AW2203" s="29"/>
      <c r="AX2203" s="29"/>
      <c r="AY2203" s="30"/>
      <c r="AZ2203" s="30"/>
      <c r="BA2203" s="30"/>
      <c r="BB2203" s="30"/>
      <c r="BC2203" s="30"/>
      <c r="BD2203" s="30"/>
      <c r="BE2203" s="30"/>
      <c r="BF2203" s="30"/>
      <c r="BG2203" s="30"/>
      <c r="BH2203" s="30"/>
      <c r="BI2203" s="30"/>
      <c r="BJ2203" s="30"/>
      <c r="BK2203" s="30"/>
      <c r="BL2203" s="18"/>
      <c r="BM2203" s="18"/>
      <c r="BN2203" s="18"/>
      <c r="BO2203" s="18"/>
      <c r="BP2203" s="18"/>
      <c r="BQ2203" s="18"/>
      <c r="BR2203" s="18"/>
      <c r="BS2203" s="18"/>
      <c r="BT2203" s="18"/>
      <c r="BU2203" s="18"/>
      <c r="BV2203" s="18"/>
      <c r="BW2203" s="18"/>
      <c r="BX2203" s="19"/>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row>
    <row r="2204" spans="2:126" ht="20.100000000000001" customHeight="1">
      <c r="B2204" s="9"/>
      <c r="C2204" s="9"/>
      <c r="D2204" s="15"/>
      <c r="E2204" s="16"/>
      <c r="F2204" s="16"/>
      <c r="G2204" s="16"/>
      <c r="H2204" s="16"/>
      <c r="I2204" s="16"/>
      <c r="J2204" s="17"/>
      <c r="K2204" s="17"/>
      <c r="L2204" s="17"/>
      <c r="M2204" s="17"/>
      <c r="N2204" s="17"/>
      <c r="O2204" s="17"/>
      <c r="P2204" s="17"/>
      <c r="Q2204" s="15"/>
      <c r="R2204" s="29"/>
      <c r="S2204" s="29"/>
      <c r="T2204" s="29" t="s">
        <v>75</v>
      </c>
      <c r="U2204" s="29"/>
      <c r="V2204" s="29"/>
      <c r="W2204" s="29"/>
      <c r="X2204" s="29"/>
      <c r="Y2204" s="29"/>
      <c r="Z2204" s="29"/>
      <c r="AA2204" s="29"/>
      <c r="AB2204" s="29"/>
      <c r="AC2204" s="29"/>
      <c r="AD2204" s="29"/>
      <c r="AE2204" s="29"/>
      <c r="AF2204" s="29"/>
      <c r="AG2204" s="29"/>
      <c r="AH2204" s="29"/>
      <c r="AI2204" s="29"/>
      <c r="AJ2204" s="29"/>
      <c r="AK2204" s="29"/>
      <c r="AL2204" s="29"/>
      <c r="AM2204" s="29"/>
      <c r="AN2204" s="29"/>
      <c r="AO2204" s="29"/>
      <c r="AP2204" s="29"/>
      <c r="AQ2204" s="29"/>
      <c r="AR2204" s="29"/>
      <c r="AS2204" s="29"/>
      <c r="AT2204" s="29"/>
      <c r="AU2204" s="29"/>
      <c r="AV2204" s="29"/>
      <c r="AW2204" s="29"/>
      <c r="AX2204" s="29"/>
      <c r="AY2204" s="30"/>
      <c r="AZ2204" s="30"/>
      <c r="BA2204" s="30"/>
      <c r="BB2204" s="30"/>
      <c r="BC2204" s="30"/>
      <c r="BD2204" s="30"/>
      <c r="BE2204" s="30"/>
      <c r="BF2204" s="30"/>
      <c r="BG2204" s="30"/>
      <c r="BH2204" s="30"/>
      <c r="BI2204" s="30"/>
      <c r="BJ2204" s="30"/>
      <c r="BK2204" s="30"/>
      <c r="BL2204" s="18"/>
      <c r="BM2204" s="18"/>
      <c r="BN2204" s="18"/>
      <c r="BO2204" s="18"/>
      <c r="BP2204" s="18"/>
      <c r="BQ2204" s="18"/>
      <c r="BR2204" s="18"/>
      <c r="BS2204" s="18"/>
      <c r="BT2204" s="18"/>
      <c r="BU2204" s="18"/>
      <c r="BV2204" s="18"/>
      <c r="BW2204" s="18"/>
      <c r="BX2204" s="19"/>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row>
    <row r="2205" spans="2:126" ht="20.100000000000001" customHeight="1">
      <c r="B2205" s="9"/>
      <c r="C2205" s="9"/>
      <c r="D2205" s="15"/>
      <c r="E2205" s="16"/>
      <c r="F2205" s="16"/>
      <c r="G2205" s="16"/>
      <c r="H2205" s="16"/>
      <c r="I2205" s="16"/>
      <c r="J2205" s="17"/>
      <c r="K2205" s="17"/>
      <c r="L2205" s="17"/>
      <c r="M2205" s="17"/>
      <c r="N2205" s="17"/>
      <c r="O2205" s="17"/>
      <c r="P2205" s="17"/>
      <c r="Q2205" s="15"/>
      <c r="R2205" s="29"/>
      <c r="S2205" s="29"/>
      <c r="T2205" s="29" t="s">
        <v>84</v>
      </c>
      <c r="U2205" s="29"/>
      <c r="V2205" s="29"/>
      <c r="W2205" s="29"/>
      <c r="X2205" s="29"/>
      <c r="Y2205" s="29"/>
      <c r="Z2205" s="29"/>
      <c r="AA2205" s="29"/>
      <c r="AB2205" s="29"/>
      <c r="AC2205" s="29"/>
      <c r="AD2205" s="29"/>
      <c r="AE2205" s="29"/>
      <c r="AF2205" s="29"/>
      <c r="AG2205" s="29"/>
      <c r="AH2205" s="29"/>
      <c r="AI2205" s="29"/>
      <c r="AJ2205" s="29"/>
      <c r="AK2205" s="29"/>
      <c r="AL2205" s="29"/>
      <c r="AM2205" s="29"/>
      <c r="AN2205" s="29"/>
      <c r="AO2205" s="29"/>
      <c r="AP2205" s="29"/>
      <c r="AQ2205" s="29"/>
      <c r="AR2205" s="29"/>
      <c r="AS2205" s="29"/>
      <c r="AT2205" s="29"/>
      <c r="AU2205" s="29"/>
      <c r="AV2205" s="29"/>
      <c r="AW2205" s="29"/>
      <c r="AX2205" s="29"/>
      <c r="AY2205" s="30"/>
      <c r="AZ2205" s="30"/>
      <c r="BA2205" s="30"/>
      <c r="BB2205" s="30"/>
      <c r="BC2205" s="30"/>
      <c r="BD2205" s="30"/>
      <c r="BE2205" s="30"/>
      <c r="BF2205" s="30"/>
      <c r="BG2205" s="30"/>
      <c r="BH2205" s="30"/>
      <c r="BI2205" s="30"/>
      <c r="BJ2205" s="30"/>
      <c r="BK2205" s="30"/>
      <c r="BL2205" s="18"/>
      <c r="BM2205" s="18"/>
      <c r="BN2205" s="18"/>
      <c r="BO2205" s="18"/>
      <c r="BP2205" s="18"/>
      <c r="BQ2205" s="18"/>
      <c r="BR2205" s="18"/>
      <c r="BS2205" s="18"/>
      <c r="BT2205" s="18"/>
      <c r="BU2205" s="18"/>
      <c r="BV2205" s="18"/>
      <c r="BW2205" s="18"/>
      <c r="BX2205" s="19"/>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row>
    <row r="2206" spans="2:126" ht="20.100000000000001" customHeight="1">
      <c r="B2206" s="9"/>
      <c r="C2206" s="9"/>
      <c r="D2206" s="23"/>
      <c r="E2206" s="24"/>
      <c r="F2206" s="24"/>
      <c r="G2206" s="24"/>
      <c r="H2206" s="24"/>
      <c r="I2206" s="24"/>
      <c r="J2206" s="25"/>
      <c r="K2206" s="25"/>
      <c r="L2206" s="25"/>
      <c r="M2206" s="25"/>
      <c r="N2206" s="25"/>
      <c r="O2206" s="25"/>
      <c r="P2206" s="25"/>
      <c r="Q2206" s="15"/>
      <c r="R2206" s="29"/>
      <c r="S2206" s="29"/>
      <c r="T2206" s="29" t="s">
        <v>76</v>
      </c>
      <c r="U2206" s="29"/>
      <c r="V2206" s="29"/>
      <c r="W2206" s="29"/>
      <c r="X2206" s="29"/>
      <c r="Y2206" s="29"/>
      <c r="Z2206" s="29"/>
      <c r="AA2206" s="29"/>
      <c r="AB2206" s="29"/>
      <c r="AC2206" s="29"/>
      <c r="AD2206" s="29"/>
      <c r="AE2206" s="29"/>
      <c r="AF2206" s="29"/>
      <c r="AG2206" s="29"/>
      <c r="AH2206" s="29"/>
      <c r="AI2206" s="29"/>
      <c r="AJ2206" s="29"/>
      <c r="AK2206" s="29"/>
      <c r="AL2206" s="29"/>
      <c r="AM2206" s="29"/>
      <c r="AN2206" s="29"/>
      <c r="AO2206" s="29"/>
      <c r="AP2206" s="29"/>
      <c r="AQ2206" s="29"/>
      <c r="AR2206" s="29"/>
      <c r="AS2206" s="29"/>
      <c r="AT2206" s="29"/>
      <c r="AU2206" s="29"/>
      <c r="AV2206" s="29"/>
      <c r="AW2206" s="29"/>
      <c r="AX2206" s="29"/>
      <c r="AY2206" s="30"/>
      <c r="AZ2206" s="30"/>
      <c r="BA2206" s="30"/>
      <c r="BB2206" s="30"/>
      <c r="BC2206" s="30"/>
      <c r="BD2206" s="30"/>
      <c r="BE2206" s="30"/>
      <c r="BF2206" s="30"/>
      <c r="BG2206" s="30"/>
      <c r="BH2206" s="30"/>
      <c r="BI2206" s="30"/>
      <c r="BJ2206" s="30"/>
      <c r="BK2206" s="30"/>
      <c r="BL2206" s="18"/>
      <c r="BM2206" s="18"/>
      <c r="BN2206" s="18"/>
      <c r="BO2206" s="18"/>
      <c r="BP2206" s="18"/>
      <c r="BQ2206" s="18"/>
      <c r="BR2206" s="18"/>
      <c r="BS2206" s="18"/>
      <c r="BT2206" s="18"/>
      <c r="BU2206" s="18"/>
      <c r="BV2206" s="18"/>
      <c r="BW2206" s="18"/>
      <c r="BX2206" s="19"/>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row>
    <row r="2207" spans="2:126" ht="20.100000000000001" customHeight="1">
      <c r="B2207" s="9"/>
      <c r="C2207" s="9"/>
      <c r="D2207" s="15"/>
      <c r="E2207" s="16" t="s">
        <v>53</v>
      </c>
      <c r="F2207" s="16"/>
      <c r="G2207" s="16"/>
      <c r="H2207" s="16"/>
      <c r="I2207" s="16"/>
      <c r="J2207" s="17"/>
      <c r="K2207" s="17"/>
      <c r="L2207" s="17"/>
      <c r="M2207" s="17"/>
      <c r="N2207" s="17"/>
      <c r="O2207" s="17"/>
      <c r="P2207" s="17"/>
      <c r="Q2207" s="10"/>
      <c r="R2207" s="11" t="s">
        <v>325</v>
      </c>
      <c r="S2207" s="37"/>
      <c r="T2207" s="37"/>
      <c r="U2207" s="37"/>
      <c r="V2207" s="37"/>
      <c r="W2207" s="37"/>
      <c r="X2207" s="37"/>
      <c r="Y2207" s="37"/>
      <c r="Z2207" s="37"/>
      <c r="AA2207" s="37"/>
      <c r="AB2207" s="37"/>
      <c r="AC2207" s="37"/>
      <c r="AD2207" s="37"/>
      <c r="AE2207" s="37"/>
      <c r="AF2207" s="37"/>
      <c r="AG2207" s="37"/>
      <c r="AH2207" s="37"/>
      <c r="AI2207" s="37"/>
      <c r="AJ2207" s="37"/>
      <c r="AK2207" s="37"/>
      <c r="AL2207" s="37"/>
      <c r="AM2207" s="37"/>
      <c r="AN2207" s="37"/>
      <c r="AO2207" s="37"/>
      <c r="AP2207" s="37"/>
      <c r="AQ2207" s="37"/>
      <c r="AR2207" s="37"/>
      <c r="AS2207" s="37"/>
      <c r="AT2207" s="37"/>
      <c r="AU2207" s="37"/>
      <c r="AV2207" s="37"/>
      <c r="AW2207" s="37"/>
      <c r="AX2207" s="37"/>
      <c r="AY2207" s="38"/>
      <c r="AZ2207" s="38"/>
      <c r="BA2207" s="38"/>
      <c r="BB2207" s="38"/>
      <c r="BC2207" s="38"/>
      <c r="BD2207" s="38"/>
      <c r="BE2207" s="38"/>
      <c r="BF2207" s="38"/>
      <c r="BG2207" s="38"/>
      <c r="BH2207" s="38"/>
      <c r="BI2207" s="38"/>
      <c r="BJ2207" s="38"/>
      <c r="BK2207" s="38"/>
      <c r="BL2207" s="13"/>
      <c r="BM2207" s="13"/>
      <c r="BN2207" s="13"/>
      <c r="BO2207" s="13"/>
      <c r="BP2207" s="13"/>
      <c r="BQ2207" s="13"/>
      <c r="BR2207" s="13"/>
      <c r="BS2207" s="13"/>
      <c r="BT2207" s="13"/>
      <c r="BU2207" s="13"/>
      <c r="BV2207" s="13"/>
      <c r="BW2207" s="13"/>
      <c r="BX2207" s="14"/>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row>
    <row r="2208" spans="2:126" ht="20.100000000000001" customHeight="1">
      <c r="B2208" s="9"/>
      <c r="C2208" s="9"/>
      <c r="D2208" s="20"/>
      <c r="E2208" s="21" t="s">
        <v>54</v>
      </c>
      <c r="F2208" s="21"/>
      <c r="G2208" s="21"/>
      <c r="H2208" s="21"/>
      <c r="I2208" s="21"/>
      <c r="J2208" s="22"/>
      <c r="K2208" s="22"/>
      <c r="L2208" s="22"/>
      <c r="M2208" s="22"/>
      <c r="N2208" s="22"/>
      <c r="O2208" s="22"/>
      <c r="P2208" s="22"/>
      <c r="Q2208" s="15"/>
      <c r="R2208" s="28" t="s">
        <v>77</v>
      </c>
      <c r="S2208" s="29"/>
      <c r="T2208" s="29"/>
      <c r="U2208" s="29"/>
      <c r="V2208" s="29"/>
      <c r="W2208" s="29"/>
      <c r="X2208" s="29"/>
      <c r="Y2208" s="29"/>
      <c r="Z2208" s="29"/>
      <c r="AA2208" s="29"/>
      <c r="AB2208" s="29"/>
      <c r="AC2208" s="29"/>
      <c r="AD2208" s="29"/>
      <c r="AE2208" s="29"/>
      <c r="AF2208" s="29"/>
      <c r="AG2208" s="29"/>
      <c r="AH2208" s="29"/>
      <c r="AI2208" s="29"/>
      <c r="AJ2208" s="29"/>
      <c r="AK2208" s="29"/>
      <c r="AL2208" s="29"/>
      <c r="AM2208" s="29"/>
      <c r="AN2208" s="29"/>
      <c r="AO2208" s="29"/>
      <c r="AP2208" s="29"/>
      <c r="AQ2208" s="29"/>
      <c r="AR2208" s="29"/>
      <c r="AS2208" s="29"/>
      <c r="AT2208" s="29"/>
      <c r="AU2208" s="29"/>
      <c r="AV2208" s="29"/>
      <c r="AW2208" s="29"/>
      <c r="AX2208" s="29"/>
      <c r="AY2208" s="30"/>
      <c r="AZ2208" s="30"/>
      <c r="BA2208" s="30"/>
      <c r="BB2208" s="30"/>
      <c r="BC2208" s="30"/>
      <c r="BD2208" s="30"/>
      <c r="BE2208" s="30"/>
      <c r="BF2208" s="30"/>
      <c r="BG2208" s="30"/>
      <c r="BH2208" s="30"/>
      <c r="BI2208" s="30"/>
      <c r="BJ2208" s="30"/>
      <c r="BK2208" s="30"/>
      <c r="BL2208" s="18"/>
      <c r="BM2208" s="18"/>
      <c r="BN2208" s="18"/>
      <c r="BO2208" s="18"/>
      <c r="BP2208" s="18"/>
      <c r="BQ2208" s="18"/>
      <c r="BR2208" s="18"/>
      <c r="BS2208" s="18"/>
      <c r="BT2208" s="18"/>
      <c r="BU2208" s="18"/>
      <c r="BV2208" s="18"/>
      <c r="BW2208" s="18"/>
      <c r="BX2208" s="19"/>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row>
    <row r="2209" spans="2:126" ht="20.100000000000001" customHeight="1">
      <c r="B2209" s="9"/>
      <c r="C2209" s="9"/>
      <c r="D2209" s="15"/>
      <c r="E2209" s="16"/>
      <c r="F2209" s="16"/>
      <c r="G2209" s="16"/>
      <c r="H2209" s="16"/>
      <c r="I2209" s="16"/>
      <c r="J2209" s="17"/>
      <c r="K2209" s="17"/>
      <c r="L2209" s="17"/>
      <c r="M2209" s="17"/>
      <c r="N2209" s="17"/>
      <c r="O2209" s="17"/>
      <c r="P2209" s="17"/>
      <c r="Q2209" s="15"/>
      <c r="R2209" s="29"/>
      <c r="S2209" s="29"/>
      <c r="T2209" s="29" t="s">
        <v>78</v>
      </c>
      <c r="U2209" s="29"/>
      <c r="V2209" s="29"/>
      <c r="W2209" s="29"/>
      <c r="X2209" s="29"/>
      <c r="Y2209" s="29"/>
      <c r="Z2209" s="29"/>
      <c r="AA2209" s="29"/>
      <c r="AB2209" s="29"/>
      <c r="AC2209" s="29"/>
      <c r="AD2209" s="29"/>
      <c r="AE2209" s="29"/>
      <c r="AF2209" s="29"/>
      <c r="AG2209" s="29"/>
      <c r="AH2209" s="29"/>
      <c r="AI2209" s="29"/>
      <c r="AJ2209" s="29"/>
      <c r="AK2209" s="29"/>
      <c r="AL2209" s="29"/>
      <c r="AM2209" s="29"/>
      <c r="AN2209" s="29"/>
      <c r="AO2209" s="29"/>
      <c r="AP2209" s="29"/>
      <c r="AQ2209" s="29"/>
      <c r="AR2209" s="29"/>
      <c r="AS2209" s="29"/>
      <c r="AT2209" s="29"/>
      <c r="AU2209" s="29"/>
      <c r="AV2209" s="29"/>
      <c r="AW2209" s="29"/>
      <c r="AX2209" s="29"/>
      <c r="AY2209" s="30"/>
      <c r="AZ2209" s="30"/>
      <c r="BA2209" s="30"/>
      <c r="BB2209" s="30"/>
      <c r="BC2209" s="30"/>
      <c r="BD2209" s="30"/>
      <c r="BE2209" s="30"/>
      <c r="BF2209" s="30"/>
      <c r="BG2209" s="30"/>
      <c r="BH2209" s="30"/>
      <c r="BI2209" s="30"/>
      <c r="BJ2209" s="30"/>
      <c r="BK2209" s="30"/>
      <c r="BL2209" s="18"/>
      <c r="BM2209" s="18"/>
      <c r="BN2209" s="18"/>
      <c r="BO2209" s="18"/>
      <c r="BP2209" s="18"/>
      <c r="BQ2209" s="18"/>
      <c r="BR2209" s="18"/>
      <c r="BS2209" s="18"/>
      <c r="BT2209" s="18"/>
      <c r="BU2209" s="18"/>
      <c r="BV2209" s="18"/>
      <c r="BW2209" s="18"/>
      <c r="BX2209" s="1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row>
    <row r="2210" spans="2:126" ht="20.100000000000001" customHeight="1">
      <c r="B2210" s="9"/>
      <c r="C2210" s="9"/>
      <c r="D2210" s="15"/>
      <c r="E2210" s="16"/>
      <c r="F2210" s="16"/>
      <c r="G2210" s="16"/>
      <c r="H2210" s="16"/>
      <c r="I2210" s="16"/>
      <c r="J2210" s="17"/>
      <c r="K2210" s="17"/>
      <c r="L2210" s="17"/>
      <c r="M2210" s="17"/>
      <c r="N2210" s="17"/>
      <c r="O2210" s="17"/>
      <c r="P2210" s="17"/>
      <c r="Q2210" s="15"/>
      <c r="R2210" s="29"/>
      <c r="S2210" s="29"/>
      <c r="T2210" s="29" t="s">
        <v>79</v>
      </c>
      <c r="U2210" s="29"/>
      <c r="V2210" s="29"/>
      <c r="W2210" s="29"/>
      <c r="X2210" s="29"/>
      <c r="Y2210" s="29"/>
      <c r="Z2210" s="29"/>
      <c r="AA2210" s="29"/>
      <c r="AB2210" s="29"/>
      <c r="AC2210" s="29"/>
      <c r="AD2210" s="29"/>
      <c r="AE2210" s="29"/>
      <c r="AF2210" s="29"/>
      <c r="AG2210" s="29"/>
      <c r="AH2210" s="29"/>
      <c r="AI2210" s="29"/>
      <c r="AJ2210" s="29"/>
      <c r="AK2210" s="29"/>
      <c r="AL2210" s="29"/>
      <c r="AM2210" s="29"/>
      <c r="AN2210" s="29"/>
      <c r="AO2210" s="29"/>
      <c r="AP2210" s="29"/>
      <c r="AQ2210" s="29"/>
      <c r="AR2210" s="29"/>
      <c r="AS2210" s="29"/>
      <c r="AT2210" s="29"/>
      <c r="AU2210" s="29"/>
      <c r="AV2210" s="29"/>
      <c r="AW2210" s="29"/>
      <c r="AX2210" s="29"/>
      <c r="AY2210" s="30"/>
      <c r="AZ2210" s="30"/>
      <c r="BA2210" s="30"/>
      <c r="BB2210" s="30"/>
      <c r="BC2210" s="30"/>
      <c r="BD2210" s="30"/>
      <c r="BE2210" s="30"/>
      <c r="BF2210" s="30"/>
      <c r="BG2210" s="30"/>
      <c r="BH2210" s="30"/>
      <c r="BI2210" s="30"/>
      <c r="BJ2210" s="30"/>
      <c r="BK2210" s="30"/>
      <c r="BL2210" s="18"/>
      <c r="BM2210" s="18"/>
      <c r="BN2210" s="18"/>
      <c r="BO2210" s="18"/>
      <c r="BP2210" s="18"/>
      <c r="BQ2210" s="18"/>
      <c r="BR2210" s="18"/>
      <c r="BS2210" s="18"/>
      <c r="BT2210" s="18"/>
      <c r="BU2210" s="18"/>
      <c r="BV2210" s="18"/>
      <c r="BW2210" s="18"/>
      <c r="BX2210" s="19"/>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row>
    <row r="2211" spans="2:126" ht="20.100000000000001" customHeight="1">
      <c r="B2211" s="9"/>
      <c r="C2211" s="9"/>
      <c r="D2211" s="23"/>
      <c r="E2211" s="24"/>
      <c r="F2211" s="24"/>
      <c r="G2211" s="24"/>
      <c r="H2211" s="24"/>
      <c r="I2211" s="24"/>
      <c r="J2211" s="25"/>
      <c r="K2211" s="25"/>
      <c r="L2211" s="25"/>
      <c r="M2211" s="25"/>
      <c r="N2211" s="25"/>
      <c r="O2211" s="25"/>
      <c r="P2211" s="25"/>
      <c r="Q2211" s="23"/>
      <c r="R2211" s="31"/>
      <c r="S2211" s="31"/>
      <c r="T2211" s="31" t="s">
        <v>80</v>
      </c>
      <c r="U2211" s="31"/>
      <c r="V2211" s="31"/>
      <c r="W2211" s="31"/>
      <c r="X2211" s="31"/>
      <c r="Y2211" s="31"/>
      <c r="Z2211" s="31"/>
      <c r="AA2211" s="31"/>
      <c r="AB2211" s="31"/>
      <c r="AC2211" s="31"/>
      <c r="AD2211" s="31"/>
      <c r="AE2211" s="31"/>
      <c r="AF2211" s="31"/>
      <c r="AG2211" s="31"/>
      <c r="AH2211" s="31"/>
      <c r="AI2211" s="31"/>
      <c r="AJ2211" s="31"/>
      <c r="AK2211" s="31"/>
      <c r="AL2211" s="31"/>
      <c r="AM2211" s="31"/>
      <c r="AN2211" s="31"/>
      <c r="AO2211" s="31"/>
      <c r="AP2211" s="31"/>
      <c r="AQ2211" s="31"/>
      <c r="AR2211" s="31"/>
      <c r="AS2211" s="31"/>
      <c r="AT2211" s="31"/>
      <c r="AU2211" s="31"/>
      <c r="AV2211" s="31"/>
      <c r="AW2211" s="31"/>
      <c r="AX2211" s="31"/>
      <c r="AY2211" s="32"/>
      <c r="AZ2211" s="32"/>
      <c r="BA2211" s="32"/>
      <c r="BB2211" s="32"/>
      <c r="BC2211" s="32"/>
      <c r="BD2211" s="32"/>
      <c r="BE2211" s="32"/>
      <c r="BF2211" s="32"/>
      <c r="BG2211" s="32"/>
      <c r="BH2211" s="32"/>
      <c r="BI2211" s="32"/>
      <c r="BJ2211" s="32"/>
      <c r="BK2211" s="32"/>
      <c r="BL2211" s="33"/>
      <c r="BM2211" s="33"/>
      <c r="BN2211" s="33"/>
      <c r="BO2211" s="33"/>
      <c r="BP2211" s="33"/>
      <c r="BQ2211" s="33"/>
      <c r="BR2211" s="33"/>
      <c r="BS2211" s="33"/>
      <c r="BT2211" s="33"/>
      <c r="BU2211" s="33"/>
      <c r="BV2211" s="33"/>
      <c r="BW2211" s="33"/>
      <c r="BX2211" s="26"/>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row>
    <row r="2212" spans="2:126" ht="20.100000000000001" customHeight="1">
      <c r="B2212" s="9"/>
      <c r="C2212" s="9"/>
      <c r="D2212" s="15"/>
      <c r="E2212" s="16" t="s">
        <v>55</v>
      </c>
      <c r="F2212" s="16"/>
      <c r="G2212" s="16"/>
      <c r="H2212" s="16"/>
      <c r="I2212" s="16"/>
      <c r="J2212" s="17"/>
      <c r="K2212" s="17"/>
      <c r="L2212" s="17"/>
      <c r="M2212" s="17"/>
      <c r="N2212" s="17"/>
      <c r="O2212" s="17"/>
      <c r="P2212" s="17"/>
      <c r="Q2212" s="15"/>
      <c r="R2212" s="250" t="s">
        <v>231</v>
      </c>
      <c r="S2212" s="250"/>
      <c r="T2212" s="250"/>
      <c r="U2212" s="250"/>
      <c r="V2212" s="250"/>
      <c r="W2212" s="250"/>
      <c r="X2212" s="250"/>
      <c r="Y2212" s="250"/>
      <c r="Z2212" s="250"/>
      <c r="AA2212" s="250"/>
      <c r="AB2212" s="250"/>
      <c r="AC2212" s="250"/>
      <c r="AD2212" s="250"/>
      <c r="AE2212" s="250"/>
      <c r="AF2212" s="250"/>
      <c r="AG2212" s="250"/>
      <c r="AH2212" s="250"/>
      <c r="AI2212" s="250"/>
      <c r="AJ2212" s="250"/>
      <c r="AK2212" s="250"/>
      <c r="AL2212" s="250"/>
      <c r="AM2212" s="250"/>
      <c r="AN2212" s="250"/>
      <c r="AO2212" s="34"/>
      <c r="AP2212" s="34"/>
      <c r="AQ2212" s="34"/>
      <c r="AR2212" s="34"/>
      <c r="AS2212" s="34"/>
      <c r="AT2212" s="34"/>
      <c r="AU2212" s="34"/>
      <c r="AV2212" s="34"/>
      <c r="AW2212" s="34"/>
      <c r="AX2212" s="34"/>
      <c r="AY2212" s="35"/>
      <c r="AZ2212" s="35"/>
      <c r="BA2212" s="35"/>
      <c r="BB2212" s="35"/>
      <c r="BC2212" s="35"/>
      <c r="BD2212" s="35"/>
      <c r="BE2212" s="35"/>
      <c r="BF2212" s="35"/>
      <c r="BG2212" s="35"/>
      <c r="BH2212" s="35"/>
      <c r="BI2212" s="35"/>
      <c r="BJ2212" s="35"/>
      <c r="BK2212" s="35"/>
      <c r="BL2212" s="2"/>
      <c r="BM2212" s="2"/>
      <c r="BN2212" s="2"/>
      <c r="BO2212" s="2"/>
      <c r="BP2212" s="2"/>
      <c r="BQ2212" s="2"/>
      <c r="BR2212" s="2"/>
      <c r="BS2212" s="2"/>
      <c r="BT2212" s="2"/>
      <c r="BU2212" s="2"/>
      <c r="BV2212" s="2"/>
      <c r="BW2212" s="2"/>
      <c r="BX2212" s="3"/>
    </row>
    <row r="2213" spans="2:126" ht="20.100000000000001" customHeight="1">
      <c r="B2213" s="9"/>
      <c r="C2213" s="9"/>
      <c r="D2213" s="15"/>
      <c r="E2213" s="16"/>
      <c r="F2213" s="16"/>
      <c r="G2213" s="16"/>
      <c r="H2213" s="16"/>
      <c r="I2213" s="16"/>
      <c r="J2213" s="17"/>
      <c r="K2213" s="17"/>
      <c r="L2213" s="17"/>
      <c r="M2213" s="17"/>
      <c r="N2213" s="17"/>
      <c r="O2213" s="17"/>
      <c r="P2213" s="17"/>
      <c r="Q2213" s="15"/>
      <c r="R2213" s="251" t="s">
        <v>232</v>
      </c>
      <c r="S2213" s="251"/>
      <c r="T2213" s="251"/>
      <c r="U2213" s="251"/>
      <c r="V2213" s="251"/>
      <c r="W2213" s="251"/>
      <c r="X2213" s="251"/>
      <c r="Y2213" s="251"/>
      <c r="Z2213" s="251"/>
      <c r="AA2213" s="251"/>
      <c r="AB2213" s="251"/>
      <c r="AC2213" s="251"/>
      <c r="AD2213" s="251"/>
      <c r="AE2213" s="251"/>
      <c r="AF2213" s="251"/>
      <c r="AG2213" s="251"/>
      <c r="AH2213" s="251"/>
      <c r="AI2213" s="251"/>
      <c r="AJ2213" s="251"/>
      <c r="AK2213" s="251"/>
      <c r="AL2213" s="251"/>
      <c r="AM2213" s="251"/>
      <c r="AN2213" s="251"/>
      <c r="AO2213" s="251"/>
      <c r="AP2213" s="251"/>
      <c r="AQ2213" s="251"/>
      <c r="AR2213" s="251"/>
      <c r="AS2213" s="251"/>
      <c r="AT2213" s="251"/>
      <c r="AU2213" s="251"/>
      <c r="AV2213" s="251"/>
      <c r="AW2213" s="251"/>
      <c r="AX2213" s="251"/>
      <c r="AY2213" s="252"/>
      <c r="AZ2213" s="252"/>
      <c r="BA2213" s="252"/>
      <c r="BB2213" s="252"/>
      <c r="BC2213" s="252"/>
      <c r="BD2213" s="252"/>
      <c r="BE2213" s="252"/>
      <c r="BF2213" s="252"/>
      <c r="BG2213" s="252"/>
      <c r="BH2213" s="252"/>
      <c r="BI2213" s="252"/>
      <c r="BJ2213" s="252"/>
      <c r="BK2213" s="252"/>
      <c r="BL2213" s="18"/>
      <c r="BM2213" s="18"/>
      <c r="BN2213" s="18"/>
      <c r="BO2213" s="18"/>
      <c r="BP2213" s="18"/>
      <c r="BQ2213" s="18"/>
      <c r="BR2213" s="18"/>
      <c r="BS2213" s="18"/>
      <c r="BT2213" s="18"/>
      <c r="BU2213" s="18"/>
      <c r="BV2213" s="18"/>
      <c r="BW2213" s="18"/>
      <c r="BX2213" s="19"/>
    </row>
    <row r="2214" spans="2:126" ht="20.100000000000001" customHeight="1">
      <c r="B2214" s="9"/>
      <c r="C2214" s="9"/>
      <c r="D2214" s="15"/>
      <c r="E2214" s="16"/>
      <c r="F2214" s="16"/>
      <c r="G2214" s="16"/>
      <c r="H2214" s="16"/>
      <c r="I2214" s="16"/>
      <c r="J2214" s="17"/>
      <c r="K2214" s="17"/>
      <c r="L2214" s="17"/>
      <c r="M2214" s="17"/>
      <c r="N2214" s="17"/>
      <c r="O2214" s="17"/>
      <c r="P2214" s="17"/>
      <c r="Q2214" s="228"/>
      <c r="R2214" s="29" t="s">
        <v>233</v>
      </c>
      <c r="S2214" s="29"/>
      <c r="T2214" s="29"/>
      <c r="U2214" s="29"/>
      <c r="V2214" s="29"/>
      <c r="W2214" s="29"/>
      <c r="X2214" s="29"/>
      <c r="Y2214" s="29"/>
      <c r="Z2214" s="29"/>
      <c r="AA2214" s="29"/>
      <c r="AB2214" s="29"/>
      <c r="AC2214" s="29"/>
      <c r="AD2214" s="29"/>
      <c r="AE2214" s="29"/>
      <c r="AF2214" s="29"/>
      <c r="AG2214" s="29"/>
      <c r="AH2214" s="29"/>
      <c r="AI2214" s="29"/>
      <c r="AJ2214" s="29"/>
      <c r="AK2214" s="29"/>
      <c r="AL2214" s="29"/>
      <c r="AM2214" s="29"/>
      <c r="AN2214" s="29"/>
      <c r="AO2214" s="29"/>
      <c r="AP2214" s="29"/>
      <c r="AQ2214" s="29"/>
      <c r="AR2214" s="29"/>
      <c r="AS2214" s="29"/>
      <c r="AT2214" s="29"/>
      <c r="AU2214" s="251"/>
      <c r="AV2214" s="251"/>
      <c r="AW2214" s="251"/>
      <c r="AX2214" s="251"/>
      <c r="AY2214" s="252"/>
      <c r="AZ2214" s="252"/>
      <c r="BA2214" s="252"/>
      <c r="BB2214" s="252"/>
      <c r="BC2214" s="252"/>
      <c r="BD2214" s="252"/>
      <c r="BE2214" s="252"/>
      <c r="BF2214" s="252"/>
      <c r="BG2214" s="252"/>
      <c r="BH2214" s="252"/>
      <c r="BI2214" s="252"/>
      <c r="BJ2214" s="252"/>
      <c r="BK2214" s="252"/>
      <c r="BL2214" s="247"/>
      <c r="BM2214" s="18"/>
      <c r="BN2214" s="18"/>
      <c r="BO2214" s="18"/>
      <c r="BP2214" s="18"/>
      <c r="BQ2214" s="18"/>
      <c r="BR2214" s="18"/>
      <c r="BS2214" s="18"/>
      <c r="BT2214" s="18"/>
      <c r="BU2214" s="18"/>
      <c r="BV2214" s="18"/>
      <c r="BW2214" s="18"/>
      <c r="BX2214" s="19"/>
    </row>
    <row r="2215" spans="2:126" ht="20.100000000000001" customHeight="1">
      <c r="B2215" s="9"/>
      <c r="C2215" s="9"/>
      <c r="D2215" s="23"/>
      <c r="E2215" s="24"/>
      <c r="F2215" s="24"/>
      <c r="G2215" s="24"/>
      <c r="H2215" s="24"/>
      <c r="I2215" s="24"/>
      <c r="J2215" s="25"/>
      <c r="K2215" s="25"/>
      <c r="L2215" s="25"/>
      <c r="M2215" s="25"/>
      <c r="N2215" s="25"/>
      <c r="O2215" s="25"/>
      <c r="P2215" s="25"/>
      <c r="Q2215" s="253"/>
      <c r="R2215" s="32" t="s">
        <v>234</v>
      </c>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3"/>
      <c r="BM2215" s="33"/>
      <c r="BN2215" s="33"/>
      <c r="BO2215" s="33"/>
      <c r="BP2215" s="33"/>
      <c r="BQ2215" s="33"/>
      <c r="BR2215" s="33"/>
      <c r="BS2215" s="33"/>
      <c r="BT2215" s="33"/>
      <c r="BU2215" s="33"/>
      <c r="BV2215" s="33"/>
      <c r="BW2215" s="33"/>
      <c r="BX2215" s="26"/>
    </row>
    <row r="2216" spans="2:126" ht="12.75" customHeight="1">
      <c r="B2216" s="9"/>
      <c r="C2216" s="9"/>
      <c r="D2216" s="9"/>
      <c r="E2216" s="9"/>
      <c r="F2216" s="9"/>
      <c r="G2216" s="9"/>
      <c r="H2216" s="9"/>
      <c r="I2216" s="9"/>
      <c r="J2216" s="9"/>
      <c r="K2216" s="9"/>
      <c r="L2216" s="9"/>
      <c r="M2216" s="9"/>
      <c r="N2216" s="9"/>
      <c r="O2216" s="9"/>
      <c r="P2216" s="9"/>
      <c r="Q2216" s="9"/>
      <c r="R2216" s="9"/>
      <c r="S2216" s="9"/>
      <c r="T2216" s="9"/>
      <c r="U2216" s="9"/>
      <c r="V2216" s="9"/>
      <c r="W2216" s="9"/>
      <c r="X2216" s="9"/>
      <c r="Y2216" s="9"/>
      <c r="Z2216" s="9"/>
      <c r="AA2216" s="9"/>
      <c r="AB2216" s="9"/>
      <c r="AC2216" s="9"/>
      <c r="AD2216" s="9"/>
      <c r="AE2216" s="9"/>
      <c r="AF2216" s="9"/>
      <c r="AG2216" s="9"/>
      <c r="AH2216" s="9"/>
      <c r="AI2216" s="9"/>
      <c r="AJ2216" s="9"/>
      <c r="AK2216" s="9"/>
      <c r="AL2216" s="9"/>
      <c r="AM2216" s="9"/>
      <c r="AN2216" s="9"/>
      <c r="AO2216" s="9"/>
      <c r="AP2216" s="9"/>
      <c r="AQ2216" s="9"/>
      <c r="AR2216" s="9"/>
      <c r="AS2216" s="9"/>
      <c r="AT2216" s="9"/>
      <c r="AU2216" s="9"/>
      <c r="AV2216" s="9"/>
      <c r="AW2216" s="9"/>
      <c r="AX2216" s="9"/>
      <c r="AY2216" s="9"/>
      <c r="AZ2216" s="9"/>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row>
    <row r="2217" spans="2:126" s="8" customFormat="1" ht="15.75" customHeight="1">
      <c r="D2217" s="488">
        <f>入力フォーム!$C$13</f>
        <v>45931</v>
      </c>
      <c r="E2217" s="488"/>
      <c r="F2217" s="488"/>
      <c r="G2217" s="488"/>
      <c r="H2217" s="488"/>
      <c r="I2217" s="488"/>
      <c r="J2217" s="488"/>
      <c r="K2217" s="488"/>
      <c r="L2217" s="488"/>
      <c r="M2217" s="488"/>
      <c r="N2217" s="488"/>
      <c r="O2217" s="488"/>
      <c r="P2217" s="488"/>
      <c r="Q2217" s="488"/>
      <c r="R2217" s="47"/>
      <c r="S2217" s="47"/>
      <c r="T2217" s="47"/>
      <c r="U2217" s="47"/>
      <c r="BZ2217" s="43"/>
      <c r="CA2217" s="43"/>
      <c r="CB2217" s="43"/>
      <c r="CC2217" s="43"/>
      <c r="CD2217" s="43"/>
      <c r="CE2217" s="43"/>
      <c r="CF2217" s="43"/>
      <c r="CG2217" s="43"/>
      <c r="CH2217" s="43"/>
      <c r="CI2217" s="43"/>
      <c r="CJ2217" s="43"/>
      <c r="CK2217" s="43"/>
      <c r="CL2217" s="43"/>
      <c r="CM2217" s="43"/>
      <c r="CN2217" s="43"/>
      <c r="CO2217" s="43"/>
      <c r="CP2217" s="43"/>
      <c r="CQ2217" s="43"/>
      <c r="CR2217" s="43"/>
      <c r="CS2217" s="43"/>
      <c r="CT2217" s="43"/>
      <c r="CU2217" s="43"/>
      <c r="CV2217" s="43"/>
      <c r="CW2217" s="43"/>
      <c r="CX2217" s="43"/>
      <c r="CY2217" s="43"/>
      <c r="CZ2217" s="43"/>
      <c r="DA2217" s="43"/>
      <c r="DB2217" s="43"/>
      <c r="DC2217" s="43"/>
      <c r="DD2217" s="43"/>
      <c r="DE2217" s="43"/>
      <c r="DF2217" s="43"/>
      <c r="DG2217" s="43"/>
      <c r="DH2217" s="43"/>
      <c r="DI2217" s="43"/>
      <c r="DJ2217" s="43"/>
      <c r="DK2217" s="43"/>
      <c r="DL2217" s="43"/>
      <c r="DM2217" s="43"/>
      <c r="DN2217" s="43"/>
      <c r="DO2217" s="43"/>
      <c r="DP2217" s="43"/>
      <c r="DQ2217" s="43"/>
      <c r="DR2217" s="43"/>
      <c r="DS2217" s="43"/>
      <c r="DT2217" s="43"/>
      <c r="DU2217" s="43"/>
      <c r="DV2217" s="43"/>
    </row>
    <row r="2218" spans="2:126" s="8" customFormat="1" ht="10.5" customHeight="1">
      <c r="D2218" s="45"/>
      <c r="E2218" s="45"/>
      <c r="F2218" s="45"/>
      <c r="G2218" s="45"/>
      <c r="H2218" s="45"/>
      <c r="I2218" s="45"/>
      <c r="J2218" s="45"/>
      <c r="K2218" s="45"/>
      <c r="L2218" s="45"/>
      <c r="M2218" s="45"/>
      <c r="N2218" s="45"/>
      <c r="O2218" s="45"/>
      <c r="P2218" s="45"/>
      <c r="Q2218" s="45"/>
      <c r="BZ2218" s="43"/>
      <c r="CA2218" s="43"/>
      <c r="CB2218" s="43"/>
      <c r="CC2218" s="43"/>
      <c r="CD2218" s="43"/>
      <c r="CE2218" s="43"/>
      <c r="CF2218" s="43"/>
      <c r="CG2218" s="43"/>
      <c r="CH2218" s="43"/>
      <c r="CI2218" s="43"/>
      <c r="CJ2218" s="43"/>
      <c r="CK2218" s="43"/>
      <c r="CL2218" s="43"/>
      <c r="CM2218" s="43"/>
      <c r="CN2218" s="43"/>
      <c r="CO2218" s="43"/>
      <c r="CP2218" s="43"/>
      <c r="CQ2218" s="43"/>
      <c r="CR2218" s="43"/>
      <c r="CS2218" s="43"/>
      <c r="CT2218" s="43"/>
      <c r="CU2218" s="43"/>
      <c r="CV2218" s="43"/>
      <c r="CW2218" s="43"/>
      <c r="CX2218" s="43"/>
      <c r="CY2218" s="43"/>
      <c r="CZ2218" s="43"/>
      <c r="DA2218" s="43"/>
      <c r="DB2218" s="43"/>
      <c r="DC2218" s="43"/>
      <c r="DD2218" s="43"/>
      <c r="DE2218" s="43"/>
      <c r="DF2218" s="43"/>
      <c r="DG2218" s="43"/>
      <c r="DH2218" s="43"/>
      <c r="DI2218" s="43"/>
      <c r="DJ2218" s="43"/>
      <c r="DK2218" s="43"/>
      <c r="DL2218" s="43"/>
      <c r="DM2218" s="43"/>
      <c r="DN2218" s="43"/>
      <c r="DO2218" s="43"/>
      <c r="DP2218" s="43"/>
      <c r="DQ2218" s="43"/>
      <c r="DR2218" s="43"/>
      <c r="DS2218" s="43"/>
      <c r="DT2218" s="43"/>
      <c r="DU2218" s="43"/>
      <c r="DV2218" s="43"/>
    </row>
    <row r="2219" spans="2:126" s="8" customFormat="1" ht="18" customHeight="1">
      <c r="AM2219" s="8" t="s">
        <v>56</v>
      </c>
      <c r="AQ2219" s="489" t="s">
        <v>306</v>
      </c>
      <c r="AR2219" s="489"/>
      <c r="AS2219" s="489"/>
      <c r="AT2219" s="489"/>
      <c r="AU2219" s="489"/>
      <c r="AV2219" s="489"/>
      <c r="AW2219" s="489"/>
      <c r="AX2219" s="489"/>
      <c r="AY2219" s="489"/>
      <c r="AZ2219" s="489"/>
      <c r="BA2219" s="489"/>
      <c r="BB2219" s="489"/>
      <c r="BC2219" s="489"/>
      <c r="BD2219" s="489"/>
      <c r="BE2219" s="489"/>
      <c r="BF2219" s="489"/>
      <c r="BG2219" s="489"/>
      <c r="BH2219" s="489"/>
      <c r="BI2219" s="489"/>
      <c r="BJ2219" s="489"/>
      <c r="BK2219" s="489"/>
      <c r="BL2219" s="489"/>
      <c r="BZ2219" s="43"/>
      <c r="CA2219" s="43"/>
      <c r="CB2219" s="43"/>
      <c r="CC2219" s="43"/>
      <c r="CD2219" s="43"/>
      <c r="CE2219" s="43"/>
      <c r="CF2219" s="43"/>
      <c r="CG2219" s="43"/>
      <c r="CH2219" s="43"/>
      <c r="CI2219" s="43"/>
      <c r="CJ2219" s="43"/>
      <c r="CK2219" s="43"/>
      <c r="CL2219" s="43"/>
      <c r="CM2219" s="43"/>
      <c r="CN2219" s="43"/>
      <c r="CO2219" s="43"/>
      <c r="CP2219" s="43"/>
      <c r="CQ2219" s="43"/>
      <c r="CR2219" s="43"/>
      <c r="CS2219" s="43"/>
      <c r="CT2219" s="43"/>
      <c r="CU2219" s="43"/>
      <c r="CV2219" s="43"/>
      <c r="CW2219" s="43"/>
      <c r="CX2219" s="43"/>
      <c r="CY2219" s="43"/>
      <c r="CZ2219" s="43"/>
      <c r="DA2219" s="43"/>
      <c r="DB2219" s="43"/>
      <c r="DC2219" s="43"/>
      <c r="DD2219" s="43"/>
      <c r="DE2219" s="43"/>
      <c r="DF2219" s="43"/>
      <c r="DG2219" s="43"/>
      <c r="DH2219" s="43"/>
      <c r="DI2219" s="43"/>
      <c r="DJ2219" s="43"/>
      <c r="DK2219" s="43"/>
      <c r="DL2219" s="43"/>
      <c r="DM2219" s="43"/>
      <c r="DN2219" s="43"/>
      <c r="DO2219" s="43"/>
      <c r="DP2219" s="43"/>
      <c r="DQ2219" s="43"/>
      <c r="DR2219" s="43"/>
      <c r="DS2219" s="43"/>
      <c r="DT2219" s="43"/>
      <c r="DU2219" s="43"/>
      <c r="DV2219" s="43"/>
    </row>
    <row r="2220" spans="2:126" s="8" customFormat="1" ht="18" customHeight="1">
      <c r="AQ2220" s="489" t="s">
        <v>66</v>
      </c>
      <c r="AR2220" s="489"/>
      <c r="AS2220" s="489"/>
      <c r="AT2220" s="489"/>
      <c r="AU2220" s="489"/>
      <c r="AV2220" s="489"/>
      <c r="AW2220" s="489"/>
      <c r="AX2220" s="489"/>
      <c r="AY2220" s="489"/>
      <c r="AZ2220" s="489"/>
      <c r="BA2220" s="489"/>
      <c r="BB2220" s="489"/>
      <c r="BC2220" s="489"/>
      <c r="BD2220" s="489"/>
      <c r="BE2220" s="489"/>
      <c r="BZ2220" s="43"/>
      <c r="CA2220" s="43"/>
      <c r="CB2220" s="43"/>
      <c r="CC2220" s="43"/>
      <c r="CD2220" s="43"/>
      <c r="CE2220" s="43"/>
      <c r="CF2220" s="43"/>
      <c r="CG2220" s="43"/>
      <c r="CH2220" s="43"/>
      <c r="CI2220" s="43"/>
      <c r="CJ2220" s="43"/>
      <c r="CK2220" s="43"/>
      <c r="CL2220" s="43"/>
      <c r="CM2220" s="43"/>
      <c r="CN2220" s="43"/>
      <c r="CO2220" s="43"/>
      <c r="CP2220" s="43"/>
      <c r="CQ2220" s="43"/>
      <c r="CR2220" s="43"/>
      <c r="CS2220" s="43"/>
      <c r="CT2220" s="43"/>
      <c r="CU2220" s="43"/>
      <c r="CV2220" s="43"/>
      <c r="CW2220" s="43"/>
      <c r="CX2220" s="43"/>
      <c r="CY2220" s="43"/>
      <c r="CZ2220" s="43"/>
      <c r="DA2220" s="43"/>
      <c r="DB2220" s="43"/>
      <c r="DC2220" s="43"/>
      <c r="DD2220" s="43"/>
      <c r="DE2220" s="43"/>
      <c r="DF2220" s="43"/>
      <c r="DG2220" s="43"/>
      <c r="DH2220" s="43"/>
      <c r="DI2220" s="43"/>
      <c r="DJ2220" s="43"/>
      <c r="DK2220" s="43"/>
      <c r="DL2220" s="43"/>
      <c r="DM2220" s="43"/>
      <c r="DN2220" s="43"/>
      <c r="DO2220" s="43"/>
      <c r="DP2220" s="43"/>
      <c r="DQ2220" s="43"/>
      <c r="DR2220" s="43"/>
      <c r="DS2220" s="43"/>
      <c r="DT2220" s="43"/>
      <c r="DU2220" s="43"/>
      <c r="DV2220" s="43"/>
    </row>
    <row r="2221" spans="2:126" s="8" customFormat="1" ht="18" customHeight="1">
      <c r="AQ2221" s="479" t="s">
        <v>328</v>
      </c>
      <c r="AR2221" s="479"/>
      <c r="AS2221" s="479"/>
      <c r="AT2221" s="479"/>
      <c r="AU2221" s="479"/>
      <c r="AV2221" s="479"/>
      <c r="AW2221" s="479"/>
      <c r="AX2221" s="479"/>
      <c r="AY2221" s="479"/>
      <c r="AZ2221" s="479"/>
      <c r="BA2221" s="479"/>
      <c r="BB2221" s="479"/>
      <c r="BC2221" s="479"/>
      <c r="BD2221" s="479"/>
      <c r="BE2221" s="479"/>
      <c r="BF2221" s="479"/>
      <c r="BG2221" s="43"/>
      <c r="BH2221" s="480" t="s">
        <v>303</v>
      </c>
      <c r="BI2221" s="480"/>
      <c r="BJ2221" s="480"/>
      <c r="BK2221" s="480"/>
      <c r="BL2221" s="480"/>
      <c r="BM2221" s="480"/>
      <c r="BN2221" s="480"/>
      <c r="BO2221" s="480"/>
      <c r="BS2221" s="8" t="s">
        <v>57</v>
      </c>
      <c r="BZ2221" s="43"/>
      <c r="CA2221" s="43"/>
      <c r="CB2221" s="43"/>
      <c r="CC2221" s="43"/>
      <c r="CD2221" s="43"/>
      <c r="CE2221" s="43"/>
      <c r="CF2221" s="43"/>
      <c r="CG2221" s="43"/>
      <c r="CH2221" s="43"/>
      <c r="CI2221" s="43"/>
      <c r="CJ2221" s="43"/>
      <c r="CK2221" s="43"/>
      <c r="CL2221" s="43"/>
      <c r="CM2221" s="43"/>
      <c r="CN2221" s="43"/>
      <c r="CO2221" s="43"/>
      <c r="CP2221" s="43"/>
      <c r="CQ2221" s="43"/>
      <c r="CR2221" s="43"/>
      <c r="CS2221" s="43"/>
      <c r="CT2221" s="43"/>
      <c r="CU2221" s="43"/>
      <c r="CV2221" s="43"/>
      <c r="CW2221" s="43"/>
      <c r="CX2221" s="43"/>
      <c r="CY2221" s="43"/>
      <c r="CZ2221" s="43"/>
      <c r="DA2221" s="43"/>
      <c r="DB2221" s="43"/>
      <c r="DC2221" s="43"/>
      <c r="DD2221" s="43"/>
      <c r="DE2221" s="43"/>
      <c r="DF2221" s="43"/>
      <c r="DG2221" s="43"/>
      <c r="DH2221" s="43"/>
      <c r="DI2221" s="43"/>
      <c r="DJ2221" s="43"/>
      <c r="DK2221" s="43"/>
      <c r="DL2221" s="43"/>
      <c r="DM2221" s="43"/>
      <c r="DN2221" s="43"/>
      <c r="DO2221" s="43"/>
      <c r="DP2221" s="43"/>
      <c r="DQ2221" s="43"/>
      <c r="DR2221" s="43"/>
      <c r="DS2221" s="43"/>
      <c r="DT2221" s="43"/>
      <c r="DU2221" s="43"/>
      <c r="DV2221" s="43"/>
    </row>
    <row r="2222" spans="2:126" s="8" customFormat="1" ht="10.5" customHeight="1">
      <c r="BZ2222" s="43"/>
      <c r="CA2222" s="43"/>
      <c r="CB2222" s="43"/>
      <c r="CC2222" s="43"/>
      <c r="CD2222" s="43"/>
      <c r="CE2222" s="43"/>
      <c r="CF2222" s="43"/>
      <c r="CG2222" s="43"/>
      <c r="CH2222" s="43"/>
      <c r="CI2222" s="43"/>
      <c r="CJ2222" s="43"/>
      <c r="CK2222" s="43"/>
      <c r="CL2222" s="43"/>
      <c r="CM2222" s="43"/>
      <c r="CN2222" s="43"/>
      <c r="CO2222" s="43"/>
      <c r="CP2222" s="43"/>
      <c r="CQ2222" s="43"/>
      <c r="CR2222" s="43"/>
      <c r="CS2222" s="43"/>
      <c r="CT2222" s="43"/>
      <c r="CU2222" s="43"/>
      <c r="CV2222" s="43"/>
      <c r="CW2222" s="43"/>
      <c r="CX2222" s="43"/>
      <c r="CY2222" s="43"/>
      <c r="CZ2222" s="43"/>
      <c r="DA2222" s="43"/>
      <c r="DB2222" s="43"/>
      <c r="DC2222" s="43"/>
      <c r="DD2222" s="43"/>
      <c r="DE2222" s="43"/>
      <c r="DF2222" s="43"/>
      <c r="DG2222" s="43"/>
      <c r="DH2222" s="43"/>
      <c r="DI2222" s="43"/>
      <c r="DJ2222" s="43"/>
      <c r="DK2222" s="43"/>
      <c r="DL2222" s="43"/>
      <c r="DM2222" s="43"/>
      <c r="DN2222" s="43"/>
      <c r="DO2222" s="43"/>
      <c r="DP2222" s="43"/>
      <c r="DQ2222" s="43"/>
      <c r="DR2222" s="43"/>
      <c r="DS2222" s="43"/>
      <c r="DT2222" s="43"/>
      <c r="DU2222" s="43"/>
      <c r="DV2222" s="43"/>
    </row>
    <row r="2223" spans="2:126" s="8" customFormat="1" ht="18" customHeight="1">
      <c r="AM2223" s="8" t="s">
        <v>58</v>
      </c>
      <c r="AQ2223" s="8" t="s">
        <v>59</v>
      </c>
      <c r="AU2223" s="481" t="str">
        <f>"〒"&amp;VLOOKUP(A2171,入力フォーム!$A$26:$AA$75,4,FALSE)</f>
        <v>〒</v>
      </c>
      <c r="AV2223" s="481"/>
      <c r="AW2223" s="481"/>
      <c r="AX2223" s="481"/>
      <c r="AY2223" s="481"/>
      <c r="AZ2223" s="481"/>
      <c r="BA2223" s="481"/>
      <c r="BB2223" s="481"/>
      <c r="BZ2223" s="43"/>
      <c r="CA2223" s="43"/>
      <c r="CB2223" s="43"/>
      <c r="CC2223" s="43"/>
      <c r="CD2223" s="43"/>
      <c r="CE2223" s="43"/>
      <c r="CF2223" s="43"/>
      <c r="CG2223" s="43"/>
      <c r="CH2223" s="43"/>
      <c r="CI2223" s="43"/>
      <c r="CJ2223" s="43"/>
      <c r="CK2223" s="43"/>
      <c r="CL2223" s="43"/>
      <c r="CM2223" s="43"/>
      <c r="CN2223" s="43"/>
      <c r="CO2223" s="43"/>
      <c r="CP2223" s="43"/>
      <c r="CQ2223" s="43"/>
      <c r="CR2223" s="43"/>
      <c r="CS2223" s="43"/>
      <c r="CT2223" s="43"/>
      <c r="CU2223" s="43"/>
      <c r="CV2223" s="43"/>
      <c r="CW2223" s="43"/>
      <c r="CX2223" s="43"/>
      <c r="CY2223" s="43"/>
      <c r="CZ2223" s="43"/>
      <c r="DA2223" s="43"/>
      <c r="DB2223" s="43"/>
      <c r="DC2223" s="43"/>
      <c r="DD2223" s="43"/>
      <c r="DE2223" s="43"/>
      <c r="DF2223" s="43"/>
      <c r="DG2223" s="43"/>
      <c r="DH2223" s="43"/>
      <c r="DI2223" s="43"/>
      <c r="DJ2223" s="43"/>
      <c r="DK2223" s="43"/>
      <c r="DL2223" s="43"/>
      <c r="DM2223" s="43"/>
      <c r="DN2223" s="43"/>
      <c r="DO2223" s="43"/>
      <c r="DP2223" s="43"/>
      <c r="DQ2223" s="43"/>
      <c r="DR2223" s="43"/>
      <c r="DS2223" s="43"/>
      <c r="DT2223" s="43"/>
      <c r="DU2223" s="43"/>
      <c r="DV2223" s="43"/>
    </row>
    <row r="2224" spans="2:126" s="8" customFormat="1" ht="20.100000000000001" customHeight="1">
      <c r="AU2224" s="144"/>
      <c r="AV2224" s="482">
        <f>VLOOKUP(A2171,入力フォーム!$A$26:$AA$75,5,FALSE)</f>
        <v>0</v>
      </c>
      <c r="AW2224" s="482"/>
      <c r="AX2224" s="482"/>
      <c r="AY2224" s="482"/>
      <c r="AZ2224" s="482"/>
      <c r="BA2224" s="482"/>
      <c r="BB2224" s="482"/>
      <c r="BC2224" s="482"/>
      <c r="BD2224" s="482"/>
      <c r="BE2224" s="482"/>
      <c r="BF2224" s="482"/>
      <c r="BG2224" s="482"/>
      <c r="BH2224" s="482"/>
      <c r="BI2224" s="482"/>
      <c r="BJ2224" s="482"/>
      <c r="BK2224" s="482"/>
      <c r="BL2224" s="482"/>
      <c r="BM2224" s="482"/>
      <c r="BN2224" s="482"/>
      <c r="BO2224" s="482"/>
      <c r="BP2224" s="482"/>
      <c r="BQ2224" s="482"/>
      <c r="BR2224" s="482"/>
      <c r="BS2224" s="482"/>
      <c r="BZ2224" s="43"/>
      <c r="CA2224" s="43"/>
      <c r="CB2224" s="43"/>
      <c r="CC2224" s="43"/>
      <c r="CD2224" s="43"/>
      <c r="CE2224" s="43"/>
      <c r="CF2224" s="43"/>
      <c r="CG2224" s="43"/>
      <c r="CH2224" s="43"/>
      <c r="CI2224" s="43"/>
      <c r="CJ2224" s="43"/>
      <c r="CK2224" s="43"/>
      <c r="CL2224" s="43"/>
      <c r="CM2224" s="43"/>
      <c r="CN2224" s="43"/>
      <c r="CO2224" s="43"/>
      <c r="CP2224" s="43"/>
      <c r="CQ2224" s="43"/>
      <c r="CR2224" s="43"/>
      <c r="CS2224" s="43"/>
      <c r="CT2224" s="43"/>
      <c r="CU2224" s="43"/>
      <c r="CV2224" s="43"/>
      <c r="CW2224" s="43"/>
      <c r="CX2224" s="43"/>
      <c r="CY2224" s="43"/>
      <c r="CZ2224" s="43"/>
      <c r="DA2224" s="43"/>
      <c r="DB2224" s="43"/>
      <c r="DC2224" s="43"/>
      <c r="DD2224" s="43"/>
      <c r="DE2224" s="43"/>
      <c r="DF2224" s="43"/>
      <c r="DG2224" s="43"/>
      <c r="DH2224" s="43"/>
      <c r="DI2224" s="43"/>
      <c r="DJ2224" s="43"/>
      <c r="DK2224" s="43"/>
      <c r="DL2224" s="43"/>
      <c r="DM2224" s="43"/>
      <c r="DN2224" s="43"/>
      <c r="DO2224" s="43"/>
      <c r="DP2224" s="43"/>
      <c r="DQ2224" s="43"/>
      <c r="DR2224" s="43"/>
      <c r="DS2224" s="43"/>
      <c r="DT2224" s="43"/>
      <c r="DU2224" s="43"/>
      <c r="DV2224" s="43"/>
    </row>
    <row r="2225" spans="1:126" s="8" customFormat="1" ht="20.100000000000001" customHeight="1">
      <c r="AU2225" s="44"/>
      <c r="AV2225" s="483">
        <f>VLOOKUP(A2171,入力フォーム!$A$26:$AA$75,6,FALSE)</f>
        <v>0</v>
      </c>
      <c r="AW2225" s="483"/>
      <c r="AX2225" s="483"/>
      <c r="AY2225" s="483"/>
      <c r="AZ2225" s="483"/>
      <c r="BA2225" s="483"/>
      <c r="BB2225" s="483"/>
      <c r="BC2225" s="483"/>
      <c r="BD2225" s="483"/>
      <c r="BE2225" s="483"/>
      <c r="BF2225" s="483"/>
      <c r="BG2225" s="483"/>
      <c r="BH2225" s="483"/>
      <c r="BI2225" s="483"/>
      <c r="BJ2225" s="483"/>
      <c r="BK2225" s="483"/>
      <c r="BL2225" s="483"/>
      <c r="BM2225" s="483"/>
      <c r="BN2225" s="483"/>
      <c r="BO2225" s="483"/>
      <c r="BP2225" s="483"/>
      <c r="BQ2225" s="483"/>
      <c r="BR2225" s="483"/>
      <c r="BS2225" s="483"/>
      <c r="BZ2225" s="43"/>
      <c r="CA2225" s="43"/>
      <c r="CB2225" s="43"/>
      <c r="CC2225" s="43"/>
      <c r="CD2225" s="43"/>
      <c r="CE2225" s="43"/>
      <c r="CF2225" s="43"/>
      <c r="CG2225" s="43"/>
      <c r="CH2225" s="43"/>
      <c r="CI2225" s="43"/>
      <c r="CJ2225" s="43"/>
      <c r="CK2225" s="43"/>
      <c r="CL2225" s="43"/>
      <c r="CM2225" s="43"/>
      <c r="CN2225" s="43"/>
      <c r="CO2225" s="43"/>
      <c r="CP2225" s="43"/>
      <c r="CQ2225" s="43"/>
      <c r="CR2225" s="43"/>
      <c r="CS2225" s="43"/>
      <c r="CT2225" s="43"/>
      <c r="CU2225" s="43"/>
      <c r="CV2225" s="43"/>
      <c r="CW2225" s="43"/>
      <c r="CX2225" s="43"/>
      <c r="CY2225" s="43"/>
      <c r="CZ2225" s="43"/>
      <c r="DA2225" s="43"/>
      <c r="DB2225" s="43"/>
      <c r="DC2225" s="43"/>
      <c r="DD2225" s="43"/>
      <c r="DE2225" s="43"/>
      <c r="DF2225" s="43"/>
      <c r="DG2225" s="43"/>
      <c r="DH2225" s="43"/>
      <c r="DI2225" s="43"/>
      <c r="DJ2225" s="43"/>
      <c r="DK2225" s="43"/>
      <c r="DL2225" s="43"/>
      <c r="DM2225" s="43"/>
      <c r="DN2225" s="43"/>
      <c r="DO2225" s="43"/>
      <c r="DP2225" s="43"/>
      <c r="DQ2225" s="43"/>
      <c r="DR2225" s="43"/>
      <c r="DS2225" s="43"/>
      <c r="DT2225" s="43"/>
      <c r="DU2225" s="43"/>
      <c r="DV2225" s="43"/>
    </row>
    <row r="2226" spans="1:126" s="8" customFormat="1" ht="12" customHeight="1">
      <c r="AQ2226" s="46" t="s">
        <v>191</v>
      </c>
      <c r="AR2226" s="46"/>
      <c r="AS2226" s="46"/>
      <c r="AT2226" s="46"/>
      <c r="AU2226" s="46"/>
      <c r="AV2226" s="484">
        <f>VLOOKUP(A2171,入力フォーム!$A$26:$AA$75,3,FALSE)</f>
        <v>0</v>
      </c>
      <c r="AW2226" s="484" ph="1"/>
      <c r="AX2226" s="484" ph="1"/>
      <c r="AY2226" s="484" ph="1"/>
      <c r="AZ2226" s="484" ph="1"/>
      <c r="BA2226" s="484" ph="1"/>
      <c r="BB2226" s="484" ph="1"/>
      <c r="BC2226" s="484" ph="1"/>
      <c r="BD2226" s="484" ph="1"/>
      <c r="BE2226" s="484" ph="1"/>
      <c r="BF2226" s="484" ph="1"/>
      <c r="BG2226" s="484" ph="1"/>
      <c r="BH2226" s="484" ph="1"/>
      <c r="BI2226" s="484" ph="1"/>
      <c r="BJ2226" s="484" ph="1"/>
      <c r="BK2226" s="484" ph="1"/>
      <c r="BL2226" s="484" ph="1"/>
      <c r="BM2226" s="484" ph="1"/>
      <c r="BN2226" s="484" ph="1"/>
      <c r="BO2226" s="48"/>
      <c r="BP2226" s="48"/>
      <c r="BQ2226" s="48"/>
      <c r="BR2226" s="48"/>
      <c r="BS2226" s="48"/>
      <c r="BZ2226" s="43"/>
      <c r="CA2226" s="43"/>
      <c r="CB2226" s="43"/>
      <c r="CC2226" s="43"/>
      <c r="CD2226" s="43"/>
      <c r="CE2226" s="43"/>
      <c r="CF2226" s="43"/>
      <c r="CG2226" s="43"/>
      <c r="CH2226" s="43"/>
      <c r="CI2226" s="43"/>
      <c r="CJ2226" s="43"/>
      <c r="CK2226" s="43"/>
      <c r="CL2226" s="43"/>
      <c r="CM2226" s="43"/>
      <c r="CN2226" s="43"/>
      <c r="CO2226" s="43"/>
      <c r="CP2226" s="43"/>
      <c r="CQ2226" s="43"/>
      <c r="CR2226" s="43"/>
      <c r="CS2226" s="43"/>
      <c r="CT2226" s="43"/>
      <c r="CU2226" s="43"/>
      <c r="CV2226" s="43"/>
      <c r="CW2226" s="43"/>
      <c r="CX2226" s="43"/>
      <c r="CY2226" s="43"/>
      <c r="CZ2226" s="43"/>
      <c r="DA2226" s="43"/>
      <c r="DB2226" s="43"/>
      <c r="DC2226" s="43"/>
      <c r="DD2226" s="43"/>
      <c r="DE2226" s="43"/>
      <c r="DF2226" s="43"/>
      <c r="DG2226" s="43"/>
      <c r="DH2226" s="43"/>
      <c r="DI2226" s="43"/>
      <c r="DJ2226" s="43"/>
      <c r="DK2226" s="43"/>
      <c r="DL2226" s="43"/>
      <c r="DM2226" s="43"/>
      <c r="DN2226" s="43"/>
      <c r="DO2226" s="43"/>
      <c r="DP2226" s="43"/>
      <c r="DQ2226" s="43"/>
      <c r="DR2226" s="43"/>
      <c r="DS2226" s="43"/>
      <c r="DT2226" s="43"/>
      <c r="DU2226" s="43"/>
      <c r="DV2226" s="43"/>
    </row>
    <row r="2227" spans="1:126" s="8" customFormat="1" ht="20.100000000000001" customHeight="1">
      <c r="AQ2227" s="8" t="s">
        <v>60</v>
      </c>
      <c r="AV2227" s="493">
        <f>VLOOKUP(A2171,入力フォーム!$A$26:$AA$75,2,FALSE)</f>
        <v>0</v>
      </c>
      <c r="AW2227" s="493"/>
      <c r="AX2227" s="493"/>
      <c r="AY2227" s="493"/>
      <c r="AZ2227" s="493"/>
      <c r="BA2227" s="493"/>
      <c r="BB2227" s="493"/>
      <c r="BC2227" s="493"/>
      <c r="BD2227" s="493"/>
      <c r="BE2227" s="493"/>
      <c r="BF2227" s="493"/>
      <c r="BG2227" s="493"/>
      <c r="BH2227" s="493"/>
      <c r="BI2227" s="493"/>
      <c r="BJ2227" s="493"/>
      <c r="BK2227" s="493"/>
      <c r="BL2227" s="493"/>
      <c r="BM2227" s="493"/>
      <c r="BN2227" s="493"/>
      <c r="BO2227" s="48"/>
      <c r="BP2227" s="48"/>
      <c r="BQ2227" s="48"/>
      <c r="BR2227" s="48"/>
      <c r="BS2227" s="286" t="s">
        <v>57</v>
      </c>
      <c r="BZ2227" s="43"/>
      <c r="CA2227" s="43"/>
      <c r="CB2227" s="43"/>
      <c r="CC2227" s="43"/>
      <c r="CD2227" s="43"/>
      <c r="CE2227" s="43"/>
      <c r="CF2227" s="43"/>
      <c r="CG2227" s="43"/>
      <c r="CH2227" s="43"/>
      <c r="CI2227" s="43"/>
      <c r="CJ2227" s="43"/>
      <c r="CK2227" s="43"/>
      <c r="CL2227" s="43"/>
      <c r="CM2227" s="43"/>
      <c r="CN2227" s="43"/>
      <c r="CO2227" s="43"/>
      <c r="CP2227" s="43"/>
      <c r="CQ2227" s="43"/>
      <c r="CR2227" s="43"/>
      <c r="CS2227" s="43"/>
      <c r="CT2227" s="43"/>
      <c r="CU2227" s="43"/>
      <c r="CV2227" s="43"/>
      <c r="CW2227" s="43"/>
      <c r="CX2227" s="43"/>
      <c r="CY2227" s="43"/>
      <c r="CZ2227" s="43"/>
      <c r="DA2227" s="43"/>
      <c r="DB2227" s="43"/>
      <c r="DC2227" s="43"/>
      <c r="DD2227" s="43"/>
      <c r="DE2227" s="43"/>
      <c r="DF2227" s="43"/>
      <c r="DG2227" s="43"/>
      <c r="DH2227" s="43"/>
      <c r="DI2227" s="43"/>
      <c r="DJ2227" s="43"/>
      <c r="DK2227" s="43"/>
      <c r="DL2227" s="43"/>
      <c r="DM2227" s="43"/>
      <c r="DN2227" s="43"/>
      <c r="DO2227" s="43"/>
      <c r="DP2227" s="43"/>
      <c r="DQ2227" s="43"/>
      <c r="DR2227" s="43"/>
      <c r="DS2227" s="43"/>
      <c r="DT2227" s="43"/>
      <c r="DU2227" s="43"/>
      <c r="DV2227" s="43"/>
    </row>
    <row r="2228" spans="1:126" s="8" customFormat="1" ht="20.100000000000001" customHeight="1">
      <c r="AQ2228" s="8" t="s">
        <v>61</v>
      </c>
      <c r="AV2228" s="48"/>
      <c r="AW2228" s="494">
        <f>VLOOKUP(A2171,入力フォーム!$A$26:$AA$75,8,FALSE)</f>
        <v>0</v>
      </c>
      <c r="AX2228" s="494"/>
      <c r="AY2228" s="494"/>
      <c r="AZ2228" s="494"/>
      <c r="BA2228" s="494"/>
      <c r="BB2228" s="494"/>
      <c r="BC2228" s="494"/>
      <c r="BD2228" s="494"/>
      <c r="BE2228" s="494"/>
      <c r="BF2228" s="494"/>
      <c r="BG2228" s="494"/>
      <c r="BH2228" s="494"/>
      <c r="BI2228" s="494"/>
      <c r="BJ2228" s="494"/>
      <c r="BK2228" s="494"/>
      <c r="BL2228" s="494"/>
      <c r="BM2228" s="494"/>
      <c r="BN2228" s="494"/>
      <c r="BO2228" s="494"/>
      <c r="BP2228" s="494"/>
      <c r="BQ2228" s="494"/>
      <c r="BR2228" s="494"/>
      <c r="BS2228" s="48"/>
      <c r="BZ2228" s="43"/>
      <c r="CA2228" s="43"/>
      <c r="CB2228" s="43"/>
      <c r="CC2228" s="43"/>
      <c r="CD2228" s="43"/>
      <c r="CE2228" s="43"/>
      <c r="CF2228" s="43"/>
      <c r="CG2228" s="43"/>
      <c r="CH2228" s="43"/>
      <c r="CI2228" s="43"/>
      <c r="CJ2228" s="43"/>
      <c r="CK2228" s="43"/>
      <c r="CL2228" s="43"/>
      <c r="CM2228" s="43"/>
      <c r="CN2228" s="43"/>
      <c r="CO2228" s="43"/>
      <c r="CP2228" s="43"/>
      <c r="CQ2228" s="43"/>
      <c r="CR2228" s="43"/>
      <c r="CS2228" s="43"/>
      <c r="CT2228" s="43"/>
      <c r="CU2228" s="43"/>
      <c r="CV2228" s="43"/>
      <c r="CW2228" s="43"/>
      <c r="CX2228" s="43"/>
      <c r="CY2228" s="43"/>
      <c r="CZ2228" s="43"/>
      <c r="DA2228" s="43"/>
      <c r="DB2228" s="43"/>
      <c r="DC2228" s="43"/>
      <c r="DD2228" s="43"/>
      <c r="DE2228" s="43"/>
      <c r="DF2228" s="43"/>
      <c r="DG2228" s="43"/>
      <c r="DH2228" s="43"/>
      <c r="DI2228" s="43"/>
      <c r="DJ2228" s="43"/>
      <c r="DK2228" s="43"/>
      <c r="DL2228" s="43"/>
      <c r="DM2228" s="43"/>
      <c r="DN2228" s="43"/>
      <c r="DO2228" s="43"/>
      <c r="DP2228" s="43"/>
      <c r="DQ2228" s="43"/>
      <c r="DR2228" s="43"/>
      <c r="DS2228" s="43"/>
      <c r="DT2228" s="43"/>
      <c r="DU2228" s="43"/>
      <c r="DV2228" s="43"/>
    </row>
    <row r="2229" spans="1:126" s="8" customFormat="1" ht="20.100000000000001" customHeight="1">
      <c r="AQ2229" s="8" t="s">
        <v>83</v>
      </c>
      <c r="AV2229" s="48"/>
      <c r="AW2229" s="48"/>
      <c r="AX2229" s="48"/>
      <c r="AY2229" s="48"/>
      <c r="AZ2229" s="48"/>
      <c r="BA2229" s="48"/>
      <c r="BB2229" s="48"/>
      <c r="BC2229" s="48"/>
      <c r="BD2229" s="495">
        <f>VLOOKUP(A2171,入力フォーム!$A$26:$AA$75,9,FALSE)</f>
        <v>0</v>
      </c>
      <c r="BE2229" s="495"/>
      <c r="BF2229" s="495"/>
      <c r="BG2229" s="495"/>
      <c r="BH2229" s="495"/>
      <c r="BI2229" s="495"/>
      <c r="BJ2229" s="495"/>
      <c r="BK2229" s="495"/>
      <c r="BL2229" s="495"/>
      <c r="BM2229" s="495"/>
      <c r="BN2229" s="495"/>
      <c r="BO2229" s="495"/>
      <c r="BP2229" s="495"/>
      <c r="BQ2229" s="495"/>
      <c r="BR2229" s="495"/>
      <c r="BS2229" s="495"/>
      <c r="BZ2229" s="43"/>
      <c r="CA2229" s="43"/>
      <c r="CB2229" s="43"/>
      <c r="CC2229" s="43"/>
      <c r="CD2229" s="43"/>
      <c r="CE2229" s="43"/>
      <c r="CF2229" s="43"/>
      <c r="CG2229" s="43"/>
      <c r="CH2229" s="43"/>
      <c r="CI2229" s="43"/>
      <c r="CJ2229" s="43"/>
      <c r="CK2229" s="43"/>
      <c r="CL2229" s="43"/>
      <c r="CM2229" s="43"/>
      <c r="CN2229" s="43"/>
      <c r="CO2229" s="43"/>
      <c r="CP2229" s="43"/>
      <c r="CQ2229" s="43"/>
      <c r="CR2229" s="43"/>
      <c r="CS2229" s="43"/>
      <c r="CT2229" s="43"/>
      <c r="CU2229" s="43"/>
      <c r="CV2229" s="43"/>
      <c r="CW2229" s="43"/>
      <c r="CX2229" s="43"/>
      <c r="CY2229" s="43"/>
      <c r="CZ2229" s="43"/>
      <c r="DA2229" s="43"/>
      <c r="DB2229" s="43"/>
      <c r="DC2229" s="43"/>
      <c r="DD2229" s="43"/>
      <c r="DE2229" s="43"/>
      <c r="DF2229" s="43"/>
      <c r="DG2229" s="43"/>
      <c r="DH2229" s="43"/>
      <c r="DI2229" s="43"/>
      <c r="DJ2229" s="43"/>
      <c r="DK2229" s="43"/>
      <c r="DL2229" s="43"/>
      <c r="DM2229" s="43"/>
      <c r="DN2229" s="43"/>
      <c r="DO2229" s="43"/>
      <c r="DP2229" s="43"/>
      <c r="DQ2229" s="43"/>
      <c r="DR2229" s="43"/>
      <c r="DS2229" s="43"/>
      <c r="DT2229" s="43"/>
      <c r="DU2229" s="43"/>
      <c r="DV2229" s="43"/>
    </row>
    <row r="2230" spans="1:126" s="8" customFormat="1" ht="12" customHeight="1">
      <c r="BZ2230" s="43"/>
      <c r="CA2230" s="43"/>
      <c r="CB2230" s="43"/>
      <c r="CC2230" s="43"/>
      <c r="CD2230" s="43"/>
      <c r="CE2230" s="43"/>
      <c r="CF2230" s="43"/>
      <c r="CG2230" s="43"/>
      <c r="CH2230" s="43"/>
      <c r="CI2230" s="43"/>
      <c r="CJ2230" s="43"/>
      <c r="CK2230" s="43"/>
      <c r="CL2230" s="43"/>
      <c r="CM2230" s="43"/>
      <c r="CN2230" s="43"/>
      <c r="CO2230" s="43"/>
      <c r="CP2230" s="43"/>
      <c r="CQ2230" s="43"/>
      <c r="CR2230" s="43"/>
      <c r="CS2230" s="43"/>
      <c r="CT2230" s="43"/>
      <c r="CU2230" s="43"/>
      <c r="CV2230" s="43"/>
      <c r="CW2230" s="43"/>
      <c r="CX2230" s="43"/>
      <c r="CY2230" s="43"/>
      <c r="CZ2230" s="43"/>
      <c r="DA2230" s="43"/>
      <c r="DB2230" s="43"/>
      <c r="DC2230" s="43"/>
      <c r="DD2230" s="43"/>
      <c r="DE2230" s="43"/>
      <c r="DF2230" s="43"/>
      <c r="DG2230" s="43"/>
      <c r="DH2230" s="43"/>
      <c r="DI2230" s="43"/>
      <c r="DJ2230" s="43"/>
      <c r="DK2230" s="43"/>
      <c r="DL2230" s="43"/>
      <c r="DM2230" s="43"/>
      <c r="DN2230" s="43"/>
      <c r="DO2230" s="43"/>
      <c r="DP2230" s="43"/>
      <c r="DQ2230" s="43"/>
      <c r="DR2230" s="43"/>
      <c r="DS2230" s="43"/>
      <c r="DT2230" s="43"/>
      <c r="DU2230" s="43"/>
      <c r="DV2230" s="43"/>
    </row>
    <row r="2231" spans="1:126" s="8" customFormat="1" ht="22.5" customHeight="1">
      <c r="D2231" s="496" t="s">
        <v>85</v>
      </c>
      <c r="E2231" s="496"/>
      <c r="F2231" s="496"/>
      <c r="G2231" s="496"/>
      <c r="H2231" s="496"/>
      <c r="I2231" s="496"/>
      <c r="J2231" s="496"/>
      <c r="K2231" s="496"/>
      <c r="L2231" s="497" t="str">
        <f>入力フォーム!$C$22</f>
        <v>07-999</v>
      </c>
      <c r="M2231" s="497"/>
      <c r="N2231" s="497"/>
      <c r="O2231" s="497"/>
      <c r="P2231" s="497"/>
      <c r="Q2231" s="497"/>
      <c r="R2231" s="48"/>
      <c r="S2231" s="48"/>
      <c r="T2231" s="8" t="s">
        <v>242</v>
      </c>
      <c r="BZ2231" s="43"/>
      <c r="CA2231" s="43"/>
      <c r="CB2231" s="43"/>
      <c r="CC2231" s="43"/>
      <c r="CD2231" s="43"/>
      <c r="CE2231" s="43"/>
      <c r="CF2231" s="43"/>
      <c r="CG2231" s="43"/>
      <c r="CH2231" s="43"/>
      <c r="CI2231" s="43"/>
      <c r="CJ2231" s="43"/>
      <c r="CK2231" s="43"/>
      <c r="CL2231" s="43"/>
      <c r="CM2231" s="43"/>
      <c r="CN2231" s="43"/>
      <c r="CO2231" s="43"/>
      <c r="CP2231" s="43"/>
      <c r="CQ2231" s="43"/>
      <c r="CR2231" s="43"/>
      <c r="CS2231" s="43"/>
      <c r="CT2231" s="43"/>
      <c r="CU2231" s="43"/>
      <c r="CV2231" s="43"/>
      <c r="CW2231" s="43"/>
      <c r="CX2231" s="43"/>
      <c r="CY2231" s="43"/>
      <c r="CZ2231" s="43"/>
      <c r="DA2231" s="43"/>
      <c r="DB2231" s="43"/>
      <c r="DC2231" s="43"/>
      <c r="DD2231" s="43"/>
      <c r="DE2231" s="43"/>
      <c r="DF2231" s="43"/>
      <c r="DG2231" s="43"/>
      <c r="DH2231" s="43"/>
      <c r="DI2231" s="43"/>
      <c r="DJ2231" s="43"/>
      <c r="DK2231" s="43"/>
      <c r="DL2231" s="43"/>
      <c r="DM2231" s="43"/>
      <c r="DN2231" s="43"/>
      <c r="DO2231" s="43"/>
      <c r="DP2231" s="43"/>
      <c r="DQ2231" s="43"/>
      <c r="DR2231" s="43"/>
      <c r="DS2231" s="43"/>
      <c r="DT2231" s="43"/>
      <c r="DU2231" s="43"/>
      <c r="DV2231" s="43"/>
    </row>
    <row r="2232" spans="1:126" s="8" customFormat="1" ht="15.75" customHeight="1">
      <c r="D2232" s="45"/>
      <c r="F2232" s="45"/>
      <c r="G2232" s="45"/>
      <c r="H2232" s="45"/>
      <c r="I2232" s="45"/>
      <c r="J2232" s="45"/>
      <c r="K2232" s="45"/>
      <c r="L2232" s="45"/>
      <c r="M2232" s="45"/>
      <c r="N2232" s="45"/>
      <c r="O2232" s="45"/>
      <c r="P2232" s="45"/>
      <c r="Q2232" s="45"/>
      <c r="BX2232" s="51"/>
      <c r="CB2232" s="43"/>
      <c r="CC2232" s="43"/>
      <c r="CD2232" s="43"/>
      <c r="CE2232" s="43"/>
      <c r="CF2232" s="43"/>
      <c r="CG2232" s="43"/>
      <c r="CH2232" s="43"/>
      <c r="CI2232" s="43"/>
      <c r="CJ2232" s="43"/>
      <c r="CK2232" s="43"/>
      <c r="CL2232" s="43"/>
      <c r="CM2232" s="43"/>
      <c r="CN2232" s="43"/>
      <c r="CO2232" s="43"/>
      <c r="CP2232" s="43"/>
      <c r="CQ2232" s="43"/>
      <c r="CR2232" s="43"/>
      <c r="CS2232" s="43"/>
      <c r="CT2232" s="43"/>
      <c r="CU2232" s="43"/>
      <c r="CV2232" s="43"/>
      <c r="CW2232" s="43"/>
      <c r="CX2232" s="43"/>
      <c r="CY2232" s="43"/>
      <c r="CZ2232" s="43"/>
      <c r="DA2232" s="43"/>
      <c r="DB2232" s="43"/>
      <c r="DC2232" s="43"/>
      <c r="DD2232" s="43"/>
      <c r="DE2232" s="43"/>
      <c r="DF2232" s="43"/>
      <c r="DG2232" s="43"/>
      <c r="DH2232" s="43"/>
      <c r="DI2232" s="43"/>
      <c r="DJ2232" s="43"/>
      <c r="DK2232" s="43"/>
      <c r="DL2232" s="43"/>
      <c r="DM2232" s="43"/>
      <c r="DN2232" s="43"/>
      <c r="DO2232" s="43"/>
      <c r="DP2232" s="43"/>
      <c r="DQ2232" s="43"/>
      <c r="DR2232" s="43"/>
      <c r="DS2232" s="43"/>
      <c r="DT2232" s="43"/>
      <c r="DU2232" s="43"/>
      <c r="DV2232" s="43"/>
    </row>
    <row r="2233" spans="1:126" s="7" customFormat="1" ht="18.75">
      <c r="A2233" s="7">
        <f>IF(MOD(ROW()-1,62)=0,QUOTIENT(ROW()-1,62)+1,"")</f>
        <v>37</v>
      </c>
      <c r="B2233" s="473" t="s">
        <v>39</v>
      </c>
      <c r="C2233" s="473"/>
      <c r="D2233" s="473"/>
      <c r="E2233" s="473"/>
      <c r="F2233" s="473"/>
      <c r="G2233" s="473"/>
      <c r="H2233" s="473"/>
      <c r="I2233" s="473"/>
      <c r="J2233" s="473"/>
      <c r="K2233" s="473"/>
      <c r="L2233" s="473"/>
      <c r="M2233" s="473"/>
      <c r="N2233" s="473"/>
      <c r="O2233" s="473"/>
      <c r="P2233" s="473"/>
      <c r="Q2233" s="473"/>
      <c r="R2233" s="473"/>
      <c r="S2233" s="473"/>
      <c r="T2233" s="473"/>
      <c r="U2233" s="473"/>
      <c r="V2233" s="473"/>
      <c r="W2233" s="473"/>
      <c r="X2233" s="473"/>
      <c r="Y2233" s="473"/>
      <c r="Z2233" s="473"/>
      <c r="AA2233" s="473"/>
      <c r="AB2233" s="473"/>
      <c r="AC2233" s="473"/>
      <c r="AD2233" s="473"/>
      <c r="AE2233" s="473"/>
      <c r="AF2233" s="473"/>
      <c r="AG2233" s="473"/>
      <c r="AH2233" s="473"/>
      <c r="AI2233" s="473"/>
      <c r="AJ2233" s="473"/>
      <c r="AK2233" s="473"/>
      <c r="AL2233" s="473"/>
      <c r="AM2233" s="473"/>
      <c r="AN2233" s="473"/>
      <c r="AO2233" s="473"/>
      <c r="AP2233" s="473"/>
      <c r="AQ2233" s="473"/>
      <c r="AR2233" s="473"/>
      <c r="AS2233" s="473"/>
      <c r="AT2233" s="473"/>
      <c r="AU2233" s="473"/>
      <c r="AV2233" s="473"/>
      <c r="AW2233" s="473"/>
      <c r="AX2233" s="473"/>
      <c r="AY2233" s="473"/>
      <c r="AZ2233" s="473"/>
      <c r="BA2233" s="473"/>
      <c r="BB2233" s="473"/>
      <c r="BC2233" s="473"/>
      <c r="BD2233" s="473"/>
      <c r="BE2233" s="473"/>
      <c r="BF2233" s="473"/>
      <c r="BG2233" s="473"/>
      <c r="BH2233" s="473"/>
      <c r="BI2233" s="473"/>
      <c r="BJ2233" s="473"/>
      <c r="BK2233" s="473"/>
      <c r="BL2233" s="473"/>
      <c r="BM2233" s="473"/>
      <c r="BN2233" s="473"/>
      <c r="BO2233" s="473"/>
      <c r="BP2233" s="473"/>
      <c r="BQ2233" s="473"/>
      <c r="BR2233" s="473"/>
      <c r="BS2233" s="473"/>
      <c r="BT2233" s="473"/>
      <c r="BU2233" s="473"/>
      <c r="BV2233" s="473"/>
      <c r="BW2233" s="473"/>
      <c r="BX2233" s="473"/>
      <c r="BY2233" s="52"/>
      <c r="BZ2233" s="41"/>
      <c r="CA2233" s="41"/>
      <c r="CB2233" s="41"/>
      <c r="CC2233" s="41"/>
      <c r="CD2233" s="41"/>
      <c r="CE2233" s="41"/>
      <c r="CF2233" s="41"/>
      <c r="CG2233" s="41"/>
      <c r="CH2233" s="41"/>
      <c r="CI2233" s="41"/>
      <c r="CJ2233" s="41"/>
      <c r="CK2233" s="41"/>
      <c r="CL2233" s="41"/>
      <c r="CM2233" s="41"/>
      <c r="CN2233" s="41"/>
      <c r="CO2233" s="41"/>
      <c r="CP2233" s="41"/>
      <c r="CQ2233" s="41"/>
      <c r="CR2233" s="41"/>
      <c r="CS2233" s="41"/>
      <c r="CT2233" s="41"/>
      <c r="CU2233" s="41"/>
      <c r="CV2233" s="41"/>
      <c r="CW2233" s="41"/>
      <c r="CX2233" s="41"/>
      <c r="CY2233" s="41"/>
      <c r="CZ2233" s="41"/>
      <c r="DA2233" s="41"/>
      <c r="DB2233" s="41"/>
      <c r="DC2233" s="41"/>
      <c r="DD2233" s="41"/>
      <c r="DE2233" s="41"/>
      <c r="DF2233" s="41"/>
      <c r="DG2233" s="41"/>
      <c r="DH2233" s="41"/>
      <c r="DI2233" s="41"/>
      <c r="DJ2233" s="41"/>
      <c r="DK2233" s="41"/>
      <c r="DL2233" s="41"/>
      <c r="DM2233" s="41"/>
      <c r="DN2233" s="41"/>
      <c r="DO2233" s="41"/>
      <c r="DP2233" s="41"/>
      <c r="DQ2233" s="41"/>
      <c r="DR2233" s="41"/>
      <c r="DS2233" s="41"/>
      <c r="DT2233" s="41"/>
      <c r="DU2233" s="41"/>
      <c r="DV2233" s="41"/>
    </row>
    <row r="2234" spans="1:126" s="7" customFormat="1" ht="19.5" customHeight="1">
      <c r="B2234" s="8"/>
      <c r="C2234" s="8"/>
      <c r="D2234" s="8"/>
      <c r="E2234" s="8"/>
      <c r="F2234" s="8"/>
      <c r="G2234" s="8"/>
      <c r="H2234" s="8"/>
      <c r="I2234" s="8"/>
      <c r="J2234" s="8"/>
      <c r="K2234" s="8"/>
      <c r="L2234" s="8"/>
      <c r="M2234" s="8"/>
      <c r="N2234" s="8"/>
      <c r="O2234" s="8"/>
      <c r="P2234" s="8"/>
      <c r="Q2234" s="8"/>
      <c r="R2234" s="8"/>
      <c r="S2234" s="8"/>
      <c r="T2234" s="8"/>
      <c r="U2234" s="8"/>
      <c r="V2234" s="8"/>
      <c r="W2234" s="8"/>
      <c r="X2234" s="8"/>
      <c r="Y2234" s="8"/>
      <c r="Z2234" s="8"/>
      <c r="AA2234" s="8"/>
      <c r="AB2234" s="8"/>
      <c r="AC2234" s="8"/>
      <c r="AQ2234" s="8"/>
      <c r="AR2234" s="8"/>
      <c r="AS2234" s="8"/>
      <c r="AT2234" s="8"/>
      <c r="AU2234" s="8"/>
      <c r="AV2234" s="8"/>
      <c r="AW2234" s="8"/>
      <c r="AX2234" s="8"/>
      <c r="AY2234" s="8"/>
      <c r="AZ2234" s="8"/>
      <c r="BZ2234" s="41"/>
      <c r="CA2234" s="41"/>
      <c r="CB2234" s="41"/>
      <c r="CC2234" s="41"/>
      <c r="CD2234" s="41"/>
      <c r="CE2234" s="41"/>
      <c r="CF2234" s="41"/>
      <c r="CG2234" s="41"/>
      <c r="CH2234" s="41"/>
      <c r="CI2234" s="41"/>
      <c r="CJ2234" s="41"/>
      <c r="CK2234" s="41"/>
      <c r="CL2234" s="41"/>
      <c r="CM2234" s="41"/>
      <c r="CN2234" s="41"/>
      <c r="CO2234" s="41"/>
      <c r="CP2234" s="41"/>
      <c r="CQ2234" s="41"/>
      <c r="CR2234" s="41"/>
      <c r="CS2234" s="41"/>
      <c r="CT2234" s="41"/>
      <c r="CU2234" s="41"/>
      <c r="CV2234" s="41"/>
      <c r="CW2234" s="41"/>
      <c r="CX2234" s="41"/>
      <c r="CY2234" s="41"/>
      <c r="CZ2234" s="41"/>
      <c r="DA2234" s="41"/>
      <c r="DB2234" s="41"/>
      <c r="DC2234" s="41"/>
      <c r="DD2234" s="41"/>
      <c r="DE2234" s="41"/>
      <c r="DF2234" s="41"/>
      <c r="DG2234" s="41"/>
      <c r="DH2234" s="41"/>
      <c r="DI2234" s="41"/>
      <c r="DJ2234" s="41"/>
      <c r="DK2234" s="41"/>
      <c r="DL2234" s="41"/>
      <c r="DM2234" s="41"/>
      <c r="DN2234" s="41"/>
      <c r="DO2234" s="41"/>
      <c r="DP2234" s="41"/>
      <c r="DQ2234" s="41"/>
      <c r="DR2234" s="41"/>
      <c r="DS2234" s="41"/>
      <c r="DT2234" s="41"/>
      <c r="DU2234" s="41"/>
      <c r="DV2234" s="41"/>
    </row>
    <row r="2235" spans="1:126" s="7" customFormat="1" ht="16.5" customHeight="1">
      <c r="B2235" s="8" t="s">
        <v>229</v>
      </c>
      <c r="C2235" s="8"/>
      <c r="D2235" s="8"/>
      <c r="E2235" s="8"/>
      <c r="F2235" s="8"/>
      <c r="G2235" s="8"/>
      <c r="H2235" s="8"/>
      <c r="I2235" s="8"/>
      <c r="J2235" s="8"/>
      <c r="K2235" s="8"/>
      <c r="L2235" s="8"/>
      <c r="M2235" s="8"/>
      <c r="N2235" s="8"/>
      <c r="O2235" s="8"/>
      <c r="P2235" s="8"/>
      <c r="Q2235" s="8"/>
      <c r="R2235" s="8"/>
      <c r="S2235" s="8"/>
      <c r="T2235" s="8"/>
      <c r="U2235" s="8"/>
      <c r="V2235" s="8"/>
      <c r="W2235" s="8"/>
      <c r="X2235" s="8"/>
      <c r="Y2235" s="8"/>
      <c r="Z2235" s="8"/>
      <c r="AA2235" s="8"/>
      <c r="AB2235" s="8"/>
      <c r="AD2235" s="474">
        <f>VLOOKUP(A2233,入力フォーム!$A$26:$AA$75,2,FALSE)</f>
        <v>0</v>
      </c>
      <c r="AE2235" s="474"/>
      <c r="AF2235" s="474"/>
      <c r="AG2235" s="474"/>
      <c r="AH2235" s="474"/>
      <c r="AI2235" s="474"/>
      <c r="AJ2235" s="474"/>
      <c r="AK2235" s="474"/>
      <c r="AL2235" s="474"/>
      <c r="AM2235" s="474"/>
      <c r="AN2235" s="474"/>
      <c r="AO2235" s="474"/>
      <c r="AP2235" s="474"/>
      <c r="AQ2235" s="8" t="s">
        <v>230</v>
      </c>
      <c r="AR2235" s="8"/>
      <c r="AS2235" s="8"/>
      <c r="AT2235" s="8"/>
      <c r="AU2235" s="8"/>
      <c r="AV2235" s="8"/>
      <c r="AW2235" s="8"/>
      <c r="AX2235" s="8"/>
      <c r="AY2235" s="8"/>
      <c r="AZ2235" s="8"/>
      <c r="BZ2235" s="41"/>
      <c r="CA2235" s="41"/>
      <c r="CB2235" s="41"/>
      <c r="CC2235" s="41"/>
      <c r="CD2235" s="41"/>
      <c r="CE2235" s="41"/>
      <c r="CF2235" s="41"/>
      <c r="CG2235" s="41"/>
      <c r="CH2235" s="41"/>
      <c r="CI2235" s="41"/>
      <c r="CJ2235" s="41"/>
      <c r="CK2235" s="41"/>
      <c r="CL2235" s="41"/>
      <c r="CM2235" s="41"/>
      <c r="CN2235" s="41"/>
      <c r="CO2235" s="41"/>
      <c r="CP2235" s="41"/>
      <c r="CQ2235" s="41"/>
      <c r="CR2235" s="41"/>
      <c r="CS2235" s="41"/>
      <c r="CT2235" s="41"/>
      <c r="CU2235" s="41"/>
      <c r="CV2235" s="41"/>
      <c r="CW2235" s="41"/>
      <c r="CX2235" s="41"/>
      <c r="CY2235" s="41"/>
      <c r="CZ2235" s="41"/>
      <c r="DA2235" s="41"/>
      <c r="DB2235" s="41"/>
      <c r="DC2235" s="41"/>
      <c r="DD2235" s="41"/>
      <c r="DE2235" s="41"/>
      <c r="DF2235" s="41"/>
      <c r="DG2235" s="41"/>
      <c r="DH2235" s="41"/>
      <c r="DI2235" s="41"/>
      <c r="DJ2235" s="41"/>
      <c r="DK2235" s="41"/>
      <c r="DL2235" s="41"/>
      <c r="DM2235" s="41"/>
      <c r="DN2235" s="41"/>
      <c r="DO2235" s="41"/>
      <c r="DP2235" s="41"/>
      <c r="DQ2235" s="41"/>
      <c r="DR2235" s="41"/>
      <c r="DS2235" s="41"/>
      <c r="DT2235" s="41"/>
      <c r="DU2235" s="41"/>
      <c r="DV2235" s="41"/>
    </row>
    <row r="2236" spans="1:126" ht="14.25" customHeight="1">
      <c r="B2236" s="9"/>
      <c r="C2236" s="9"/>
      <c r="D2236" s="9"/>
    </row>
    <row r="2237" spans="1:126" ht="15.75" customHeight="1">
      <c r="D2237" s="475" t="s">
        <v>23</v>
      </c>
      <c r="E2237" s="475"/>
      <c r="F2237" s="475"/>
      <c r="G2237" s="475"/>
      <c r="H2237" s="475"/>
      <c r="I2237" s="475"/>
      <c r="J2237" s="475"/>
      <c r="K2237" s="475"/>
      <c r="L2237" s="475"/>
      <c r="M2237" s="475"/>
      <c r="N2237" s="475"/>
      <c r="O2237" s="475"/>
      <c r="P2237" s="475"/>
      <c r="Q2237" s="475"/>
      <c r="R2237" s="475"/>
      <c r="S2237" s="475"/>
      <c r="T2237" s="475"/>
      <c r="U2237" s="475"/>
      <c r="V2237" s="475"/>
      <c r="W2237" s="475"/>
      <c r="X2237" s="475"/>
      <c r="Y2237" s="475"/>
      <c r="Z2237" s="475"/>
      <c r="AA2237" s="475"/>
      <c r="AB2237" s="475"/>
      <c r="AC2237" s="475"/>
      <c r="AD2237" s="475"/>
      <c r="AE2237" s="475"/>
      <c r="AF2237" s="475"/>
      <c r="AG2237" s="475"/>
      <c r="AH2237" s="475"/>
      <c r="AI2237" s="475"/>
      <c r="AJ2237" s="475"/>
      <c r="AK2237" s="475"/>
      <c r="AL2237" s="475"/>
      <c r="AM2237" s="475"/>
      <c r="AN2237" s="475"/>
      <c r="AO2237" s="475"/>
      <c r="AP2237" s="475"/>
      <c r="AQ2237" s="475"/>
      <c r="AR2237" s="475"/>
      <c r="AS2237" s="475"/>
      <c r="AT2237" s="475"/>
      <c r="AU2237" s="475"/>
      <c r="AV2237" s="475"/>
      <c r="AW2237" s="475"/>
      <c r="AX2237" s="475"/>
      <c r="AY2237" s="475"/>
      <c r="AZ2237" s="475"/>
      <c r="BA2237" s="475"/>
      <c r="BB2237" s="475"/>
      <c r="BC2237" s="475"/>
      <c r="BD2237" s="475"/>
      <c r="BE2237" s="475"/>
      <c r="BF2237" s="475"/>
      <c r="BG2237" s="475"/>
      <c r="BH2237" s="475"/>
      <c r="BI2237" s="475"/>
      <c r="BJ2237" s="475"/>
      <c r="BK2237" s="475"/>
      <c r="BL2237" s="475"/>
      <c r="BM2237" s="475"/>
      <c r="BN2237" s="475"/>
      <c r="BO2237" s="475"/>
      <c r="BP2237" s="475"/>
      <c r="BQ2237" s="475"/>
      <c r="BR2237" s="475"/>
      <c r="BS2237" s="475"/>
      <c r="BT2237" s="475"/>
      <c r="BU2237" s="475"/>
      <c r="BV2237" s="475"/>
      <c r="BW2237" s="475"/>
      <c r="BX2237" s="475"/>
      <c r="BZ2237"/>
    </row>
    <row r="2238" spans="1:126" ht="14.25" customHeight="1">
      <c r="B2238" s="9"/>
      <c r="C2238" s="9"/>
      <c r="D2238" s="9"/>
      <c r="E2238" s="9"/>
      <c r="F2238" s="9"/>
      <c r="G2238" s="9"/>
      <c r="H2238" s="9"/>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c r="AS2238" s="9"/>
      <c r="AT2238" s="9"/>
      <c r="AU2238" s="9"/>
      <c r="AV2238" s="9"/>
      <c r="AW2238" s="9"/>
      <c r="AX2238" s="9"/>
      <c r="AY2238" s="9"/>
      <c r="AZ2238" s="9"/>
    </row>
    <row r="2239" spans="1:126" ht="19.5" customHeight="1">
      <c r="B2239" s="9"/>
      <c r="C2239" s="9"/>
      <c r="D2239" s="10"/>
      <c r="E2239" s="11" t="s">
        <v>40</v>
      </c>
      <c r="F2239" s="11"/>
      <c r="G2239" s="11"/>
      <c r="H2239" s="11"/>
      <c r="I2239" s="11"/>
      <c r="J2239" s="12"/>
      <c r="K2239" s="12"/>
      <c r="L2239" s="12"/>
      <c r="M2239" s="12"/>
      <c r="N2239" s="12"/>
      <c r="O2239" s="12"/>
      <c r="P2239" s="12"/>
      <c r="Q2239" s="10"/>
      <c r="R2239" s="476" t="str">
        <f>VLOOKUP(A2233,入力フォーム!$A$26:$AA$75,11,FALSE)</f>
        <v/>
      </c>
      <c r="S2239" s="476"/>
      <c r="T2239" s="476"/>
      <c r="U2239" s="476"/>
      <c r="V2239" s="476"/>
      <c r="W2239" s="476"/>
      <c r="X2239" s="476"/>
      <c r="Y2239" s="476"/>
      <c r="Z2239" s="476"/>
      <c r="AA2239" s="476"/>
      <c r="AB2239" s="476"/>
      <c r="AC2239" s="476"/>
      <c r="AD2239" s="476"/>
      <c r="AE2239" s="476"/>
      <c r="AF2239" s="476"/>
      <c r="AG2239" s="476"/>
      <c r="AH2239" s="477" t="s">
        <v>235</v>
      </c>
      <c r="AI2239" s="478"/>
      <c r="AJ2239" s="478"/>
      <c r="AK2239" s="478"/>
      <c r="AL2239" s="478"/>
      <c r="AM2239" s="476" t="str">
        <f>VLOOKUP(A2233,入力フォーム!$A$26:$AA$75,13,FALSE)</f>
        <v/>
      </c>
      <c r="AN2239" s="476"/>
      <c r="AO2239" s="476"/>
      <c r="AP2239" s="476"/>
      <c r="AQ2239" s="476"/>
      <c r="AR2239" s="476"/>
      <c r="AS2239" s="476"/>
      <c r="AT2239" s="476"/>
      <c r="AU2239" s="476"/>
      <c r="AV2239" s="476"/>
      <c r="AW2239" s="476"/>
      <c r="AX2239" s="476"/>
      <c r="AY2239" s="476"/>
      <c r="AZ2239" s="476"/>
      <c r="BA2239" s="476"/>
      <c r="BB2239" s="476"/>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3"/>
    </row>
    <row r="2240" spans="1:126" ht="20.100000000000001" customHeight="1">
      <c r="B2240" s="9"/>
      <c r="C2240" s="9"/>
      <c r="D2240" s="10"/>
      <c r="E2240" s="11" t="s">
        <v>41</v>
      </c>
      <c r="F2240" s="11"/>
      <c r="G2240" s="11"/>
      <c r="H2240" s="11"/>
      <c r="I2240" s="11"/>
      <c r="J2240" s="12"/>
      <c r="K2240" s="12"/>
      <c r="L2240" s="12"/>
      <c r="M2240" s="12"/>
      <c r="N2240" s="12"/>
      <c r="O2240" s="12"/>
      <c r="P2240" s="229"/>
      <c r="Q2240" s="230"/>
      <c r="R2240" s="463" t="str">
        <f>入力フォーム!$C$10</f>
        <v>品川キャンパス</v>
      </c>
      <c r="S2240" s="463"/>
      <c r="T2240" s="463"/>
      <c r="U2240" s="463"/>
      <c r="V2240" s="463"/>
      <c r="W2240" s="463"/>
      <c r="X2240" s="463"/>
      <c r="Y2240" s="463"/>
      <c r="Z2240" s="231"/>
      <c r="AA2240" s="464" t="str">
        <f>入力フォーム!$D$10</f>
        <v>文学部事務室</v>
      </c>
      <c r="AB2240" s="464"/>
      <c r="AC2240" s="464"/>
      <c r="AD2240" s="464"/>
      <c r="AE2240" s="464"/>
      <c r="AF2240" s="464"/>
      <c r="AG2240" s="464"/>
      <c r="AH2240" s="464"/>
      <c r="AI2240" s="464"/>
      <c r="AJ2240" s="464"/>
      <c r="AK2240" s="464"/>
      <c r="AL2240" s="464"/>
      <c r="AM2240" s="464"/>
      <c r="AN2240" s="464"/>
      <c r="AO2240" s="464"/>
      <c r="AP2240" s="464"/>
      <c r="AQ2240" s="464"/>
      <c r="AR2240" s="464"/>
      <c r="AS2240" s="464"/>
      <c r="AT2240" s="464"/>
      <c r="AU2240" s="464"/>
      <c r="AV2240" s="464"/>
      <c r="AW2240" s="464"/>
      <c r="AX2240" s="464"/>
      <c r="AY2240" s="464"/>
      <c r="AZ2240" s="464"/>
      <c r="BA2240" s="464"/>
      <c r="BB2240" s="464"/>
      <c r="BC2240" s="464"/>
      <c r="BD2240" s="464"/>
      <c r="BE2240" s="464"/>
      <c r="BF2240" s="464"/>
      <c r="BG2240" s="464"/>
      <c r="BH2240" s="464"/>
      <c r="BI2240" s="464"/>
      <c r="BJ2240" s="464"/>
      <c r="BK2240" s="464"/>
      <c r="BL2240" s="464"/>
      <c r="BM2240" s="464"/>
      <c r="BN2240" s="464"/>
      <c r="BO2240" s="464"/>
      <c r="BP2240" s="464"/>
      <c r="BQ2240" s="464"/>
      <c r="BR2240" s="231"/>
      <c r="BS2240" s="231"/>
      <c r="BT2240" s="231"/>
      <c r="BU2240" s="231"/>
      <c r="BV2240" s="231"/>
      <c r="BW2240" s="231"/>
      <c r="BX2240" s="232"/>
    </row>
    <row r="2241" spans="1:126" ht="18.600000000000001" customHeight="1">
      <c r="B2241" s="9"/>
      <c r="C2241" s="9"/>
      <c r="D2241" s="15"/>
      <c r="E2241" s="16" t="s">
        <v>236</v>
      </c>
      <c r="F2241" s="16"/>
      <c r="G2241" s="16"/>
      <c r="H2241" s="16"/>
      <c r="I2241" s="16"/>
      <c r="J2241" s="17"/>
      <c r="K2241" s="17"/>
      <c r="L2241" s="17"/>
      <c r="M2241" s="17"/>
      <c r="N2241" s="17"/>
      <c r="O2241" s="17"/>
      <c r="P2241" s="17"/>
      <c r="Q2241" s="15"/>
      <c r="R2241" s="465" t="str">
        <f>入力フォーム!$C$4</f>
        <v>文学部事務室</v>
      </c>
      <c r="S2241" s="465"/>
      <c r="T2241" s="465"/>
      <c r="U2241" s="465"/>
      <c r="V2241" s="465"/>
      <c r="W2241" s="465"/>
      <c r="X2241" s="465"/>
      <c r="Y2241" s="465"/>
      <c r="Z2241" s="465"/>
      <c r="AA2241" s="465"/>
      <c r="AB2241" s="465"/>
      <c r="AC2241" s="465"/>
      <c r="AD2241" s="465"/>
      <c r="AE2241" s="465"/>
      <c r="AF2241" s="465"/>
      <c r="AG2241" s="465"/>
      <c r="AH2241" s="465"/>
      <c r="AI2241" s="465"/>
      <c r="AJ2241" s="465"/>
      <c r="AK2241" s="465"/>
      <c r="AL2241" s="465"/>
      <c r="AM2241" s="465"/>
      <c r="AN2241" s="465"/>
      <c r="AO2241" s="465"/>
      <c r="AP2241" s="465"/>
      <c r="AQ2241" s="465"/>
      <c r="AR2241" s="465"/>
      <c r="AS2241" s="465"/>
      <c r="AT2241" s="465"/>
      <c r="AU2241" s="465"/>
      <c r="AV2241" s="465"/>
      <c r="AW2241" s="465"/>
      <c r="AX2241" s="465"/>
      <c r="AY2241" s="465"/>
      <c r="AZ2241" s="465"/>
      <c r="BA2241" s="465"/>
      <c r="BB2241" s="465"/>
      <c r="BC2241" s="465"/>
      <c r="BD2241" s="465"/>
      <c r="BE2241" s="465"/>
      <c r="BF2241" s="465"/>
      <c r="BG2241" s="465"/>
      <c r="BH2241" s="465"/>
      <c r="BI2241" s="465"/>
      <c r="BJ2241" s="465"/>
      <c r="BK2241" s="465"/>
      <c r="BL2241" s="465"/>
      <c r="BM2241" s="465"/>
      <c r="BN2241" s="465"/>
      <c r="BO2241" s="465"/>
      <c r="BP2241" s="465"/>
      <c r="BQ2241" s="465"/>
      <c r="BR2241" s="465"/>
      <c r="BS2241" s="233"/>
      <c r="BT2241" s="233"/>
      <c r="BU2241" s="233"/>
      <c r="BV2241" s="233"/>
      <c r="BW2241" s="233"/>
      <c r="BX2241" s="19"/>
    </row>
    <row r="2242" spans="1:126" ht="38.25" customHeight="1">
      <c r="B2242" s="9"/>
      <c r="C2242" s="9"/>
      <c r="D2242" s="10"/>
      <c r="E2242" s="466" t="s">
        <v>42</v>
      </c>
      <c r="F2242" s="466"/>
      <c r="G2242" s="466"/>
      <c r="H2242" s="466"/>
      <c r="I2242" s="466"/>
      <c r="J2242" s="466"/>
      <c r="K2242" s="466"/>
      <c r="L2242" s="466"/>
      <c r="M2242" s="466"/>
      <c r="N2242" s="466"/>
      <c r="O2242" s="466"/>
      <c r="P2242" s="467"/>
      <c r="Q2242" s="10"/>
      <c r="R2242" s="468" t="str">
        <f>入力フォーム!$C$8</f>
        <v>OC学生スタッフ</v>
      </c>
      <c r="S2242" s="468"/>
      <c r="T2242" s="468"/>
      <c r="U2242" s="468"/>
      <c r="V2242" s="468"/>
      <c r="W2242" s="468"/>
      <c r="X2242" s="468"/>
      <c r="Y2242" s="468"/>
      <c r="Z2242" s="468"/>
      <c r="AA2242" s="468"/>
      <c r="AB2242" s="468"/>
      <c r="AC2242" s="468"/>
      <c r="AD2242" s="468"/>
      <c r="AE2242" s="468"/>
      <c r="AF2242" s="468"/>
      <c r="AG2242" s="468"/>
      <c r="AH2242" s="468"/>
      <c r="AI2242" s="468"/>
      <c r="AJ2242" s="468"/>
      <c r="AK2242" s="468"/>
      <c r="AL2242" s="468"/>
      <c r="AM2242" s="468"/>
      <c r="AN2242" s="468"/>
      <c r="AO2242" s="468"/>
      <c r="AP2242" s="468"/>
      <c r="AQ2242" s="468"/>
      <c r="AR2242" s="468"/>
      <c r="AS2242" s="468"/>
      <c r="AT2242" s="468"/>
      <c r="AU2242" s="468"/>
      <c r="AV2242" s="468"/>
      <c r="AW2242" s="468"/>
      <c r="AX2242" s="468"/>
      <c r="AY2242" s="468"/>
      <c r="AZ2242" s="468"/>
      <c r="BA2242" s="468"/>
      <c r="BB2242" s="468"/>
      <c r="BC2242" s="468"/>
      <c r="BD2242" s="468"/>
      <c r="BE2242" s="468"/>
      <c r="BF2242" s="468"/>
      <c r="BG2242" s="468"/>
      <c r="BH2242" s="468"/>
      <c r="BI2242" s="468"/>
      <c r="BJ2242" s="468"/>
      <c r="BK2242" s="468"/>
      <c r="BL2242" s="468"/>
      <c r="BM2242" s="468"/>
      <c r="BN2242" s="468"/>
      <c r="BO2242" s="468"/>
      <c r="BP2242" s="468"/>
      <c r="BQ2242" s="468"/>
      <c r="BR2242" s="468"/>
      <c r="BS2242" s="234"/>
      <c r="BT2242" s="234"/>
      <c r="BU2242" s="234"/>
      <c r="BV2242" s="234"/>
      <c r="BW2242" s="234"/>
      <c r="BX2242" s="14"/>
    </row>
    <row r="2243" spans="1:126" ht="20.100000000000001" customHeight="1">
      <c r="B2243" s="9"/>
      <c r="C2243" s="9"/>
      <c r="D2243" s="15"/>
      <c r="E2243" s="16" t="s">
        <v>43</v>
      </c>
      <c r="F2243" s="16"/>
      <c r="G2243" s="16"/>
      <c r="H2243" s="16"/>
      <c r="I2243" s="16"/>
      <c r="J2243" s="17"/>
      <c r="K2243" s="17"/>
      <c r="L2243" s="17"/>
      <c r="M2243" s="17"/>
      <c r="N2243" s="17"/>
      <c r="O2243" s="17"/>
      <c r="P2243" s="17"/>
      <c r="Q2243" s="15"/>
      <c r="R2243" s="17" t="s">
        <v>44</v>
      </c>
      <c r="S2243" s="17"/>
      <c r="T2243" s="17"/>
      <c r="U2243" s="17"/>
      <c r="V2243" s="17"/>
      <c r="W2243" s="469" t="str">
        <f>VLOOKUP(A2233,入力フォーム!$A$26:$AA$75,22,FALSE)</f>
        <v/>
      </c>
      <c r="X2243" s="469"/>
      <c r="Y2243" s="469"/>
      <c r="Z2243" s="469"/>
      <c r="AA2243" s="469"/>
      <c r="AB2243" s="469"/>
      <c r="AC2243" s="469"/>
      <c r="AD2243" s="469"/>
      <c r="AE2243" s="469"/>
      <c r="AF2243" s="469"/>
      <c r="AG2243" s="469"/>
      <c r="AH2243" s="469"/>
      <c r="AI2243" s="469"/>
      <c r="AJ2243" s="469"/>
      <c r="AK2243" s="469"/>
      <c r="AL2243" s="469"/>
      <c r="AM2243" s="469"/>
      <c r="AN2243" s="469"/>
      <c r="AO2243" s="469"/>
      <c r="AP2243" s="17"/>
      <c r="AQ2243" s="17"/>
      <c r="AR2243" s="470" t="s">
        <v>237</v>
      </c>
      <c r="AS2243" s="470"/>
      <c r="AT2243" s="470"/>
      <c r="AU2243" s="470"/>
      <c r="AV2243" s="470"/>
      <c r="AW2243" s="470"/>
      <c r="AX2243" s="471">
        <f>入力フォーム!$E$16</f>
        <v>0</v>
      </c>
      <c r="AY2243" s="471"/>
      <c r="AZ2243" s="471"/>
      <c r="BA2243" s="472" t="s">
        <v>65</v>
      </c>
      <c r="BB2243" s="472"/>
      <c r="BC2243" s="472"/>
      <c r="BD2243" s="472"/>
      <c r="BE2243" s="472"/>
      <c r="BF2243" s="18"/>
      <c r="BG2243" s="18"/>
      <c r="BH2243" s="18"/>
      <c r="BI2243" s="18"/>
      <c r="BJ2243" s="18"/>
      <c r="BK2243" s="18"/>
      <c r="BL2243" s="18"/>
      <c r="BM2243" s="18"/>
      <c r="BN2243" s="18"/>
      <c r="BO2243" s="18"/>
      <c r="BP2243" s="18"/>
      <c r="BQ2243" s="18"/>
      <c r="BR2243" s="18"/>
      <c r="BS2243" s="18"/>
      <c r="BT2243" s="18"/>
      <c r="BU2243" s="18"/>
      <c r="BV2243" s="18"/>
      <c r="BW2243" s="18"/>
      <c r="BX2243" s="19"/>
    </row>
    <row r="2244" spans="1:126" ht="20.100000000000001" customHeight="1">
      <c r="A2244" s="245"/>
      <c r="B2244" s="235"/>
      <c r="C2244" s="235"/>
      <c r="D2244" s="236"/>
      <c r="E2244" s="237"/>
      <c r="F2244" s="237"/>
      <c r="G2244" s="237"/>
      <c r="H2244" s="237"/>
      <c r="I2244" s="237"/>
      <c r="J2244" s="238"/>
      <c r="K2244" s="238"/>
      <c r="L2244" s="238"/>
      <c r="M2244" s="238"/>
      <c r="N2244" s="238"/>
      <c r="O2244" s="238"/>
      <c r="P2244" s="238"/>
      <c r="Q2244" s="239"/>
      <c r="R2244" s="240"/>
      <c r="S2244" s="241"/>
      <c r="T2244" s="241"/>
      <c r="U2244" s="241"/>
      <c r="V2244" s="241"/>
      <c r="W2244" s="241"/>
      <c r="X2244" s="241"/>
      <c r="Y2244" s="241"/>
      <c r="Z2244" s="241"/>
      <c r="AA2244" s="241"/>
      <c r="AB2244" s="241"/>
      <c r="AC2244" s="241"/>
      <c r="AD2244" s="241"/>
      <c r="AE2244" s="241"/>
      <c r="AF2244" s="241"/>
      <c r="AG2244" s="241"/>
      <c r="AH2244" s="241"/>
      <c r="AI2244" s="241"/>
      <c r="AJ2244" s="241"/>
      <c r="AK2244" s="241"/>
      <c r="AL2244" s="241"/>
      <c r="AM2244" s="241"/>
      <c r="AN2244" s="241"/>
      <c r="AO2244" s="241"/>
      <c r="AP2244" s="241"/>
      <c r="AQ2244" s="241"/>
      <c r="AR2244" s="242"/>
      <c r="AS2244" s="242"/>
      <c r="AT2244" s="243"/>
      <c r="AU2244" s="241"/>
      <c r="AV2244" s="241"/>
      <c r="AW2244" s="241"/>
      <c r="AX2244" s="241"/>
      <c r="AY2244" s="242"/>
      <c r="AZ2244" s="242"/>
      <c r="BA2244" s="242"/>
      <c r="BB2244" s="242"/>
      <c r="BC2244" s="242"/>
      <c r="BD2244" s="242"/>
      <c r="BE2244" s="242"/>
      <c r="BF2244" s="242"/>
      <c r="BG2244" s="242"/>
      <c r="BH2244" s="242"/>
      <c r="BI2244" s="242"/>
      <c r="BJ2244" s="242"/>
      <c r="BK2244" s="242"/>
      <c r="BL2244" s="242"/>
      <c r="BM2244" s="242"/>
      <c r="BN2244" s="242"/>
      <c r="BO2244" s="242"/>
      <c r="BP2244" s="242"/>
      <c r="BQ2244" s="242"/>
      <c r="BR2244" s="242"/>
      <c r="BS2244" s="242"/>
      <c r="BT2244" s="242"/>
      <c r="BU2244" s="242"/>
      <c r="BV2244" s="242"/>
      <c r="BW2244" s="242"/>
      <c r="BX2244" s="244"/>
    </row>
    <row r="2245" spans="1:126" ht="20.100000000000001" customHeight="1">
      <c r="B2245" s="9"/>
      <c r="C2245" s="9"/>
      <c r="D2245" s="20"/>
      <c r="E2245" s="21" t="s">
        <v>45</v>
      </c>
      <c r="F2245" s="21"/>
      <c r="G2245" s="21"/>
      <c r="H2245" s="21"/>
      <c r="I2245" s="21"/>
      <c r="J2245" s="22"/>
      <c r="K2245" s="22"/>
      <c r="L2245" s="22"/>
      <c r="M2245" s="22"/>
      <c r="N2245" s="22"/>
      <c r="O2245" s="22"/>
      <c r="P2245" s="22"/>
      <c r="Q2245" s="15"/>
      <c r="R2245" s="490" t="str">
        <f>VLOOKUP(A2233,入力フォーム!$A$26:$AA$75,14,FALSE)</f>
        <v/>
      </c>
      <c r="S2245" s="490"/>
      <c r="T2245" s="490"/>
      <c r="U2245" s="490"/>
      <c r="V2245" s="490"/>
      <c r="W2245" s="490"/>
      <c r="X2245" s="490"/>
      <c r="Y2245" s="490"/>
      <c r="Z2245" s="490"/>
      <c r="AA2245" s="490"/>
      <c r="AB2245" s="491" t="s">
        <v>235</v>
      </c>
      <c r="AC2245" s="491"/>
      <c r="AD2245" s="491"/>
      <c r="AE2245" s="491"/>
      <c r="AF2245" s="491"/>
      <c r="AG2245" s="492" t="str">
        <f>VLOOKUP(A2233,入力フォーム!$A$26:$AA$75,16,FALSE)</f>
        <v/>
      </c>
      <c r="AH2245" s="492"/>
      <c r="AI2245" s="492"/>
      <c r="AJ2245" s="492"/>
      <c r="AK2245" s="492"/>
      <c r="AL2245" s="492"/>
      <c r="AM2245" s="492"/>
      <c r="AN2245" s="492"/>
      <c r="AO2245" s="492"/>
      <c r="AP2245" s="492"/>
      <c r="AQ2245" s="27"/>
      <c r="AR2245" s="36"/>
      <c r="AS2245" s="36"/>
      <c r="AT2245" s="36"/>
      <c r="AU2245" s="36"/>
      <c r="AV2245" s="36"/>
      <c r="AW2245" s="36"/>
      <c r="AX2245" s="36"/>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9"/>
    </row>
    <row r="2246" spans="1:126" s="8" customFormat="1" ht="10.5" customHeight="1">
      <c r="D2246" s="15"/>
      <c r="E2246" s="16"/>
      <c r="F2246" s="16"/>
      <c r="G2246" s="16"/>
      <c r="H2246" s="16"/>
      <c r="I2246" s="16"/>
      <c r="J2246" s="16"/>
      <c r="K2246" s="16"/>
      <c r="L2246" s="16"/>
      <c r="M2246" s="16"/>
      <c r="N2246" s="16"/>
      <c r="O2246" s="16"/>
      <c r="P2246" s="17"/>
      <c r="Q2246" s="15"/>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9"/>
      <c r="BY2246"/>
      <c r="BZ2246" s="43"/>
      <c r="CA2246" s="43"/>
      <c r="CB2246" s="43"/>
      <c r="CC2246" s="43"/>
      <c r="CD2246" s="43"/>
      <c r="CE2246" s="43"/>
      <c r="CF2246" s="43"/>
      <c r="CG2246" s="43"/>
      <c r="CH2246" s="43"/>
      <c r="CI2246" s="43"/>
      <c r="CJ2246" s="43"/>
      <c r="CK2246" s="43"/>
      <c r="CL2246" s="43"/>
      <c r="CM2246" s="43"/>
      <c r="CN2246" s="43"/>
      <c r="CO2246" s="43"/>
      <c r="CP2246" s="43"/>
      <c r="CQ2246" s="43"/>
      <c r="CR2246" s="43"/>
      <c r="CS2246" s="43"/>
      <c r="CT2246" s="43"/>
      <c r="CU2246" s="43"/>
      <c r="CV2246" s="43"/>
      <c r="CW2246" s="43"/>
      <c r="CX2246" s="43"/>
      <c r="CY2246" s="43"/>
      <c r="CZ2246" s="43"/>
      <c r="DA2246" s="43"/>
      <c r="DB2246" s="43"/>
      <c r="DC2246" s="43"/>
      <c r="DD2246" s="43"/>
      <c r="DE2246" s="43"/>
      <c r="DF2246" s="43"/>
      <c r="DG2246" s="43"/>
      <c r="DH2246" s="43"/>
      <c r="DI2246" s="43"/>
      <c r="DJ2246" s="43"/>
      <c r="DK2246" s="43"/>
      <c r="DL2246" s="43"/>
      <c r="DM2246" s="43"/>
      <c r="DN2246" s="43"/>
      <c r="DO2246" s="43"/>
      <c r="DP2246" s="43"/>
      <c r="DQ2246" s="43"/>
      <c r="DR2246" s="43"/>
      <c r="DS2246" s="43"/>
      <c r="DT2246" s="43"/>
      <c r="DU2246" s="43"/>
      <c r="DV2246" s="43"/>
    </row>
    <row r="2247" spans="1:126" ht="20.100000000000001" customHeight="1">
      <c r="B2247" s="9"/>
      <c r="C2247" s="9"/>
      <c r="D2247" s="15"/>
      <c r="E2247" s="16"/>
      <c r="F2247" s="16"/>
      <c r="G2247" s="16"/>
      <c r="H2247" s="16"/>
      <c r="I2247" s="16"/>
      <c r="J2247" s="17"/>
      <c r="K2247" s="17"/>
      <c r="L2247" s="17"/>
      <c r="M2247" s="17"/>
      <c r="N2247" s="17"/>
      <c r="O2247" s="17"/>
      <c r="P2247" s="17"/>
      <c r="Q2247" s="15"/>
      <c r="R2247" s="17"/>
      <c r="S2247" s="17" t="s">
        <v>46</v>
      </c>
      <c r="T2247" s="17"/>
      <c r="U2247" s="17"/>
      <c r="V2247" s="17"/>
      <c r="W2247" s="17"/>
      <c r="X2247" s="17"/>
      <c r="Y2247" s="17"/>
      <c r="Z2247" s="17"/>
      <c r="AA2247" s="17"/>
      <c r="AB2247" s="17"/>
      <c r="AC2247" s="17"/>
      <c r="AD2247" s="17"/>
      <c r="AE2247" s="17"/>
      <c r="AF2247" s="17"/>
      <c r="AG2247" s="17"/>
      <c r="AH2247" s="17"/>
      <c r="AI2247" s="17"/>
      <c r="AJ2247" s="17"/>
      <c r="BI2247" s="247"/>
      <c r="BJ2247" s="247"/>
      <c r="BK2247" s="247"/>
      <c r="BL2247" s="18"/>
      <c r="BM2247" s="18"/>
      <c r="BN2247" s="18"/>
      <c r="BO2247" s="18"/>
      <c r="BP2247" s="18"/>
      <c r="BQ2247" s="18"/>
      <c r="BR2247" s="18"/>
      <c r="BS2247" s="18"/>
      <c r="BT2247" s="18"/>
      <c r="BU2247" s="18"/>
      <c r="BV2247" s="18"/>
      <c r="BW2247" s="18"/>
      <c r="BX2247" s="19"/>
    </row>
    <row r="2248" spans="1:126" ht="20.100000000000001" customHeight="1">
      <c r="B2248" s="9"/>
      <c r="C2248" s="9"/>
      <c r="D2248" s="15"/>
      <c r="E2248" s="16"/>
      <c r="F2248" s="16"/>
      <c r="G2248" s="16"/>
      <c r="H2248" s="16"/>
      <c r="I2248" s="16"/>
      <c r="J2248" s="17"/>
      <c r="K2248" s="17"/>
      <c r="L2248" s="17"/>
      <c r="M2248" s="17"/>
      <c r="N2248" s="17"/>
      <c r="O2248" s="17"/>
      <c r="P2248" s="17"/>
      <c r="Q2248" s="15"/>
      <c r="R2248" s="492" t="str">
        <f>VLOOKUP(A2233,入力フォーム!$A$26:$AA$75,17,FALSE)</f>
        <v/>
      </c>
      <c r="S2248" s="492"/>
      <c r="T2248" s="492"/>
      <c r="U2248" s="492"/>
      <c r="V2248" s="492"/>
      <c r="W2248" s="492"/>
      <c r="X2248" s="492"/>
      <c r="Y2248" s="492"/>
      <c r="Z2248" s="492"/>
      <c r="AA2248" s="492"/>
      <c r="AB2248" s="491" t="s">
        <v>235</v>
      </c>
      <c r="AC2248" s="491"/>
      <c r="AD2248" s="491"/>
      <c r="AE2248" s="491"/>
      <c r="AF2248" s="491"/>
      <c r="AG2248" s="492" t="str">
        <f>VLOOKUP(A2233,入力フォーム!$A$26:$AA$75,19,FALSE)</f>
        <v/>
      </c>
      <c r="AH2248" s="492"/>
      <c r="AI2248" s="492"/>
      <c r="AJ2248" s="492"/>
      <c r="AK2248" s="492"/>
      <c r="AL2248" s="492"/>
      <c r="AM2248" s="492"/>
      <c r="AN2248" s="492"/>
      <c r="AO2248" s="492"/>
      <c r="AP2248" s="492"/>
      <c r="AQ2248" s="27"/>
      <c r="AR2248" s="28" t="s">
        <v>47</v>
      </c>
      <c r="AS2248" s="28"/>
      <c r="AT2248" s="28"/>
      <c r="AU2248" s="28"/>
      <c r="AV2248" s="485" t="str">
        <f>VLOOKUP(A2233,入力フォーム!$A$26:$AA$75,20,FALSE)</f>
        <v/>
      </c>
      <c r="AW2248" s="485"/>
      <c r="AX2248" s="28" t="s">
        <v>48</v>
      </c>
      <c r="AY2248" s="28"/>
      <c r="AZ2248" s="28"/>
      <c r="BA2248" s="28"/>
      <c r="BB2248" s="28"/>
      <c r="BC2248" s="28"/>
      <c r="BD2248" s="28"/>
      <c r="BE2248" s="28"/>
      <c r="BF2248" s="28"/>
      <c r="BG2248" s="18"/>
      <c r="BH2248" s="18"/>
      <c r="BI2248" s="18"/>
      <c r="BJ2248" s="18"/>
      <c r="BK2248" s="18"/>
      <c r="BL2248" s="18"/>
      <c r="BM2248" s="18"/>
      <c r="BN2248" s="18"/>
      <c r="BO2248" s="18"/>
      <c r="BP2248" s="18"/>
      <c r="BQ2248" s="18"/>
      <c r="BR2248" s="18"/>
      <c r="BS2248" s="18"/>
      <c r="BT2248" s="18"/>
      <c r="BU2248" s="18"/>
      <c r="BV2248" s="18"/>
      <c r="BW2248" s="18"/>
      <c r="BX2248" s="19"/>
    </row>
    <row r="2249" spans="1:126" ht="20.100000000000001" customHeight="1">
      <c r="B2249" s="9"/>
      <c r="C2249" s="9"/>
      <c r="D2249" s="15"/>
      <c r="E2249" s="16"/>
      <c r="F2249" s="16"/>
      <c r="G2249" s="16"/>
      <c r="H2249" s="16"/>
      <c r="I2249" s="16"/>
      <c r="J2249" s="17"/>
      <c r="K2249" s="17"/>
      <c r="L2249" s="17"/>
      <c r="M2249" s="17"/>
      <c r="N2249" s="17"/>
      <c r="O2249" s="17"/>
      <c r="P2249" s="17"/>
      <c r="Q2249" s="15"/>
      <c r="R2249" s="17"/>
      <c r="S2249" s="17"/>
      <c r="T2249" s="17"/>
      <c r="U2249" s="17"/>
      <c r="V2249" s="17"/>
      <c r="W2249" s="17"/>
      <c r="X2249" s="17"/>
      <c r="Y2249" s="17"/>
      <c r="Z2249" s="17"/>
      <c r="AA2249" s="17"/>
      <c r="AB2249" s="17"/>
      <c r="AC2249" s="17"/>
      <c r="AD2249" s="17"/>
      <c r="AE2249" s="17"/>
      <c r="AF2249" s="17"/>
      <c r="AG2249" s="17"/>
      <c r="AH2249" s="17"/>
      <c r="AI2249" s="17"/>
      <c r="AJ2249" s="17"/>
      <c r="AK2249" s="17"/>
      <c r="AL2249" s="17"/>
      <c r="AM2249" s="17"/>
      <c r="AN2249" s="17"/>
      <c r="AO2249" s="17"/>
      <c r="AP2249" s="17"/>
      <c r="AQ2249" s="17"/>
      <c r="AR2249" s="17"/>
      <c r="AS2249" s="17"/>
      <c r="AT2249" s="17"/>
      <c r="AU2249" s="17"/>
      <c r="AV2249" s="17"/>
      <c r="AW2249" s="17"/>
      <c r="AX2249" s="17"/>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row>
    <row r="2250" spans="1:126" ht="20.100000000000001" customHeight="1">
      <c r="B2250" s="9"/>
      <c r="C2250" s="9"/>
      <c r="D2250" s="15"/>
      <c r="E2250" s="16"/>
      <c r="F2250" s="16"/>
      <c r="G2250" s="16"/>
      <c r="H2250" s="16"/>
      <c r="I2250" s="16"/>
      <c r="J2250" s="17"/>
      <c r="K2250" s="17"/>
      <c r="L2250" s="17"/>
      <c r="M2250" s="17"/>
      <c r="N2250" s="17"/>
      <c r="O2250" s="17"/>
      <c r="P2250" s="17"/>
      <c r="Q2250" s="15"/>
      <c r="R2250" s="248" t="s">
        <v>238</v>
      </c>
      <c r="S2250" s="29"/>
      <c r="T2250" s="29"/>
      <c r="U2250" s="29"/>
      <c r="V2250" s="29"/>
      <c r="W2250" s="29"/>
      <c r="X2250" s="29"/>
      <c r="Y2250" s="29"/>
      <c r="Z2250" s="29"/>
      <c r="AA2250" s="29"/>
      <c r="AB2250" s="29"/>
      <c r="AC2250" s="29"/>
      <c r="AD2250" s="29"/>
      <c r="AE2250" s="29"/>
      <c r="AF2250" s="29"/>
      <c r="AG2250" s="29"/>
      <c r="AH2250" s="29"/>
      <c r="AI2250" s="29"/>
      <c r="AJ2250" s="29"/>
      <c r="AK2250" s="29"/>
      <c r="AL2250" s="29"/>
      <c r="AM2250" s="29"/>
      <c r="AN2250" s="29"/>
      <c r="AO2250" s="29"/>
      <c r="AP2250" s="29"/>
      <c r="AQ2250" s="29"/>
      <c r="AR2250" s="29"/>
      <c r="AS2250" s="29"/>
      <c r="AT2250" s="29"/>
      <c r="AU2250" s="29"/>
      <c r="AV2250" s="29"/>
      <c r="AW2250" s="29"/>
      <c r="AX2250" s="29"/>
      <c r="AY2250" s="30"/>
      <c r="AZ2250" s="30"/>
      <c r="BA2250" s="30"/>
      <c r="BB2250" s="30"/>
      <c r="BC2250" s="30"/>
      <c r="BD2250" s="30"/>
      <c r="BE2250" s="30"/>
      <c r="BF2250" s="30"/>
      <c r="BG2250" s="30"/>
      <c r="BH2250" s="30"/>
      <c r="BI2250" s="30"/>
      <c r="BJ2250" s="30"/>
      <c r="BK2250" s="30"/>
      <c r="BL2250" s="18"/>
      <c r="BM2250" s="18"/>
      <c r="BN2250" s="18"/>
      <c r="BO2250" s="18"/>
      <c r="BP2250" s="18"/>
      <c r="BQ2250" s="18"/>
      <c r="BR2250" s="18"/>
      <c r="BS2250" s="18"/>
      <c r="BT2250" s="18"/>
      <c r="BU2250" s="18"/>
      <c r="BV2250" s="18"/>
      <c r="BW2250" s="18"/>
      <c r="BX2250" s="19"/>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row>
    <row r="2251" spans="1:126" ht="20.100000000000001" customHeight="1">
      <c r="B2251" s="9"/>
      <c r="C2251" s="9"/>
      <c r="D2251" s="23"/>
      <c r="E2251" s="24"/>
      <c r="F2251" s="24"/>
      <c r="G2251" s="24"/>
      <c r="H2251" s="24"/>
      <c r="I2251" s="24"/>
      <c r="J2251" s="25"/>
      <c r="K2251" s="25"/>
      <c r="L2251" s="25"/>
      <c r="M2251" s="25"/>
      <c r="N2251" s="25"/>
      <c r="O2251" s="25"/>
      <c r="P2251" s="25"/>
      <c r="Q2251" s="15"/>
      <c r="R2251" s="249" t="s">
        <v>239</v>
      </c>
      <c r="S2251" s="29"/>
      <c r="T2251" s="29"/>
      <c r="U2251" s="29"/>
      <c r="V2251" s="29"/>
      <c r="W2251" s="29"/>
      <c r="X2251" s="29"/>
      <c r="Y2251" s="29"/>
      <c r="Z2251" s="29"/>
      <c r="AA2251" s="29"/>
      <c r="AB2251" s="29"/>
      <c r="AC2251" s="29"/>
      <c r="AD2251" s="29"/>
      <c r="AE2251" s="29"/>
      <c r="AF2251" s="29"/>
      <c r="AG2251" s="29"/>
      <c r="AH2251" s="29"/>
      <c r="AI2251" s="29"/>
      <c r="AJ2251" s="29"/>
      <c r="AK2251" s="29"/>
      <c r="AL2251" s="29"/>
      <c r="AM2251" s="29"/>
      <c r="AN2251" s="29"/>
      <c r="AO2251" s="29"/>
      <c r="AP2251" s="29"/>
      <c r="AQ2251" s="29"/>
      <c r="AR2251" s="29"/>
      <c r="AS2251" s="29"/>
      <c r="AT2251" s="29"/>
      <c r="AU2251" s="29"/>
      <c r="AV2251" s="29"/>
      <c r="AW2251" s="29"/>
      <c r="AX2251" s="29"/>
      <c r="AY2251" s="30"/>
      <c r="AZ2251" s="30"/>
      <c r="BA2251" s="30"/>
      <c r="BB2251" s="30"/>
      <c r="BC2251" s="30"/>
      <c r="BD2251" s="30"/>
      <c r="BE2251" s="30"/>
      <c r="BF2251" s="30"/>
      <c r="BG2251" s="30"/>
      <c r="BH2251" s="30"/>
      <c r="BI2251" s="30"/>
      <c r="BJ2251" s="30"/>
      <c r="BK2251" s="30"/>
      <c r="BL2251" s="18"/>
      <c r="BM2251" s="18"/>
      <c r="BN2251" s="18"/>
      <c r="BO2251" s="18"/>
      <c r="BP2251" s="18"/>
      <c r="BQ2251" s="18"/>
      <c r="BR2251" s="18"/>
      <c r="BS2251" s="18"/>
      <c r="BT2251" s="18"/>
      <c r="BU2251" s="18"/>
      <c r="BV2251" s="18"/>
      <c r="BW2251" s="18"/>
      <c r="BX2251" s="19"/>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row>
    <row r="2252" spans="1:126" ht="20.100000000000001" customHeight="1">
      <c r="B2252" s="9"/>
      <c r="C2252" s="9"/>
      <c r="D2252" s="15"/>
      <c r="E2252" s="16" t="s">
        <v>49</v>
      </c>
      <c r="F2252" s="16"/>
      <c r="G2252" s="16"/>
      <c r="H2252" s="16"/>
      <c r="I2252" s="16"/>
      <c r="J2252" s="17"/>
      <c r="K2252" s="17"/>
      <c r="L2252" s="17"/>
      <c r="M2252" s="17"/>
      <c r="N2252" s="17"/>
      <c r="O2252" s="17"/>
      <c r="P2252" s="17"/>
      <c r="Q2252" s="20"/>
      <c r="R2252" s="21" t="s">
        <v>67</v>
      </c>
      <c r="S2252" s="22"/>
      <c r="T2252" s="22"/>
      <c r="U2252" s="22"/>
      <c r="V2252" s="22"/>
      <c r="W2252" s="22"/>
      <c r="X2252" s="22"/>
      <c r="Y2252" s="22"/>
      <c r="Z2252" s="22"/>
      <c r="AA2252" s="22"/>
      <c r="AB2252" s="22"/>
      <c r="AC2252" s="22"/>
      <c r="AD2252" s="22"/>
      <c r="AE2252" s="22"/>
      <c r="AF2252" s="22"/>
      <c r="AG2252" s="22"/>
      <c r="AH2252" s="22"/>
      <c r="AI2252" s="22"/>
      <c r="AJ2252" s="22"/>
      <c r="AK2252" s="22"/>
      <c r="AL2252" s="22"/>
      <c r="AM2252" s="22"/>
      <c r="AN2252" s="22"/>
      <c r="AO2252" s="22"/>
      <c r="AP2252" s="22"/>
      <c r="AQ2252" s="22"/>
      <c r="AR2252" s="22"/>
      <c r="AS2252" s="22"/>
      <c r="AT2252" s="22"/>
      <c r="AU2252" s="22"/>
      <c r="AV2252" s="22"/>
      <c r="AW2252" s="22"/>
      <c r="AX2252" s="2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3"/>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row>
    <row r="2253" spans="1:126" ht="20.100000000000001" customHeight="1">
      <c r="B2253" s="9"/>
      <c r="C2253" s="9"/>
      <c r="D2253" s="15"/>
      <c r="E2253" s="16"/>
      <c r="F2253" s="16"/>
      <c r="G2253" s="16"/>
      <c r="H2253" s="16"/>
      <c r="I2253" s="16"/>
      <c r="J2253" s="17"/>
      <c r="K2253" s="17"/>
      <c r="L2253" s="17"/>
      <c r="M2253" s="17"/>
      <c r="N2253" s="17"/>
      <c r="O2253" s="17"/>
      <c r="P2253" s="17"/>
      <c r="Q2253" s="23"/>
      <c r="R2253" s="31" t="s">
        <v>126</v>
      </c>
      <c r="S2253" s="31"/>
      <c r="T2253" s="31"/>
      <c r="U2253" s="31"/>
      <c r="V2253" s="31"/>
      <c r="W2253" s="31"/>
      <c r="X2253" s="31"/>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c r="AX2253" s="31"/>
      <c r="AY2253" s="32"/>
      <c r="AZ2253" s="32"/>
      <c r="BA2253" s="32"/>
      <c r="BB2253" s="32"/>
      <c r="BC2253" s="32"/>
      <c r="BD2253" s="32"/>
      <c r="BE2253" s="32"/>
      <c r="BF2253" s="32"/>
      <c r="BG2253" s="32"/>
      <c r="BH2253" s="32"/>
      <c r="BI2253" s="32"/>
      <c r="BJ2253" s="32"/>
      <c r="BK2253" s="33"/>
      <c r="BL2253" s="33"/>
      <c r="BM2253" s="33"/>
      <c r="BN2253" s="33"/>
      <c r="BO2253" s="33"/>
      <c r="BP2253" s="33"/>
      <c r="BQ2253" s="33"/>
      <c r="BR2253" s="33"/>
      <c r="BS2253" s="33"/>
      <c r="BT2253" s="33"/>
      <c r="BU2253" s="33"/>
      <c r="BV2253" s="33"/>
      <c r="BW2253" s="33"/>
      <c r="BX2253" s="26"/>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row>
    <row r="2254" spans="1:126" ht="20.100000000000001" customHeight="1">
      <c r="B2254" s="9"/>
      <c r="C2254" s="9"/>
      <c r="D2254" s="10"/>
      <c r="E2254" s="11" t="s">
        <v>81</v>
      </c>
      <c r="F2254" s="11"/>
      <c r="G2254" s="11"/>
      <c r="H2254" s="11"/>
      <c r="I2254" s="11"/>
      <c r="J2254" s="12"/>
      <c r="K2254" s="12"/>
      <c r="L2254" s="12"/>
      <c r="M2254" s="12"/>
      <c r="N2254" s="12"/>
      <c r="O2254" s="12"/>
      <c r="P2254" s="12"/>
      <c r="Q2254" s="15"/>
      <c r="R2254" s="16" t="s">
        <v>115</v>
      </c>
      <c r="S2254" s="17"/>
      <c r="T2254" s="17"/>
      <c r="U2254" s="17"/>
      <c r="V2254" s="17"/>
      <c r="W2254" s="17"/>
      <c r="X2254" s="17"/>
      <c r="Y2254" s="17"/>
      <c r="Z2254" s="17"/>
      <c r="AA2254" s="17"/>
      <c r="AB2254" s="17"/>
      <c r="AC2254" s="17"/>
      <c r="AD2254" s="17"/>
      <c r="AE2254" s="17"/>
      <c r="AF2254" s="17"/>
      <c r="AG2254" s="17"/>
      <c r="AH2254" s="17"/>
      <c r="AI2254" s="17"/>
      <c r="AJ2254" s="17"/>
      <c r="AK2254" s="17"/>
      <c r="AL2254" s="17"/>
      <c r="AM2254" s="17"/>
      <c r="AN2254" s="17"/>
      <c r="AO2254" s="17"/>
      <c r="AP2254" s="17"/>
      <c r="AQ2254" s="17"/>
      <c r="AR2254" s="17"/>
      <c r="AS2254" s="17"/>
      <c r="AT2254" s="17"/>
      <c r="AU2254" s="17"/>
      <c r="AV2254" s="17"/>
      <c r="AW2254" s="17"/>
      <c r="AX2254" s="17"/>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9"/>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row>
    <row r="2255" spans="1:126" ht="20.100000000000001" customHeight="1">
      <c r="B2255" s="9"/>
      <c r="C2255" s="9"/>
      <c r="D2255" s="15"/>
      <c r="E2255" s="16" t="s">
        <v>82</v>
      </c>
      <c r="F2255" s="16"/>
      <c r="G2255" s="16"/>
      <c r="H2255" s="16"/>
      <c r="I2255" s="16"/>
      <c r="J2255" s="17"/>
      <c r="K2255" s="17"/>
      <c r="L2255" s="17"/>
      <c r="M2255" s="17"/>
      <c r="N2255" s="17"/>
      <c r="O2255" s="17"/>
      <c r="P2255" s="17"/>
      <c r="Q2255" s="20"/>
      <c r="R2255" s="486" t="s">
        <v>113</v>
      </c>
      <c r="S2255" s="486"/>
      <c r="T2255" s="486"/>
      <c r="U2255" s="486"/>
      <c r="V2255" s="39" t="s">
        <v>240</v>
      </c>
      <c r="W2255" s="487" t="str">
        <f>VLOOKUP(A2233,入力フォーム!$A$26:$AA$75,10,FALSE)</f>
        <v/>
      </c>
      <c r="X2255" s="487"/>
      <c r="Y2255" s="487"/>
      <c r="Z2255" s="487"/>
      <c r="AA2255" s="487"/>
      <c r="AB2255" s="487"/>
      <c r="AC2255" s="487"/>
      <c r="AD2255" s="39" t="s">
        <v>21</v>
      </c>
      <c r="AE2255" s="40"/>
      <c r="AF2255" s="22"/>
      <c r="AG2255" s="22"/>
      <c r="AH2255" s="22"/>
      <c r="AI2255" s="22"/>
      <c r="AJ2255" s="22"/>
      <c r="AK2255" s="22"/>
      <c r="AL2255" s="22"/>
      <c r="AM2255" s="22"/>
      <c r="AN2255" s="22"/>
      <c r="AO2255" s="22"/>
      <c r="AP2255" s="22"/>
      <c r="AQ2255" s="22"/>
      <c r="AR2255" s="22"/>
      <c r="AS2255" s="22"/>
      <c r="AT2255" s="22"/>
      <c r="AU2255" s="22"/>
      <c r="AV2255" s="22"/>
      <c r="AW2255" s="22"/>
      <c r="AX2255" s="2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3"/>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row>
    <row r="2256" spans="1:126" ht="20.100000000000001" customHeight="1">
      <c r="B2256" s="9"/>
      <c r="C2256" s="9"/>
      <c r="D2256" s="15"/>
      <c r="E2256" s="16"/>
      <c r="F2256" s="16"/>
      <c r="G2256" s="16"/>
      <c r="H2256" s="16"/>
      <c r="I2256" s="16"/>
      <c r="J2256" s="17"/>
      <c r="K2256" s="17"/>
      <c r="L2256" s="17"/>
      <c r="M2256" s="17"/>
      <c r="N2256" s="17"/>
      <c r="O2256" s="17"/>
      <c r="P2256" s="17"/>
      <c r="Q2256" s="15"/>
      <c r="R2256" s="16" t="s">
        <v>104</v>
      </c>
      <c r="S2256" s="17"/>
      <c r="T2256" s="17"/>
      <c r="U2256" s="17"/>
      <c r="V2256" s="17"/>
      <c r="W2256" s="17"/>
      <c r="X2256" s="17"/>
      <c r="Y2256" s="17"/>
      <c r="Z2256" s="17"/>
      <c r="AA2256" s="17"/>
      <c r="AB2256" s="17"/>
      <c r="AC2256" s="17"/>
      <c r="AD2256" s="17"/>
      <c r="AE2256" s="17"/>
      <c r="AF2256" s="17"/>
      <c r="AG2256" s="17"/>
      <c r="AH2256" s="17"/>
      <c r="AI2256" s="17"/>
      <c r="AJ2256" s="17"/>
      <c r="AK2256" s="17"/>
      <c r="AL2256" s="17"/>
      <c r="AM2256" s="17"/>
      <c r="AN2256" s="17"/>
      <c r="AO2256" s="17"/>
      <c r="AP2256" s="17"/>
      <c r="AQ2256" s="17"/>
      <c r="AR2256" s="17"/>
      <c r="AS2256" s="17"/>
      <c r="AT2256" s="17"/>
      <c r="AU2256" s="17"/>
      <c r="AV2256" s="17"/>
      <c r="AW2256" s="17"/>
      <c r="AX2256" s="17"/>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9"/>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row>
    <row r="2257" spans="2:126" ht="20.100000000000001" customHeight="1">
      <c r="B2257" s="9"/>
      <c r="C2257" s="9"/>
      <c r="D2257" s="15"/>
      <c r="E2257" s="16"/>
      <c r="F2257" s="16"/>
      <c r="G2257" s="16"/>
      <c r="H2257" s="16"/>
      <c r="I2257" s="16"/>
      <c r="J2257" s="17"/>
      <c r="K2257" s="17"/>
      <c r="L2257" s="17"/>
      <c r="M2257" s="17"/>
      <c r="N2257" s="17"/>
      <c r="O2257" s="17"/>
      <c r="P2257" s="17"/>
      <c r="Q2257" s="15"/>
      <c r="R2257" s="16" t="s">
        <v>68</v>
      </c>
      <c r="S2257" s="17"/>
      <c r="T2257" s="17"/>
      <c r="U2257" s="17"/>
      <c r="V2257" s="17"/>
      <c r="W2257" s="17"/>
      <c r="X2257" s="17"/>
      <c r="Y2257" s="17"/>
      <c r="Z2257" s="17"/>
      <c r="AA2257" s="17"/>
      <c r="AB2257" s="17"/>
      <c r="AC2257" s="17"/>
      <c r="AD2257" s="17"/>
      <c r="AE2257" s="17"/>
      <c r="AF2257" s="17"/>
      <c r="AG2257" s="17"/>
      <c r="AH2257" s="17"/>
      <c r="AI2257" s="17"/>
      <c r="AJ2257" s="17"/>
      <c r="AK2257" s="17"/>
      <c r="AL2257" s="17"/>
      <c r="AM2257" s="17"/>
      <c r="AN2257" s="17"/>
      <c r="AO2257" s="17"/>
      <c r="AP2257" s="17"/>
      <c r="AQ2257" s="17"/>
      <c r="AR2257" s="17"/>
      <c r="AS2257" s="17"/>
      <c r="AT2257" s="17"/>
      <c r="AU2257" s="17"/>
      <c r="AV2257" s="17"/>
      <c r="AW2257" s="17"/>
      <c r="AX2257" s="17"/>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9"/>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row>
    <row r="2258" spans="2:126" ht="20.100000000000001" customHeight="1">
      <c r="B2258" s="9"/>
      <c r="C2258" s="9"/>
      <c r="D2258" s="15"/>
      <c r="E2258" s="16"/>
      <c r="F2258" s="16"/>
      <c r="G2258" s="16"/>
      <c r="H2258" s="16"/>
      <c r="I2258" s="16"/>
      <c r="J2258" s="17"/>
      <c r="K2258" s="17"/>
      <c r="L2258" s="17"/>
      <c r="M2258" s="17"/>
      <c r="N2258" s="17"/>
      <c r="O2258" s="17"/>
      <c r="P2258" s="17"/>
      <c r="Q2258" s="15"/>
      <c r="R2258" s="16" t="s">
        <v>114</v>
      </c>
      <c r="S2258" s="17"/>
      <c r="T2258" s="17"/>
      <c r="U2258" s="17"/>
      <c r="V2258" s="17"/>
      <c r="W2258" s="17"/>
      <c r="X2258" s="17"/>
      <c r="Y2258" s="17"/>
      <c r="Z2258" s="17"/>
      <c r="AA2258" s="17"/>
      <c r="AB2258" s="17"/>
      <c r="AC2258" s="17"/>
      <c r="AD2258" s="17"/>
      <c r="AE2258" s="17"/>
      <c r="AF2258" s="17"/>
      <c r="AG2258" s="17"/>
      <c r="AH2258" s="17"/>
      <c r="AI2258" s="17"/>
      <c r="AJ2258" s="17"/>
      <c r="AK2258" s="17"/>
      <c r="AL2258" s="17"/>
      <c r="AM2258" s="17"/>
      <c r="AN2258" s="17"/>
      <c r="AO2258" s="17"/>
      <c r="AP2258" s="17"/>
      <c r="AQ2258" s="17"/>
      <c r="AR2258" s="17"/>
      <c r="AS2258" s="17"/>
      <c r="AT2258" s="17"/>
      <c r="AU2258" s="17"/>
      <c r="AV2258" s="17"/>
      <c r="AW2258" s="17"/>
      <c r="AX2258" s="17"/>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9"/>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row>
    <row r="2259" spans="2:126" ht="20.100000000000001" customHeight="1">
      <c r="B2259" s="9"/>
      <c r="C2259" s="9"/>
      <c r="D2259" s="15"/>
      <c r="E2259" s="16"/>
      <c r="F2259" s="16"/>
      <c r="G2259" s="16"/>
      <c r="H2259" s="16"/>
      <c r="I2259" s="16"/>
      <c r="J2259" s="17"/>
      <c r="K2259" s="17"/>
      <c r="L2259" s="17"/>
      <c r="M2259" s="17"/>
      <c r="N2259" s="17"/>
      <c r="O2259" s="17"/>
      <c r="P2259" s="17"/>
      <c r="Q2259" s="23"/>
      <c r="R2259" s="25"/>
      <c r="S2259" s="25"/>
      <c r="T2259" s="25"/>
      <c r="U2259" s="25"/>
      <c r="V2259" s="25"/>
      <c r="W2259" s="25"/>
      <c r="X2259" s="25"/>
      <c r="Y2259" s="24" t="s">
        <v>241</v>
      </c>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26"/>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row>
    <row r="2260" spans="2:126" ht="20.100000000000001" customHeight="1">
      <c r="B2260" s="9"/>
      <c r="C2260" s="9"/>
      <c r="D2260" s="10"/>
      <c r="E2260" s="11" t="s">
        <v>50</v>
      </c>
      <c r="F2260" s="11"/>
      <c r="G2260" s="11"/>
      <c r="H2260" s="11"/>
      <c r="I2260" s="11"/>
      <c r="J2260" s="12"/>
      <c r="K2260" s="12"/>
      <c r="L2260" s="12"/>
      <c r="M2260" s="12"/>
      <c r="N2260" s="12"/>
      <c r="O2260" s="12"/>
      <c r="P2260" s="12"/>
      <c r="Q2260" s="15"/>
      <c r="R2260" s="16" t="s">
        <v>69</v>
      </c>
      <c r="S2260" s="17"/>
      <c r="T2260" s="17"/>
      <c r="U2260" s="17"/>
      <c r="V2260" s="17"/>
      <c r="W2260" s="17"/>
      <c r="X2260" s="17"/>
      <c r="Y2260" s="17"/>
      <c r="Z2260" s="17"/>
      <c r="AA2260" s="17"/>
      <c r="AB2260" s="17"/>
      <c r="AC2260" s="16" t="s">
        <v>70</v>
      </c>
      <c r="AD2260" s="17"/>
      <c r="AE2260" s="17"/>
      <c r="AF2260" s="17"/>
      <c r="AG2260" s="17"/>
      <c r="AH2260" s="17"/>
      <c r="AI2260" s="17"/>
      <c r="AJ2260" s="17"/>
      <c r="AK2260" s="17"/>
      <c r="AL2260" s="17"/>
      <c r="AM2260" s="17"/>
      <c r="AN2260" s="17"/>
      <c r="AO2260" s="17"/>
      <c r="AP2260" s="17"/>
      <c r="AQ2260" s="17"/>
      <c r="AR2260" s="17"/>
      <c r="AS2260" s="17"/>
      <c r="AT2260" s="17"/>
      <c r="AU2260" s="17"/>
      <c r="AV2260" s="17"/>
      <c r="AW2260" s="17"/>
      <c r="AX2260" s="17"/>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9"/>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row>
    <row r="2261" spans="2:126" ht="20.100000000000001" customHeight="1">
      <c r="B2261" s="9"/>
      <c r="C2261" s="9"/>
      <c r="D2261" s="10"/>
      <c r="E2261" s="11" t="s">
        <v>51</v>
      </c>
      <c r="F2261" s="11"/>
      <c r="G2261" s="11"/>
      <c r="H2261" s="11"/>
      <c r="I2261" s="11"/>
      <c r="J2261" s="12"/>
      <c r="K2261" s="12"/>
      <c r="L2261" s="12"/>
      <c r="M2261" s="12"/>
      <c r="N2261" s="12"/>
      <c r="O2261" s="12"/>
      <c r="P2261" s="12"/>
      <c r="Q2261" s="10"/>
      <c r="R2261" s="11" t="s">
        <v>86</v>
      </c>
      <c r="S2261" s="12"/>
      <c r="T2261" s="12"/>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c r="BW2261" s="13"/>
      <c r="BX2261" s="14"/>
    </row>
    <row r="2262" spans="2:126" ht="20.100000000000001" customHeight="1">
      <c r="B2262" s="9"/>
      <c r="C2262" s="9"/>
      <c r="D2262" s="20"/>
      <c r="E2262" s="21" t="s">
        <v>52</v>
      </c>
      <c r="F2262" s="21"/>
      <c r="G2262" s="21"/>
      <c r="H2262" s="21"/>
      <c r="I2262" s="21"/>
      <c r="J2262" s="22"/>
      <c r="K2262" s="22"/>
      <c r="L2262" s="22"/>
      <c r="M2262" s="22"/>
      <c r="N2262" s="22"/>
      <c r="O2262" s="22"/>
      <c r="P2262" s="22"/>
      <c r="Q2262" s="15"/>
      <c r="R2262" s="16" t="s">
        <v>71</v>
      </c>
      <c r="S2262" s="29"/>
      <c r="T2262" s="29"/>
      <c r="U2262" s="29"/>
      <c r="V2262" s="29"/>
      <c r="W2262" s="29"/>
      <c r="X2262" s="29"/>
      <c r="Y2262" s="29"/>
      <c r="Z2262" s="29"/>
      <c r="AA2262" s="29"/>
      <c r="AB2262" s="29"/>
      <c r="AC2262" s="29"/>
      <c r="AD2262" s="29"/>
      <c r="AE2262" s="29"/>
      <c r="AF2262" s="29"/>
      <c r="AG2262" s="29"/>
      <c r="AH2262" s="29"/>
      <c r="AI2262" s="29"/>
      <c r="AJ2262" s="29"/>
      <c r="AK2262" s="29"/>
      <c r="AL2262" s="29"/>
      <c r="AM2262" s="29"/>
      <c r="AN2262" s="29"/>
      <c r="AO2262" s="29"/>
      <c r="AP2262" s="29"/>
      <c r="AQ2262" s="29"/>
      <c r="AR2262" s="29"/>
      <c r="AS2262" s="29"/>
      <c r="AT2262" s="29"/>
      <c r="AU2262" s="29"/>
      <c r="AV2262" s="29"/>
      <c r="AW2262" s="29"/>
      <c r="AX2262" s="29"/>
      <c r="AY2262" s="30"/>
      <c r="AZ2262" s="30"/>
      <c r="BA2262" s="30"/>
      <c r="BB2262" s="30"/>
      <c r="BC2262" s="30"/>
      <c r="BD2262" s="30"/>
      <c r="BE2262" s="30"/>
      <c r="BF2262" s="30"/>
      <c r="BG2262" s="30"/>
      <c r="BH2262" s="30"/>
      <c r="BI2262" s="30"/>
      <c r="BJ2262" s="30"/>
      <c r="BK2262" s="30"/>
      <c r="BL2262" s="18"/>
      <c r="BM2262" s="18"/>
      <c r="BN2262" s="18"/>
      <c r="BO2262" s="18"/>
      <c r="BP2262" s="18"/>
      <c r="BQ2262" s="18"/>
      <c r="BR2262" s="18"/>
      <c r="BS2262" s="18"/>
      <c r="BT2262" s="18"/>
      <c r="BU2262" s="18"/>
      <c r="BV2262" s="18"/>
      <c r="BW2262" s="18"/>
      <c r="BX2262" s="19"/>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row>
    <row r="2263" spans="2:126" ht="20.100000000000001" customHeight="1">
      <c r="B2263" s="9"/>
      <c r="C2263" s="9"/>
      <c r="D2263" s="15"/>
      <c r="E2263" s="16"/>
      <c r="F2263" s="16"/>
      <c r="G2263" s="16"/>
      <c r="H2263" s="16"/>
      <c r="I2263" s="16"/>
      <c r="J2263" s="17"/>
      <c r="K2263" s="17"/>
      <c r="L2263" s="17"/>
      <c r="M2263" s="17"/>
      <c r="N2263" s="17"/>
      <c r="O2263" s="17"/>
      <c r="P2263" s="17"/>
      <c r="Q2263" s="15"/>
      <c r="R2263" s="28" t="s">
        <v>72</v>
      </c>
      <c r="S2263" s="29"/>
      <c r="T2263" s="29"/>
      <c r="U2263" s="29"/>
      <c r="V2263" s="29"/>
      <c r="W2263" s="29"/>
      <c r="X2263" s="29"/>
      <c r="Y2263" s="29"/>
      <c r="Z2263" s="29"/>
      <c r="AA2263" s="29"/>
      <c r="AB2263" s="29"/>
      <c r="AC2263" s="29"/>
      <c r="AD2263" s="29"/>
      <c r="AE2263" s="29"/>
      <c r="AF2263" s="29"/>
      <c r="AG2263" s="29"/>
      <c r="AH2263" s="29"/>
      <c r="AI2263" s="29"/>
      <c r="AJ2263" s="29"/>
      <c r="AK2263" s="29"/>
      <c r="AL2263" s="29"/>
      <c r="AM2263" s="29"/>
      <c r="AN2263" s="29"/>
      <c r="AO2263" s="29"/>
      <c r="AP2263" s="29"/>
      <c r="AQ2263" s="29"/>
      <c r="AR2263" s="29"/>
      <c r="AS2263" s="29"/>
      <c r="AT2263" s="29"/>
      <c r="AU2263" s="29"/>
      <c r="AV2263" s="29"/>
      <c r="AW2263" s="29"/>
      <c r="AX2263" s="29"/>
      <c r="AY2263" s="30"/>
      <c r="AZ2263" s="30"/>
      <c r="BA2263" s="30"/>
      <c r="BB2263" s="30"/>
      <c r="BC2263" s="30"/>
      <c r="BD2263" s="30"/>
      <c r="BE2263" s="30"/>
      <c r="BF2263" s="30"/>
      <c r="BG2263" s="30"/>
      <c r="BH2263" s="30"/>
      <c r="BI2263" s="30"/>
      <c r="BJ2263" s="30"/>
      <c r="BK2263" s="30"/>
      <c r="BL2263" s="18"/>
      <c r="BM2263" s="18"/>
      <c r="BN2263" s="18"/>
      <c r="BO2263" s="18"/>
      <c r="BP2263" s="18"/>
      <c r="BQ2263" s="18"/>
      <c r="BR2263" s="18"/>
      <c r="BS2263" s="18"/>
      <c r="BT2263" s="18"/>
      <c r="BU2263" s="18"/>
      <c r="BV2263" s="18"/>
      <c r="BW2263" s="18"/>
      <c r="BX2263" s="19"/>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row>
    <row r="2264" spans="2:126" ht="20.100000000000001" customHeight="1">
      <c r="B2264" s="9"/>
      <c r="C2264" s="9"/>
      <c r="D2264" s="15"/>
      <c r="E2264" s="16"/>
      <c r="F2264" s="16"/>
      <c r="G2264" s="16"/>
      <c r="H2264" s="16"/>
      <c r="I2264" s="16"/>
      <c r="J2264" s="17"/>
      <c r="K2264" s="17"/>
      <c r="L2264" s="17"/>
      <c r="M2264" s="17"/>
      <c r="N2264" s="17"/>
      <c r="O2264" s="17"/>
      <c r="P2264" s="17"/>
      <c r="Q2264" s="15"/>
      <c r="R2264" s="29"/>
      <c r="S2264" s="29"/>
      <c r="T2264" s="29" t="s">
        <v>73</v>
      </c>
      <c r="U2264" s="29"/>
      <c r="V2264" s="29"/>
      <c r="W2264" s="29"/>
      <c r="X2264" s="29"/>
      <c r="Y2264" s="29"/>
      <c r="Z2264" s="29"/>
      <c r="AA2264" s="29"/>
      <c r="AB2264" s="29"/>
      <c r="AC2264" s="29"/>
      <c r="AD2264" s="29"/>
      <c r="AE2264" s="29"/>
      <c r="AF2264" s="29"/>
      <c r="AG2264" s="29"/>
      <c r="AH2264" s="29"/>
      <c r="AI2264" s="29"/>
      <c r="AJ2264" s="29"/>
      <c r="AK2264" s="29"/>
      <c r="AL2264" s="29"/>
      <c r="AM2264" s="29"/>
      <c r="AN2264" s="29"/>
      <c r="AO2264" s="29"/>
      <c r="AP2264" s="29"/>
      <c r="AQ2264" s="29"/>
      <c r="AR2264" s="29"/>
      <c r="AS2264" s="29"/>
      <c r="AT2264" s="29"/>
      <c r="AU2264" s="29"/>
      <c r="AV2264" s="29"/>
      <c r="AW2264" s="29"/>
      <c r="AX2264" s="29"/>
      <c r="AY2264" s="30"/>
      <c r="AZ2264" s="30"/>
      <c r="BA2264" s="30"/>
      <c r="BB2264" s="30"/>
      <c r="BC2264" s="30"/>
      <c r="BD2264" s="30"/>
      <c r="BE2264" s="30"/>
      <c r="BF2264" s="30"/>
      <c r="BG2264" s="30"/>
      <c r="BH2264" s="30"/>
      <c r="BI2264" s="30"/>
      <c r="BJ2264" s="30"/>
      <c r="BK2264" s="30"/>
      <c r="BL2264" s="18"/>
      <c r="BM2264" s="18"/>
      <c r="BN2264" s="18"/>
      <c r="BO2264" s="18"/>
      <c r="BP2264" s="18"/>
      <c r="BQ2264" s="18"/>
      <c r="BR2264" s="18"/>
      <c r="BS2264" s="18"/>
      <c r="BT2264" s="18"/>
      <c r="BU2264" s="18"/>
      <c r="BV2264" s="18"/>
      <c r="BW2264" s="18"/>
      <c r="BX2264" s="19"/>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row>
    <row r="2265" spans="2:126" ht="20.100000000000001" customHeight="1">
      <c r="B2265" s="9"/>
      <c r="C2265" s="9"/>
      <c r="D2265" s="15"/>
      <c r="E2265" s="16"/>
      <c r="F2265" s="16"/>
      <c r="G2265" s="16"/>
      <c r="H2265" s="16"/>
      <c r="I2265" s="16"/>
      <c r="J2265" s="17"/>
      <c r="K2265" s="17"/>
      <c r="L2265" s="17"/>
      <c r="M2265" s="17"/>
      <c r="N2265" s="17"/>
      <c r="O2265" s="17"/>
      <c r="P2265" s="17"/>
      <c r="Q2265" s="15"/>
      <c r="R2265" s="29"/>
      <c r="S2265" s="29"/>
      <c r="T2265" s="29" t="s">
        <v>74</v>
      </c>
      <c r="U2265" s="29"/>
      <c r="V2265" s="29"/>
      <c r="W2265" s="29"/>
      <c r="X2265" s="29"/>
      <c r="Y2265" s="29"/>
      <c r="Z2265" s="29"/>
      <c r="AA2265" s="29"/>
      <c r="AB2265" s="29"/>
      <c r="AC2265" s="29"/>
      <c r="AD2265" s="29"/>
      <c r="AE2265" s="29"/>
      <c r="AF2265" s="29"/>
      <c r="AG2265" s="29"/>
      <c r="AH2265" s="29"/>
      <c r="AI2265" s="29"/>
      <c r="AJ2265" s="29"/>
      <c r="AK2265" s="29"/>
      <c r="AL2265" s="29"/>
      <c r="AM2265" s="29"/>
      <c r="AN2265" s="29"/>
      <c r="AO2265" s="29"/>
      <c r="AP2265" s="29"/>
      <c r="AQ2265" s="29"/>
      <c r="AR2265" s="29"/>
      <c r="AS2265" s="29"/>
      <c r="AT2265" s="29"/>
      <c r="AU2265" s="29"/>
      <c r="AV2265" s="29"/>
      <c r="AW2265" s="29"/>
      <c r="AX2265" s="29"/>
      <c r="AY2265" s="30"/>
      <c r="AZ2265" s="30"/>
      <c r="BA2265" s="30"/>
      <c r="BB2265" s="30"/>
      <c r="BC2265" s="30"/>
      <c r="BD2265" s="30"/>
      <c r="BE2265" s="30"/>
      <c r="BF2265" s="30"/>
      <c r="BG2265" s="30"/>
      <c r="BH2265" s="30"/>
      <c r="BI2265" s="30"/>
      <c r="BJ2265" s="30"/>
      <c r="BK2265" s="30"/>
      <c r="BL2265" s="18"/>
      <c r="BM2265" s="18"/>
      <c r="BN2265" s="18"/>
      <c r="BO2265" s="18"/>
      <c r="BP2265" s="18"/>
      <c r="BQ2265" s="18"/>
      <c r="BR2265" s="18"/>
      <c r="BS2265" s="18"/>
      <c r="BT2265" s="18"/>
      <c r="BU2265" s="18"/>
      <c r="BV2265" s="18"/>
      <c r="BW2265" s="18"/>
      <c r="BX2265" s="19"/>
    </row>
    <row r="2266" spans="2:126" ht="20.100000000000001" customHeight="1">
      <c r="B2266" s="9"/>
      <c r="C2266" s="9"/>
      <c r="D2266" s="15"/>
      <c r="E2266" s="16"/>
      <c r="F2266" s="16"/>
      <c r="G2266" s="16"/>
      <c r="H2266" s="16"/>
      <c r="I2266" s="16"/>
      <c r="J2266" s="17"/>
      <c r="K2266" s="17"/>
      <c r="L2266" s="17"/>
      <c r="M2266" s="17"/>
      <c r="N2266" s="17"/>
      <c r="O2266" s="17"/>
      <c r="P2266" s="17"/>
      <c r="Q2266" s="15"/>
      <c r="R2266" s="29"/>
      <c r="S2266" s="29"/>
      <c r="T2266" s="29" t="s">
        <v>75</v>
      </c>
      <c r="U2266" s="29"/>
      <c r="V2266" s="29"/>
      <c r="W2266" s="29"/>
      <c r="X2266" s="29"/>
      <c r="Y2266" s="29"/>
      <c r="Z2266" s="29"/>
      <c r="AA2266" s="29"/>
      <c r="AB2266" s="29"/>
      <c r="AC2266" s="29"/>
      <c r="AD2266" s="29"/>
      <c r="AE2266" s="29"/>
      <c r="AF2266" s="29"/>
      <c r="AG2266" s="29"/>
      <c r="AH2266" s="29"/>
      <c r="AI2266" s="29"/>
      <c r="AJ2266" s="29"/>
      <c r="AK2266" s="29"/>
      <c r="AL2266" s="29"/>
      <c r="AM2266" s="29"/>
      <c r="AN2266" s="29"/>
      <c r="AO2266" s="29"/>
      <c r="AP2266" s="29"/>
      <c r="AQ2266" s="29"/>
      <c r="AR2266" s="29"/>
      <c r="AS2266" s="29"/>
      <c r="AT2266" s="29"/>
      <c r="AU2266" s="29"/>
      <c r="AV2266" s="29"/>
      <c r="AW2266" s="29"/>
      <c r="AX2266" s="29"/>
      <c r="AY2266" s="30"/>
      <c r="AZ2266" s="30"/>
      <c r="BA2266" s="30"/>
      <c r="BB2266" s="30"/>
      <c r="BC2266" s="30"/>
      <c r="BD2266" s="30"/>
      <c r="BE2266" s="30"/>
      <c r="BF2266" s="30"/>
      <c r="BG2266" s="30"/>
      <c r="BH2266" s="30"/>
      <c r="BI2266" s="30"/>
      <c r="BJ2266" s="30"/>
      <c r="BK2266" s="30"/>
      <c r="BL2266" s="18"/>
      <c r="BM2266" s="18"/>
      <c r="BN2266" s="18"/>
      <c r="BO2266" s="18"/>
      <c r="BP2266" s="18"/>
      <c r="BQ2266" s="18"/>
      <c r="BR2266" s="18"/>
      <c r="BS2266" s="18"/>
      <c r="BT2266" s="18"/>
      <c r="BU2266" s="18"/>
      <c r="BV2266" s="18"/>
      <c r="BW2266" s="18"/>
      <c r="BX2266" s="19"/>
    </row>
    <row r="2267" spans="2:126" ht="20.100000000000001" customHeight="1">
      <c r="B2267" s="9"/>
      <c r="C2267" s="9"/>
      <c r="D2267" s="15"/>
      <c r="E2267" s="16"/>
      <c r="F2267" s="16"/>
      <c r="G2267" s="16"/>
      <c r="H2267" s="16"/>
      <c r="I2267" s="16"/>
      <c r="J2267" s="17"/>
      <c r="K2267" s="17"/>
      <c r="L2267" s="17"/>
      <c r="M2267" s="17"/>
      <c r="N2267" s="17"/>
      <c r="O2267" s="17"/>
      <c r="P2267" s="17"/>
      <c r="Q2267" s="15"/>
      <c r="R2267" s="29"/>
      <c r="S2267" s="29"/>
      <c r="T2267" s="29" t="s">
        <v>84</v>
      </c>
      <c r="U2267" s="29"/>
      <c r="V2267" s="29"/>
      <c r="W2267" s="29"/>
      <c r="X2267" s="29"/>
      <c r="Y2267" s="29"/>
      <c r="Z2267" s="29"/>
      <c r="AA2267" s="29"/>
      <c r="AB2267" s="29"/>
      <c r="AC2267" s="29"/>
      <c r="AD2267" s="29"/>
      <c r="AE2267" s="29"/>
      <c r="AF2267" s="29"/>
      <c r="AG2267" s="29"/>
      <c r="AH2267" s="29"/>
      <c r="AI2267" s="29"/>
      <c r="AJ2267" s="29"/>
      <c r="AK2267" s="29"/>
      <c r="AL2267" s="29"/>
      <c r="AM2267" s="29"/>
      <c r="AN2267" s="29"/>
      <c r="AO2267" s="29"/>
      <c r="AP2267" s="29"/>
      <c r="AQ2267" s="29"/>
      <c r="AR2267" s="29"/>
      <c r="AS2267" s="29"/>
      <c r="AT2267" s="29"/>
      <c r="AU2267" s="29"/>
      <c r="AV2267" s="29"/>
      <c r="AW2267" s="29"/>
      <c r="AX2267" s="29"/>
      <c r="AY2267" s="30"/>
      <c r="AZ2267" s="30"/>
      <c r="BA2267" s="30"/>
      <c r="BB2267" s="30"/>
      <c r="BC2267" s="30"/>
      <c r="BD2267" s="30"/>
      <c r="BE2267" s="30"/>
      <c r="BF2267" s="30"/>
      <c r="BG2267" s="30"/>
      <c r="BH2267" s="30"/>
      <c r="BI2267" s="30"/>
      <c r="BJ2267" s="30"/>
      <c r="BK2267" s="30"/>
      <c r="BL2267" s="18"/>
      <c r="BM2267" s="18"/>
      <c r="BN2267" s="18"/>
      <c r="BO2267" s="18"/>
      <c r="BP2267" s="18"/>
      <c r="BQ2267" s="18"/>
      <c r="BR2267" s="18"/>
      <c r="BS2267" s="18"/>
      <c r="BT2267" s="18"/>
      <c r="BU2267" s="18"/>
      <c r="BV2267" s="18"/>
      <c r="BW2267" s="18"/>
      <c r="BX2267" s="19"/>
    </row>
    <row r="2268" spans="2:126" ht="20.100000000000001" customHeight="1">
      <c r="B2268" s="9"/>
      <c r="C2268" s="9"/>
      <c r="D2268" s="23"/>
      <c r="E2268" s="24"/>
      <c r="F2268" s="24"/>
      <c r="G2268" s="24"/>
      <c r="H2268" s="24"/>
      <c r="I2268" s="24"/>
      <c r="J2268" s="25"/>
      <c r="K2268" s="25"/>
      <c r="L2268" s="25"/>
      <c r="M2268" s="25"/>
      <c r="N2268" s="25"/>
      <c r="O2268" s="25"/>
      <c r="P2268" s="25"/>
      <c r="Q2268" s="15"/>
      <c r="R2268" s="29"/>
      <c r="S2268" s="29"/>
      <c r="T2268" s="29" t="s">
        <v>76</v>
      </c>
      <c r="U2268" s="29"/>
      <c r="V2268" s="29"/>
      <c r="W2268" s="29"/>
      <c r="X2268" s="29"/>
      <c r="Y2268" s="29"/>
      <c r="Z2268" s="29"/>
      <c r="AA2268" s="29"/>
      <c r="AB2268" s="29"/>
      <c r="AC2268" s="29"/>
      <c r="AD2268" s="29"/>
      <c r="AE2268" s="29"/>
      <c r="AF2268" s="29"/>
      <c r="AG2268" s="29"/>
      <c r="AH2268" s="29"/>
      <c r="AI2268" s="29"/>
      <c r="AJ2268" s="29"/>
      <c r="AK2268" s="29"/>
      <c r="AL2268" s="29"/>
      <c r="AM2268" s="29"/>
      <c r="AN2268" s="29"/>
      <c r="AO2268" s="29"/>
      <c r="AP2268" s="29"/>
      <c r="AQ2268" s="29"/>
      <c r="AR2268" s="29"/>
      <c r="AS2268" s="29"/>
      <c r="AT2268" s="29"/>
      <c r="AU2268" s="29"/>
      <c r="AV2268" s="29"/>
      <c r="AW2268" s="29"/>
      <c r="AX2268" s="29"/>
      <c r="AY2268" s="30"/>
      <c r="AZ2268" s="30"/>
      <c r="BA2268" s="30"/>
      <c r="BB2268" s="30"/>
      <c r="BC2268" s="30"/>
      <c r="BD2268" s="30"/>
      <c r="BE2268" s="30"/>
      <c r="BF2268" s="30"/>
      <c r="BG2268" s="30"/>
      <c r="BH2268" s="30"/>
      <c r="BI2268" s="30"/>
      <c r="BJ2268" s="30"/>
      <c r="BK2268" s="30"/>
      <c r="BL2268" s="18"/>
      <c r="BM2268" s="18"/>
      <c r="BN2268" s="18"/>
      <c r="BO2268" s="18"/>
      <c r="BP2268" s="18"/>
      <c r="BQ2268" s="18"/>
      <c r="BR2268" s="18"/>
      <c r="BS2268" s="18"/>
      <c r="BT2268" s="18"/>
      <c r="BU2268" s="18"/>
      <c r="BV2268" s="18"/>
      <c r="BW2268" s="18"/>
      <c r="BX2268" s="19"/>
    </row>
    <row r="2269" spans="2:126" ht="20.100000000000001" customHeight="1">
      <c r="B2269" s="9"/>
      <c r="C2269" s="9"/>
      <c r="D2269" s="15"/>
      <c r="E2269" s="16" t="s">
        <v>53</v>
      </c>
      <c r="F2269" s="16"/>
      <c r="G2269" s="16"/>
      <c r="H2269" s="16"/>
      <c r="I2269" s="16"/>
      <c r="J2269" s="17"/>
      <c r="K2269" s="17"/>
      <c r="L2269" s="17"/>
      <c r="M2269" s="17"/>
      <c r="N2269" s="17"/>
      <c r="O2269" s="17"/>
      <c r="P2269" s="17"/>
      <c r="Q2269" s="10"/>
      <c r="R2269" s="11" t="s">
        <v>325</v>
      </c>
      <c r="S2269" s="37"/>
      <c r="T2269" s="37"/>
      <c r="U2269" s="37"/>
      <c r="V2269" s="37"/>
      <c r="W2269" s="37"/>
      <c r="X2269" s="37"/>
      <c r="Y2269" s="37"/>
      <c r="Z2269" s="37"/>
      <c r="AA2269" s="37"/>
      <c r="AB2269" s="37"/>
      <c r="AC2269" s="37"/>
      <c r="AD2269" s="37"/>
      <c r="AE2269" s="37"/>
      <c r="AF2269" s="37"/>
      <c r="AG2269" s="37"/>
      <c r="AH2269" s="37"/>
      <c r="AI2269" s="37"/>
      <c r="AJ2269" s="37"/>
      <c r="AK2269" s="37"/>
      <c r="AL2269" s="37"/>
      <c r="AM2269" s="37"/>
      <c r="AN2269" s="37"/>
      <c r="AO2269" s="37"/>
      <c r="AP2269" s="37"/>
      <c r="AQ2269" s="37"/>
      <c r="AR2269" s="37"/>
      <c r="AS2269" s="37"/>
      <c r="AT2269" s="37"/>
      <c r="AU2269" s="37"/>
      <c r="AV2269" s="37"/>
      <c r="AW2269" s="37"/>
      <c r="AX2269" s="37"/>
      <c r="AY2269" s="38"/>
      <c r="AZ2269" s="38"/>
      <c r="BA2269" s="38"/>
      <c r="BB2269" s="38"/>
      <c r="BC2269" s="38"/>
      <c r="BD2269" s="38"/>
      <c r="BE2269" s="38"/>
      <c r="BF2269" s="38"/>
      <c r="BG2269" s="38"/>
      <c r="BH2269" s="38"/>
      <c r="BI2269" s="38"/>
      <c r="BJ2269" s="38"/>
      <c r="BK2269" s="38"/>
      <c r="BL2269" s="13"/>
      <c r="BM2269" s="13"/>
      <c r="BN2269" s="13"/>
      <c r="BO2269" s="13"/>
      <c r="BP2269" s="13"/>
      <c r="BQ2269" s="13"/>
      <c r="BR2269" s="13"/>
      <c r="BS2269" s="13"/>
      <c r="BT2269" s="13"/>
      <c r="BU2269" s="13"/>
      <c r="BV2269" s="13"/>
      <c r="BW2269" s="13"/>
      <c r="BX2269" s="14"/>
    </row>
    <row r="2270" spans="2:126" ht="20.100000000000001" customHeight="1">
      <c r="B2270" s="9"/>
      <c r="C2270" s="9"/>
      <c r="D2270" s="20"/>
      <c r="E2270" s="21" t="s">
        <v>54</v>
      </c>
      <c r="F2270" s="21"/>
      <c r="G2270" s="21"/>
      <c r="H2270" s="21"/>
      <c r="I2270" s="21"/>
      <c r="J2270" s="22"/>
      <c r="K2270" s="22"/>
      <c r="L2270" s="22"/>
      <c r="M2270" s="22"/>
      <c r="N2270" s="22"/>
      <c r="O2270" s="22"/>
      <c r="P2270" s="22"/>
      <c r="Q2270" s="15"/>
      <c r="R2270" s="28" t="s">
        <v>77</v>
      </c>
      <c r="S2270" s="29"/>
      <c r="T2270" s="29"/>
      <c r="U2270" s="29"/>
      <c r="V2270" s="29"/>
      <c r="W2270" s="29"/>
      <c r="X2270" s="29"/>
      <c r="Y2270" s="29"/>
      <c r="Z2270" s="29"/>
      <c r="AA2270" s="29"/>
      <c r="AB2270" s="29"/>
      <c r="AC2270" s="29"/>
      <c r="AD2270" s="29"/>
      <c r="AE2270" s="29"/>
      <c r="AF2270" s="29"/>
      <c r="AG2270" s="29"/>
      <c r="AH2270" s="29"/>
      <c r="AI2270" s="29"/>
      <c r="AJ2270" s="29"/>
      <c r="AK2270" s="29"/>
      <c r="AL2270" s="29"/>
      <c r="AM2270" s="29"/>
      <c r="AN2270" s="29"/>
      <c r="AO2270" s="29"/>
      <c r="AP2270" s="29"/>
      <c r="AQ2270" s="29"/>
      <c r="AR2270" s="29"/>
      <c r="AS2270" s="29"/>
      <c r="AT2270" s="29"/>
      <c r="AU2270" s="29"/>
      <c r="AV2270" s="29"/>
      <c r="AW2270" s="29"/>
      <c r="AX2270" s="29"/>
      <c r="AY2270" s="30"/>
      <c r="AZ2270" s="30"/>
      <c r="BA2270" s="30"/>
      <c r="BB2270" s="30"/>
      <c r="BC2270" s="30"/>
      <c r="BD2270" s="30"/>
      <c r="BE2270" s="30"/>
      <c r="BF2270" s="30"/>
      <c r="BG2270" s="30"/>
      <c r="BH2270" s="30"/>
      <c r="BI2270" s="30"/>
      <c r="BJ2270" s="30"/>
      <c r="BK2270" s="30"/>
      <c r="BL2270" s="18"/>
      <c r="BM2270" s="18"/>
      <c r="BN2270" s="18"/>
      <c r="BO2270" s="18"/>
      <c r="BP2270" s="18"/>
      <c r="BQ2270" s="18"/>
      <c r="BR2270" s="18"/>
      <c r="BS2270" s="18"/>
      <c r="BT2270" s="18"/>
      <c r="BU2270" s="18"/>
      <c r="BV2270" s="18"/>
      <c r="BW2270" s="18"/>
      <c r="BX2270" s="19"/>
    </row>
    <row r="2271" spans="2:126" ht="20.100000000000001" customHeight="1">
      <c r="B2271" s="9"/>
      <c r="C2271" s="9"/>
      <c r="D2271" s="15"/>
      <c r="E2271" s="16"/>
      <c r="F2271" s="16"/>
      <c r="G2271" s="16"/>
      <c r="H2271" s="16"/>
      <c r="I2271" s="16"/>
      <c r="J2271" s="17"/>
      <c r="K2271" s="17"/>
      <c r="L2271" s="17"/>
      <c r="M2271" s="17"/>
      <c r="N2271" s="17"/>
      <c r="O2271" s="17"/>
      <c r="P2271" s="17"/>
      <c r="Q2271" s="15"/>
      <c r="R2271" s="29"/>
      <c r="S2271" s="29"/>
      <c r="T2271" s="29" t="s">
        <v>78</v>
      </c>
      <c r="U2271" s="29"/>
      <c r="V2271" s="29"/>
      <c r="W2271" s="29"/>
      <c r="X2271" s="29"/>
      <c r="Y2271" s="29"/>
      <c r="Z2271" s="29"/>
      <c r="AA2271" s="29"/>
      <c r="AB2271" s="29"/>
      <c r="AC2271" s="29"/>
      <c r="AD2271" s="29"/>
      <c r="AE2271" s="29"/>
      <c r="AF2271" s="29"/>
      <c r="AG2271" s="29"/>
      <c r="AH2271" s="29"/>
      <c r="AI2271" s="29"/>
      <c r="AJ2271" s="29"/>
      <c r="AK2271" s="29"/>
      <c r="AL2271" s="29"/>
      <c r="AM2271" s="29"/>
      <c r="AN2271" s="29"/>
      <c r="AO2271" s="29"/>
      <c r="AP2271" s="29"/>
      <c r="AQ2271" s="29"/>
      <c r="AR2271" s="29"/>
      <c r="AS2271" s="29"/>
      <c r="AT2271" s="29"/>
      <c r="AU2271" s="29"/>
      <c r="AV2271" s="29"/>
      <c r="AW2271" s="29"/>
      <c r="AX2271" s="29"/>
      <c r="AY2271" s="30"/>
      <c r="AZ2271" s="30"/>
      <c r="BA2271" s="30"/>
      <c r="BB2271" s="30"/>
      <c r="BC2271" s="30"/>
      <c r="BD2271" s="30"/>
      <c r="BE2271" s="30"/>
      <c r="BF2271" s="30"/>
      <c r="BG2271" s="30"/>
      <c r="BH2271" s="30"/>
      <c r="BI2271" s="30"/>
      <c r="BJ2271" s="30"/>
      <c r="BK2271" s="30"/>
      <c r="BL2271" s="18"/>
      <c r="BM2271" s="18"/>
      <c r="BN2271" s="18"/>
      <c r="BO2271" s="18"/>
      <c r="BP2271" s="18"/>
      <c r="BQ2271" s="18"/>
      <c r="BR2271" s="18"/>
      <c r="BS2271" s="18"/>
      <c r="BT2271" s="18"/>
      <c r="BU2271" s="18"/>
      <c r="BV2271" s="18"/>
      <c r="BW2271" s="18"/>
      <c r="BX2271" s="19"/>
    </row>
    <row r="2272" spans="2:126" ht="20.100000000000001" customHeight="1">
      <c r="B2272" s="9"/>
      <c r="C2272" s="9"/>
      <c r="D2272" s="15"/>
      <c r="E2272" s="16"/>
      <c r="F2272" s="16"/>
      <c r="G2272" s="16"/>
      <c r="H2272" s="16"/>
      <c r="I2272" s="16"/>
      <c r="J2272" s="17"/>
      <c r="K2272" s="17"/>
      <c r="L2272" s="17"/>
      <c r="M2272" s="17"/>
      <c r="N2272" s="17"/>
      <c r="O2272" s="17"/>
      <c r="P2272" s="17"/>
      <c r="Q2272" s="15"/>
      <c r="R2272" s="29"/>
      <c r="S2272" s="29"/>
      <c r="T2272" s="29" t="s">
        <v>79</v>
      </c>
      <c r="U2272" s="29"/>
      <c r="V2272" s="29"/>
      <c r="W2272" s="29"/>
      <c r="X2272" s="29"/>
      <c r="Y2272" s="29"/>
      <c r="Z2272" s="29"/>
      <c r="AA2272" s="29"/>
      <c r="AB2272" s="29"/>
      <c r="AC2272" s="29"/>
      <c r="AD2272" s="29"/>
      <c r="AE2272" s="29"/>
      <c r="AF2272" s="29"/>
      <c r="AG2272" s="29"/>
      <c r="AH2272" s="29"/>
      <c r="AI2272" s="29"/>
      <c r="AJ2272" s="29"/>
      <c r="AK2272" s="29"/>
      <c r="AL2272" s="29"/>
      <c r="AM2272" s="29"/>
      <c r="AN2272" s="29"/>
      <c r="AO2272" s="29"/>
      <c r="AP2272" s="29"/>
      <c r="AQ2272" s="29"/>
      <c r="AR2272" s="29"/>
      <c r="AS2272" s="29"/>
      <c r="AT2272" s="29"/>
      <c r="AU2272" s="29"/>
      <c r="AV2272" s="29"/>
      <c r="AW2272" s="29"/>
      <c r="AX2272" s="29"/>
      <c r="AY2272" s="30"/>
      <c r="AZ2272" s="30"/>
      <c r="BA2272" s="30"/>
      <c r="BB2272" s="30"/>
      <c r="BC2272" s="30"/>
      <c r="BD2272" s="30"/>
      <c r="BE2272" s="30"/>
      <c r="BF2272" s="30"/>
      <c r="BG2272" s="30"/>
      <c r="BH2272" s="30"/>
      <c r="BI2272" s="30"/>
      <c r="BJ2272" s="30"/>
      <c r="BK2272" s="30"/>
      <c r="BL2272" s="18"/>
      <c r="BM2272" s="18"/>
      <c r="BN2272" s="18"/>
      <c r="BO2272" s="18"/>
      <c r="BP2272" s="18"/>
      <c r="BQ2272" s="18"/>
      <c r="BR2272" s="18"/>
      <c r="BS2272" s="18"/>
      <c r="BT2272" s="18"/>
      <c r="BU2272" s="18"/>
      <c r="BV2272" s="18"/>
      <c r="BW2272" s="18"/>
      <c r="BX2272" s="19"/>
    </row>
    <row r="2273" spans="2:126" ht="20.100000000000001" customHeight="1">
      <c r="B2273" s="9"/>
      <c r="C2273" s="9"/>
      <c r="D2273" s="23"/>
      <c r="E2273" s="24"/>
      <c r="F2273" s="24"/>
      <c r="G2273" s="24"/>
      <c r="H2273" s="24"/>
      <c r="I2273" s="24"/>
      <c r="J2273" s="25"/>
      <c r="K2273" s="25"/>
      <c r="L2273" s="25"/>
      <c r="M2273" s="25"/>
      <c r="N2273" s="25"/>
      <c r="O2273" s="25"/>
      <c r="P2273" s="25"/>
      <c r="Q2273" s="23"/>
      <c r="R2273" s="31"/>
      <c r="S2273" s="31"/>
      <c r="T2273" s="31" t="s">
        <v>80</v>
      </c>
      <c r="U2273" s="31"/>
      <c r="V2273" s="31"/>
      <c r="W2273" s="31"/>
      <c r="X2273" s="31"/>
      <c r="Y2273" s="31"/>
      <c r="Z2273" s="31"/>
      <c r="AA2273" s="31"/>
      <c r="AB2273" s="31"/>
      <c r="AC2273" s="31"/>
      <c r="AD2273" s="31"/>
      <c r="AE2273" s="31"/>
      <c r="AF2273" s="31"/>
      <c r="AG2273" s="31"/>
      <c r="AH2273" s="31"/>
      <c r="AI2273" s="31"/>
      <c r="AJ2273" s="31"/>
      <c r="AK2273" s="31"/>
      <c r="AL2273" s="31"/>
      <c r="AM2273" s="31"/>
      <c r="AN2273" s="31"/>
      <c r="AO2273" s="31"/>
      <c r="AP2273" s="31"/>
      <c r="AQ2273" s="31"/>
      <c r="AR2273" s="31"/>
      <c r="AS2273" s="31"/>
      <c r="AT2273" s="31"/>
      <c r="AU2273" s="31"/>
      <c r="AV2273" s="31"/>
      <c r="AW2273" s="31"/>
      <c r="AX2273" s="31"/>
      <c r="AY2273" s="32"/>
      <c r="AZ2273" s="32"/>
      <c r="BA2273" s="32"/>
      <c r="BB2273" s="32"/>
      <c r="BC2273" s="32"/>
      <c r="BD2273" s="32"/>
      <c r="BE2273" s="32"/>
      <c r="BF2273" s="32"/>
      <c r="BG2273" s="32"/>
      <c r="BH2273" s="32"/>
      <c r="BI2273" s="32"/>
      <c r="BJ2273" s="32"/>
      <c r="BK2273" s="32"/>
      <c r="BL2273" s="33"/>
      <c r="BM2273" s="33"/>
      <c r="BN2273" s="33"/>
      <c r="BO2273" s="33"/>
      <c r="BP2273" s="33"/>
      <c r="BQ2273" s="33"/>
      <c r="BR2273" s="33"/>
      <c r="BS2273" s="33"/>
      <c r="BT2273" s="33"/>
      <c r="BU2273" s="33"/>
      <c r="BV2273" s="33"/>
      <c r="BW2273" s="33"/>
      <c r="BX2273" s="26"/>
    </row>
    <row r="2274" spans="2:126" ht="20.100000000000001" customHeight="1">
      <c r="B2274" s="9"/>
      <c r="C2274" s="9"/>
      <c r="D2274" s="15"/>
      <c r="E2274" s="16" t="s">
        <v>55</v>
      </c>
      <c r="F2274" s="16"/>
      <c r="G2274" s="16"/>
      <c r="H2274" s="16"/>
      <c r="I2274" s="16"/>
      <c r="J2274" s="17"/>
      <c r="K2274" s="17"/>
      <c r="L2274" s="17"/>
      <c r="M2274" s="17"/>
      <c r="N2274" s="17"/>
      <c r="O2274" s="17"/>
      <c r="P2274" s="17"/>
      <c r="Q2274" s="15"/>
      <c r="R2274" s="250" t="s">
        <v>231</v>
      </c>
      <c r="S2274" s="250"/>
      <c r="T2274" s="250"/>
      <c r="U2274" s="250"/>
      <c r="V2274" s="250"/>
      <c r="W2274" s="250"/>
      <c r="X2274" s="250"/>
      <c r="Y2274" s="250"/>
      <c r="Z2274" s="250"/>
      <c r="AA2274" s="250"/>
      <c r="AB2274" s="250"/>
      <c r="AC2274" s="250"/>
      <c r="AD2274" s="250"/>
      <c r="AE2274" s="250"/>
      <c r="AF2274" s="250"/>
      <c r="AG2274" s="250"/>
      <c r="AH2274" s="250"/>
      <c r="AI2274" s="250"/>
      <c r="AJ2274" s="250"/>
      <c r="AK2274" s="250"/>
      <c r="AL2274" s="250"/>
      <c r="AM2274" s="250"/>
      <c r="AN2274" s="250"/>
      <c r="AO2274" s="34"/>
      <c r="AP2274" s="34"/>
      <c r="AQ2274" s="34"/>
      <c r="AR2274" s="34"/>
      <c r="AS2274" s="34"/>
      <c r="AT2274" s="34"/>
      <c r="AU2274" s="34"/>
      <c r="AV2274" s="34"/>
      <c r="AW2274" s="34"/>
      <c r="AX2274" s="34"/>
      <c r="AY2274" s="35"/>
      <c r="AZ2274" s="35"/>
      <c r="BA2274" s="35"/>
      <c r="BB2274" s="35"/>
      <c r="BC2274" s="35"/>
      <c r="BD2274" s="35"/>
      <c r="BE2274" s="35"/>
      <c r="BF2274" s="35"/>
      <c r="BG2274" s="35"/>
      <c r="BH2274" s="35"/>
      <c r="BI2274" s="35"/>
      <c r="BJ2274" s="35"/>
      <c r="BK2274" s="35"/>
      <c r="BL2274" s="2"/>
      <c r="BM2274" s="2"/>
      <c r="BN2274" s="2"/>
      <c r="BO2274" s="2"/>
      <c r="BP2274" s="2"/>
      <c r="BQ2274" s="2"/>
      <c r="BR2274" s="2"/>
      <c r="BS2274" s="2"/>
      <c r="BT2274" s="2"/>
      <c r="BU2274" s="2"/>
      <c r="BV2274" s="2"/>
      <c r="BW2274" s="2"/>
      <c r="BX2274" s="3"/>
    </row>
    <row r="2275" spans="2:126" ht="20.100000000000001" customHeight="1">
      <c r="B2275" s="9"/>
      <c r="C2275" s="9"/>
      <c r="D2275" s="15"/>
      <c r="E2275" s="16"/>
      <c r="F2275" s="16"/>
      <c r="G2275" s="16"/>
      <c r="H2275" s="16"/>
      <c r="I2275" s="16"/>
      <c r="J2275" s="17"/>
      <c r="K2275" s="17"/>
      <c r="L2275" s="17"/>
      <c r="M2275" s="17"/>
      <c r="N2275" s="17"/>
      <c r="O2275" s="17"/>
      <c r="P2275" s="17"/>
      <c r="Q2275" s="15"/>
      <c r="R2275" s="251" t="s">
        <v>232</v>
      </c>
      <c r="S2275" s="251"/>
      <c r="T2275" s="251"/>
      <c r="U2275" s="251"/>
      <c r="V2275" s="251"/>
      <c r="W2275" s="251"/>
      <c r="X2275" s="251"/>
      <c r="Y2275" s="251"/>
      <c r="Z2275" s="251"/>
      <c r="AA2275" s="251"/>
      <c r="AB2275" s="251"/>
      <c r="AC2275" s="251"/>
      <c r="AD2275" s="251"/>
      <c r="AE2275" s="251"/>
      <c r="AF2275" s="251"/>
      <c r="AG2275" s="251"/>
      <c r="AH2275" s="251"/>
      <c r="AI2275" s="251"/>
      <c r="AJ2275" s="251"/>
      <c r="AK2275" s="251"/>
      <c r="AL2275" s="251"/>
      <c r="AM2275" s="251"/>
      <c r="AN2275" s="251"/>
      <c r="AO2275" s="251"/>
      <c r="AP2275" s="251"/>
      <c r="AQ2275" s="251"/>
      <c r="AR2275" s="251"/>
      <c r="AS2275" s="251"/>
      <c r="AT2275" s="251"/>
      <c r="AU2275" s="251"/>
      <c r="AV2275" s="251"/>
      <c r="AW2275" s="251"/>
      <c r="AX2275" s="251"/>
      <c r="AY2275" s="252"/>
      <c r="AZ2275" s="252"/>
      <c r="BA2275" s="252"/>
      <c r="BB2275" s="252"/>
      <c r="BC2275" s="252"/>
      <c r="BD2275" s="252"/>
      <c r="BE2275" s="252"/>
      <c r="BF2275" s="252"/>
      <c r="BG2275" s="252"/>
      <c r="BH2275" s="252"/>
      <c r="BI2275" s="252"/>
      <c r="BJ2275" s="252"/>
      <c r="BK2275" s="252"/>
      <c r="BL2275" s="18"/>
      <c r="BM2275" s="18"/>
      <c r="BN2275" s="18"/>
      <c r="BO2275" s="18"/>
      <c r="BP2275" s="18"/>
      <c r="BQ2275" s="18"/>
      <c r="BR2275" s="18"/>
      <c r="BS2275" s="18"/>
      <c r="BT2275" s="18"/>
      <c r="BU2275" s="18"/>
      <c r="BV2275" s="18"/>
      <c r="BW2275" s="18"/>
      <c r="BX2275" s="19"/>
    </row>
    <row r="2276" spans="2:126" ht="20.100000000000001" customHeight="1">
      <c r="B2276" s="9"/>
      <c r="C2276" s="9"/>
      <c r="D2276" s="15"/>
      <c r="E2276" s="16"/>
      <c r="F2276" s="16"/>
      <c r="G2276" s="16"/>
      <c r="H2276" s="16"/>
      <c r="I2276" s="16"/>
      <c r="J2276" s="17"/>
      <c r="K2276" s="17"/>
      <c r="L2276" s="17"/>
      <c r="M2276" s="17"/>
      <c r="N2276" s="17"/>
      <c r="O2276" s="17"/>
      <c r="P2276" s="17"/>
      <c r="Q2276" s="228"/>
      <c r="R2276" s="29" t="s">
        <v>233</v>
      </c>
      <c r="S2276" s="29"/>
      <c r="T2276" s="29"/>
      <c r="U2276" s="29"/>
      <c r="V2276" s="29"/>
      <c r="W2276" s="29"/>
      <c r="X2276" s="29"/>
      <c r="Y2276" s="29"/>
      <c r="Z2276" s="29"/>
      <c r="AA2276" s="29"/>
      <c r="AB2276" s="29"/>
      <c r="AC2276" s="29"/>
      <c r="AD2276" s="29"/>
      <c r="AE2276" s="29"/>
      <c r="AF2276" s="29"/>
      <c r="AG2276" s="29"/>
      <c r="AH2276" s="29"/>
      <c r="AI2276" s="29"/>
      <c r="AJ2276" s="29"/>
      <c r="AK2276" s="29"/>
      <c r="AL2276" s="29"/>
      <c r="AM2276" s="29"/>
      <c r="AN2276" s="29"/>
      <c r="AO2276" s="29"/>
      <c r="AP2276" s="29"/>
      <c r="AQ2276" s="29"/>
      <c r="AR2276" s="29"/>
      <c r="AS2276" s="29"/>
      <c r="AT2276" s="29"/>
      <c r="AU2276" s="251"/>
      <c r="AV2276" s="251"/>
      <c r="AW2276" s="251"/>
      <c r="AX2276" s="251"/>
      <c r="AY2276" s="252"/>
      <c r="AZ2276" s="252"/>
      <c r="BA2276" s="252"/>
      <c r="BB2276" s="252"/>
      <c r="BC2276" s="252"/>
      <c r="BD2276" s="252"/>
      <c r="BE2276" s="252"/>
      <c r="BF2276" s="252"/>
      <c r="BG2276" s="252"/>
      <c r="BH2276" s="252"/>
      <c r="BI2276" s="252"/>
      <c r="BJ2276" s="252"/>
      <c r="BK2276" s="252"/>
      <c r="BL2276" s="247"/>
      <c r="BM2276" s="18"/>
      <c r="BN2276" s="18"/>
      <c r="BO2276" s="18"/>
      <c r="BP2276" s="18"/>
      <c r="BQ2276" s="18"/>
      <c r="BR2276" s="18"/>
      <c r="BS2276" s="18"/>
      <c r="BT2276" s="18"/>
      <c r="BU2276" s="18"/>
      <c r="BV2276" s="18"/>
      <c r="BW2276" s="18"/>
      <c r="BX2276" s="19"/>
    </row>
    <row r="2277" spans="2:126" ht="20.100000000000001" customHeight="1">
      <c r="B2277" s="9"/>
      <c r="C2277" s="9"/>
      <c r="D2277" s="23"/>
      <c r="E2277" s="24"/>
      <c r="F2277" s="24"/>
      <c r="G2277" s="24"/>
      <c r="H2277" s="24"/>
      <c r="I2277" s="24"/>
      <c r="J2277" s="25"/>
      <c r="K2277" s="25"/>
      <c r="L2277" s="25"/>
      <c r="M2277" s="25"/>
      <c r="N2277" s="25"/>
      <c r="O2277" s="25"/>
      <c r="P2277" s="25"/>
      <c r="Q2277" s="253"/>
      <c r="R2277" s="32" t="s">
        <v>234</v>
      </c>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3"/>
      <c r="BM2277" s="33"/>
      <c r="BN2277" s="33"/>
      <c r="BO2277" s="33"/>
      <c r="BP2277" s="33"/>
      <c r="BQ2277" s="33"/>
      <c r="BR2277" s="33"/>
      <c r="BS2277" s="33"/>
      <c r="BT2277" s="33"/>
      <c r="BU2277" s="33"/>
      <c r="BV2277" s="33"/>
      <c r="BW2277" s="33"/>
      <c r="BX2277" s="26"/>
    </row>
    <row r="2278" spans="2:126" ht="12.75" customHeight="1">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c r="AS2278" s="9"/>
      <c r="AT2278" s="9"/>
      <c r="AU2278" s="9"/>
      <c r="AV2278" s="9"/>
      <c r="AW2278" s="9"/>
      <c r="AX2278" s="9"/>
      <c r="AY2278" s="9"/>
      <c r="AZ2278" s="9"/>
    </row>
    <row r="2279" spans="2:126" s="8" customFormat="1" ht="15.75" customHeight="1">
      <c r="D2279" s="488">
        <f>入力フォーム!$C$13</f>
        <v>45931</v>
      </c>
      <c r="E2279" s="488"/>
      <c r="F2279" s="488"/>
      <c r="G2279" s="488"/>
      <c r="H2279" s="488"/>
      <c r="I2279" s="488"/>
      <c r="J2279" s="488"/>
      <c r="K2279" s="488"/>
      <c r="L2279" s="488"/>
      <c r="M2279" s="488"/>
      <c r="N2279" s="488"/>
      <c r="O2279" s="488"/>
      <c r="P2279" s="488"/>
      <c r="Q2279" s="488"/>
      <c r="R2279" s="47"/>
      <c r="S2279" s="47"/>
      <c r="T2279" s="47"/>
      <c r="U2279" s="47"/>
      <c r="BZ2279" s="43"/>
      <c r="CA2279" s="43"/>
      <c r="CB2279" s="43"/>
      <c r="CC2279" s="43"/>
      <c r="CD2279" s="43"/>
      <c r="CE2279" s="43"/>
      <c r="CF2279" s="43"/>
      <c r="CG2279" s="43"/>
      <c r="CH2279" s="43"/>
      <c r="CI2279" s="43"/>
      <c r="CJ2279" s="43"/>
      <c r="CK2279" s="43"/>
      <c r="CL2279" s="43"/>
      <c r="CM2279" s="43"/>
      <c r="CN2279" s="43"/>
      <c r="CO2279" s="43"/>
      <c r="CP2279" s="43"/>
      <c r="CQ2279" s="43"/>
      <c r="CR2279" s="43"/>
      <c r="CS2279" s="43"/>
      <c r="CT2279" s="43"/>
      <c r="CU2279" s="43"/>
      <c r="CV2279" s="43"/>
      <c r="CW2279" s="43"/>
      <c r="CX2279" s="43"/>
      <c r="CY2279" s="43"/>
      <c r="CZ2279" s="43"/>
      <c r="DA2279" s="43"/>
      <c r="DB2279" s="43"/>
      <c r="DC2279" s="43"/>
      <c r="DD2279" s="43"/>
      <c r="DE2279" s="43"/>
      <c r="DF2279" s="43"/>
      <c r="DG2279" s="43"/>
      <c r="DH2279" s="43"/>
      <c r="DI2279" s="43"/>
      <c r="DJ2279" s="43"/>
      <c r="DK2279" s="43"/>
      <c r="DL2279" s="43"/>
      <c r="DM2279" s="43"/>
      <c r="DN2279" s="43"/>
      <c r="DO2279" s="43"/>
      <c r="DP2279" s="43"/>
      <c r="DQ2279" s="43"/>
      <c r="DR2279" s="43"/>
      <c r="DS2279" s="43"/>
      <c r="DT2279" s="43"/>
      <c r="DU2279" s="43"/>
      <c r="DV2279" s="43"/>
    </row>
    <row r="2280" spans="2:126" s="8" customFormat="1" ht="10.5" customHeight="1">
      <c r="D2280" s="45"/>
      <c r="E2280" s="45"/>
      <c r="F2280" s="45"/>
      <c r="G2280" s="45"/>
      <c r="H2280" s="45"/>
      <c r="I2280" s="45"/>
      <c r="J2280" s="45"/>
      <c r="K2280" s="45"/>
      <c r="L2280" s="45"/>
      <c r="M2280" s="45"/>
      <c r="N2280" s="45"/>
      <c r="O2280" s="45"/>
      <c r="P2280" s="45"/>
      <c r="Q2280" s="45"/>
      <c r="BZ2280" s="43"/>
      <c r="CA2280" s="43"/>
      <c r="CB2280" s="43"/>
      <c r="CC2280" s="43"/>
      <c r="CD2280" s="43"/>
      <c r="CE2280" s="43"/>
      <c r="CF2280" s="43"/>
      <c r="CG2280" s="43"/>
      <c r="CH2280" s="43"/>
      <c r="CI2280" s="43"/>
      <c r="CJ2280" s="43"/>
      <c r="CK2280" s="43"/>
      <c r="CL2280" s="43"/>
      <c r="CM2280" s="43"/>
      <c r="CN2280" s="43"/>
      <c r="CO2280" s="43"/>
      <c r="CP2280" s="43"/>
      <c r="CQ2280" s="43"/>
      <c r="CR2280" s="43"/>
      <c r="CS2280" s="43"/>
      <c r="CT2280" s="43"/>
      <c r="CU2280" s="43"/>
      <c r="CV2280" s="43"/>
      <c r="CW2280" s="43"/>
      <c r="CX2280" s="43"/>
      <c r="CY2280" s="43"/>
      <c r="CZ2280" s="43"/>
      <c r="DA2280" s="43"/>
      <c r="DB2280" s="43"/>
      <c r="DC2280" s="43"/>
      <c r="DD2280" s="43"/>
      <c r="DE2280" s="43"/>
      <c r="DF2280" s="43"/>
      <c r="DG2280" s="43"/>
      <c r="DH2280" s="43"/>
      <c r="DI2280" s="43"/>
      <c r="DJ2280" s="43"/>
      <c r="DK2280" s="43"/>
      <c r="DL2280" s="43"/>
      <c r="DM2280" s="43"/>
      <c r="DN2280" s="43"/>
      <c r="DO2280" s="43"/>
      <c r="DP2280" s="43"/>
      <c r="DQ2280" s="43"/>
      <c r="DR2280" s="43"/>
      <c r="DS2280" s="43"/>
      <c r="DT2280" s="43"/>
      <c r="DU2280" s="43"/>
      <c r="DV2280" s="43"/>
    </row>
    <row r="2281" spans="2:126" s="8" customFormat="1" ht="18" customHeight="1">
      <c r="AM2281" s="8" t="s">
        <v>56</v>
      </c>
      <c r="AQ2281" s="489" t="s">
        <v>306</v>
      </c>
      <c r="AR2281" s="489"/>
      <c r="AS2281" s="489"/>
      <c r="AT2281" s="489"/>
      <c r="AU2281" s="489"/>
      <c r="AV2281" s="489"/>
      <c r="AW2281" s="489"/>
      <c r="AX2281" s="489"/>
      <c r="AY2281" s="489"/>
      <c r="AZ2281" s="489"/>
      <c r="BA2281" s="489"/>
      <c r="BB2281" s="489"/>
      <c r="BC2281" s="489"/>
      <c r="BD2281" s="489"/>
      <c r="BE2281" s="489"/>
      <c r="BF2281" s="489"/>
      <c r="BG2281" s="489"/>
      <c r="BH2281" s="489"/>
      <c r="BI2281" s="489"/>
      <c r="BJ2281" s="489"/>
      <c r="BK2281" s="489"/>
      <c r="BL2281" s="489"/>
      <c r="BZ2281" s="43"/>
      <c r="CA2281" s="43"/>
      <c r="CB2281" s="43"/>
      <c r="CC2281" s="43"/>
      <c r="CD2281" s="43"/>
      <c r="CE2281" s="43"/>
      <c r="CF2281" s="43"/>
      <c r="CG2281" s="43"/>
      <c r="CH2281" s="43"/>
      <c r="CI2281" s="43"/>
      <c r="CJ2281" s="43"/>
      <c r="CK2281" s="43"/>
      <c r="CL2281" s="43"/>
      <c r="CM2281" s="43"/>
      <c r="CN2281" s="43"/>
      <c r="CO2281" s="43"/>
      <c r="CP2281" s="43"/>
      <c r="CQ2281" s="43"/>
      <c r="CR2281" s="43"/>
      <c r="CS2281" s="43"/>
      <c r="CT2281" s="43"/>
      <c r="CU2281" s="43"/>
      <c r="CV2281" s="43"/>
      <c r="CW2281" s="43"/>
      <c r="CX2281" s="43"/>
      <c r="CY2281" s="43"/>
      <c r="CZ2281" s="43"/>
      <c r="DA2281" s="43"/>
      <c r="DB2281" s="43"/>
      <c r="DC2281" s="43"/>
      <c r="DD2281" s="43"/>
      <c r="DE2281" s="43"/>
      <c r="DF2281" s="43"/>
      <c r="DG2281" s="43"/>
      <c r="DH2281" s="43"/>
      <c r="DI2281" s="43"/>
      <c r="DJ2281" s="43"/>
      <c r="DK2281" s="43"/>
      <c r="DL2281" s="43"/>
      <c r="DM2281" s="43"/>
      <c r="DN2281" s="43"/>
      <c r="DO2281" s="43"/>
      <c r="DP2281" s="43"/>
      <c r="DQ2281" s="43"/>
      <c r="DR2281" s="43"/>
      <c r="DS2281" s="43"/>
      <c r="DT2281" s="43"/>
      <c r="DU2281" s="43"/>
      <c r="DV2281" s="43"/>
    </row>
    <row r="2282" spans="2:126" s="8" customFormat="1" ht="18" customHeight="1">
      <c r="AQ2282" s="489" t="s">
        <v>66</v>
      </c>
      <c r="AR2282" s="489"/>
      <c r="AS2282" s="489"/>
      <c r="AT2282" s="489"/>
      <c r="AU2282" s="489"/>
      <c r="AV2282" s="489"/>
      <c r="AW2282" s="489"/>
      <c r="AX2282" s="489"/>
      <c r="AY2282" s="489"/>
      <c r="AZ2282" s="489"/>
      <c r="BA2282" s="489"/>
      <c r="BB2282" s="489"/>
      <c r="BC2282" s="489"/>
      <c r="BD2282" s="489"/>
      <c r="BE2282" s="489"/>
      <c r="BZ2282" s="43"/>
      <c r="CA2282" s="43"/>
      <c r="CB2282" s="43"/>
      <c r="CC2282" s="43"/>
      <c r="CD2282" s="43"/>
      <c r="CE2282" s="43"/>
      <c r="CF2282" s="43"/>
      <c r="CG2282" s="43"/>
      <c r="CH2282" s="43"/>
      <c r="CI2282" s="43"/>
      <c r="CJ2282" s="43"/>
      <c r="CK2282" s="43"/>
      <c r="CL2282" s="43"/>
      <c r="CM2282" s="43"/>
      <c r="CN2282" s="43"/>
      <c r="CO2282" s="43"/>
      <c r="CP2282" s="43"/>
      <c r="CQ2282" s="43"/>
      <c r="CR2282" s="43"/>
      <c r="CS2282" s="43"/>
      <c r="CT2282" s="43"/>
      <c r="CU2282" s="43"/>
      <c r="CV2282" s="43"/>
      <c r="CW2282" s="43"/>
      <c r="CX2282" s="43"/>
      <c r="CY2282" s="43"/>
      <c r="CZ2282" s="43"/>
      <c r="DA2282" s="43"/>
      <c r="DB2282" s="43"/>
      <c r="DC2282" s="43"/>
      <c r="DD2282" s="43"/>
      <c r="DE2282" s="43"/>
      <c r="DF2282" s="43"/>
      <c r="DG2282" s="43"/>
      <c r="DH2282" s="43"/>
      <c r="DI2282" s="43"/>
      <c r="DJ2282" s="43"/>
      <c r="DK2282" s="43"/>
      <c r="DL2282" s="43"/>
      <c r="DM2282" s="43"/>
      <c r="DN2282" s="43"/>
      <c r="DO2282" s="43"/>
      <c r="DP2282" s="43"/>
      <c r="DQ2282" s="43"/>
      <c r="DR2282" s="43"/>
      <c r="DS2282" s="43"/>
      <c r="DT2282" s="43"/>
      <c r="DU2282" s="43"/>
      <c r="DV2282" s="43"/>
    </row>
    <row r="2283" spans="2:126" s="8" customFormat="1" ht="18" customHeight="1">
      <c r="AQ2283" s="479" t="s">
        <v>328</v>
      </c>
      <c r="AR2283" s="479"/>
      <c r="AS2283" s="479"/>
      <c r="AT2283" s="479"/>
      <c r="AU2283" s="479"/>
      <c r="AV2283" s="479"/>
      <c r="AW2283" s="479"/>
      <c r="AX2283" s="479"/>
      <c r="AY2283" s="479"/>
      <c r="AZ2283" s="479"/>
      <c r="BA2283" s="479"/>
      <c r="BB2283" s="479"/>
      <c r="BC2283" s="479"/>
      <c r="BD2283" s="479"/>
      <c r="BE2283" s="479"/>
      <c r="BF2283" s="479"/>
      <c r="BG2283" s="43"/>
      <c r="BH2283" s="480" t="s">
        <v>303</v>
      </c>
      <c r="BI2283" s="480"/>
      <c r="BJ2283" s="480"/>
      <c r="BK2283" s="480"/>
      <c r="BL2283" s="480"/>
      <c r="BM2283" s="480"/>
      <c r="BN2283" s="480"/>
      <c r="BO2283" s="480"/>
      <c r="BS2283" s="8" t="s">
        <v>57</v>
      </c>
      <c r="BZ2283" s="43"/>
      <c r="CA2283" s="43"/>
      <c r="CB2283" s="43"/>
      <c r="CC2283" s="43"/>
      <c r="CD2283" s="43"/>
      <c r="CE2283" s="43"/>
      <c r="CF2283" s="43"/>
      <c r="CG2283" s="43"/>
      <c r="CH2283" s="43"/>
      <c r="CI2283" s="43"/>
      <c r="CJ2283" s="43"/>
      <c r="CK2283" s="43"/>
      <c r="CL2283" s="43"/>
      <c r="CM2283" s="43"/>
      <c r="CN2283" s="43"/>
      <c r="CO2283" s="43"/>
      <c r="CP2283" s="43"/>
      <c r="CQ2283" s="43"/>
      <c r="CR2283" s="43"/>
      <c r="CS2283" s="43"/>
      <c r="CT2283" s="43"/>
      <c r="CU2283" s="43"/>
      <c r="CV2283" s="43"/>
      <c r="CW2283" s="43"/>
      <c r="CX2283" s="43"/>
      <c r="CY2283" s="43"/>
      <c r="CZ2283" s="43"/>
      <c r="DA2283" s="43"/>
      <c r="DB2283" s="43"/>
      <c r="DC2283" s="43"/>
      <c r="DD2283" s="43"/>
      <c r="DE2283" s="43"/>
      <c r="DF2283" s="43"/>
      <c r="DG2283" s="43"/>
      <c r="DH2283" s="43"/>
      <c r="DI2283" s="43"/>
      <c r="DJ2283" s="43"/>
      <c r="DK2283" s="43"/>
      <c r="DL2283" s="43"/>
      <c r="DM2283" s="43"/>
      <c r="DN2283" s="43"/>
      <c r="DO2283" s="43"/>
      <c r="DP2283" s="43"/>
      <c r="DQ2283" s="43"/>
      <c r="DR2283" s="43"/>
      <c r="DS2283" s="43"/>
      <c r="DT2283" s="43"/>
      <c r="DU2283" s="43"/>
      <c r="DV2283" s="43"/>
    </row>
    <row r="2284" spans="2:126" s="8" customFormat="1" ht="10.5" customHeight="1">
      <c r="BZ2284" s="43"/>
      <c r="CA2284" s="43"/>
      <c r="CB2284" s="43"/>
      <c r="CC2284" s="43"/>
      <c r="CD2284" s="43"/>
      <c r="CE2284" s="43"/>
      <c r="CF2284" s="43"/>
      <c r="CG2284" s="43"/>
      <c r="CH2284" s="43"/>
      <c r="CI2284" s="43"/>
      <c r="CJ2284" s="43"/>
      <c r="CK2284" s="43"/>
      <c r="CL2284" s="43"/>
      <c r="CM2284" s="43"/>
      <c r="CN2284" s="43"/>
      <c r="CO2284" s="43"/>
      <c r="CP2284" s="43"/>
      <c r="CQ2284" s="43"/>
      <c r="CR2284" s="43"/>
      <c r="CS2284" s="43"/>
      <c r="CT2284" s="43"/>
      <c r="CU2284" s="43"/>
      <c r="CV2284" s="43"/>
      <c r="CW2284" s="43"/>
      <c r="CX2284" s="43"/>
      <c r="CY2284" s="43"/>
      <c r="CZ2284" s="43"/>
      <c r="DA2284" s="43"/>
      <c r="DB2284" s="43"/>
      <c r="DC2284" s="43"/>
      <c r="DD2284" s="43"/>
      <c r="DE2284" s="43"/>
      <c r="DF2284" s="43"/>
      <c r="DG2284" s="43"/>
      <c r="DH2284" s="43"/>
      <c r="DI2284" s="43"/>
      <c r="DJ2284" s="43"/>
      <c r="DK2284" s="43"/>
      <c r="DL2284" s="43"/>
      <c r="DM2284" s="43"/>
      <c r="DN2284" s="43"/>
      <c r="DO2284" s="43"/>
      <c r="DP2284" s="43"/>
      <c r="DQ2284" s="43"/>
      <c r="DR2284" s="43"/>
      <c r="DS2284" s="43"/>
      <c r="DT2284" s="43"/>
      <c r="DU2284" s="43"/>
      <c r="DV2284" s="43"/>
    </row>
    <row r="2285" spans="2:126" s="8" customFormat="1" ht="18" customHeight="1">
      <c r="AM2285" s="8" t="s">
        <v>58</v>
      </c>
      <c r="AQ2285" s="8" t="s">
        <v>59</v>
      </c>
      <c r="AU2285" s="481" t="str">
        <f>"〒"&amp;VLOOKUP(A2233,入力フォーム!$A$26:$AA$75,4,FALSE)</f>
        <v>〒</v>
      </c>
      <c r="AV2285" s="481"/>
      <c r="AW2285" s="481"/>
      <c r="AX2285" s="481"/>
      <c r="AY2285" s="481"/>
      <c r="AZ2285" s="481"/>
      <c r="BA2285" s="481"/>
      <c r="BB2285" s="481"/>
      <c r="BZ2285" s="43"/>
      <c r="CA2285" s="43"/>
      <c r="CB2285" s="43"/>
      <c r="CC2285" s="43"/>
      <c r="CD2285" s="43"/>
      <c r="CE2285" s="43"/>
      <c r="CF2285" s="43"/>
      <c r="CG2285" s="43"/>
      <c r="CH2285" s="43"/>
      <c r="CI2285" s="43"/>
      <c r="CJ2285" s="43"/>
      <c r="CK2285" s="43"/>
      <c r="CL2285" s="43"/>
      <c r="CM2285" s="43"/>
      <c r="CN2285" s="43"/>
      <c r="CO2285" s="43"/>
      <c r="CP2285" s="43"/>
      <c r="CQ2285" s="43"/>
      <c r="CR2285" s="43"/>
      <c r="CS2285" s="43"/>
      <c r="CT2285" s="43"/>
      <c r="CU2285" s="43"/>
      <c r="CV2285" s="43"/>
      <c r="CW2285" s="43"/>
      <c r="CX2285" s="43"/>
      <c r="CY2285" s="43"/>
      <c r="CZ2285" s="43"/>
      <c r="DA2285" s="43"/>
      <c r="DB2285" s="43"/>
      <c r="DC2285" s="43"/>
      <c r="DD2285" s="43"/>
      <c r="DE2285" s="43"/>
      <c r="DF2285" s="43"/>
      <c r="DG2285" s="43"/>
      <c r="DH2285" s="43"/>
      <c r="DI2285" s="43"/>
      <c r="DJ2285" s="43"/>
      <c r="DK2285" s="43"/>
      <c r="DL2285" s="43"/>
      <c r="DM2285" s="43"/>
      <c r="DN2285" s="43"/>
      <c r="DO2285" s="43"/>
      <c r="DP2285" s="43"/>
      <c r="DQ2285" s="43"/>
      <c r="DR2285" s="43"/>
      <c r="DS2285" s="43"/>
      <c r="DT2285" s="43"/>
      <c r="DU2285" s="43"/>
      <c r="DV2285" s="43"/>
    </row>
    <row r="2286" spans="2:126" s="8" customFormat="1" ht="20.100000000000001" customHeight="1">
      <c r="AU2286" s="144"/>
      <c r="AV2286" s="482">
        <f>VLOOKUP(A2233,入力フォーム!$A$26:$AA$75,5,FALSE)</f>
        <v>0</v>
      </c>
      <c r="AW2286" s="482"/>
      <c r="AX2286" s="482"/>
      <c r="AY2286" s="482"/>
      <c r="AZ2286" s="482"/>
      <c r="BA2286" s="482"/>
      <c r="BB2286" s="482"/>
      <c r="BC2286" s="482"/>
      <c r="BD2286" s="482"/>
      <c r="BE2286" s="482"/>
      <c r="BF2286" s="482"/>
      <c r="BG2286" s="482"/>
      <c r="BH2286" s="482"/>
      <c r="BI2286" s="482"/>
      <c r="BJ2286" s="482"/>
      <c r="BK2286" s="482"/>
      <c r="BL2286" s="482"/>
      <c r="BM2286" s="482"/>
      <c r="BN2286" s="482"/>
      <c r="BO2286" s="482"/>
      <c r="BP2286" s="482"/>
      <c r="BQ2286" s="482"/>
      <c r="BR2286" s="482"/>
      <c r="BS2286" s="482"/>
      <c r="BZ2286" s="43"/>
      <c r="CA2286" s="43"/>
      <c r="CB2286" s="43"/>
      <c r="CC2286" s="43"/>
      <c r="CD2286" s="43"/>
      <c r="CE2286" s="43"/>
      <c r="CF2286" s="43"/>
      <c r="CG2286" s="43"/>
      <c r="CH2286" s="43"/>
      <c r="CI2286" s="43"/>
      <c r="CJ2286" s="43"/>
      <c r="CK2286" s="43"/>
      <c r="CL2286" s="43"/>
      <c r="CM2286" s="43"/>
      <c r="CN2286" s="43"/>
      <c r="CO2286" s="43"/>
      <c r="CP2286" s="43"/>
      <c r="CQ2286" s="43"/>
      <c r="CR2286" s="43"/>
      <c r="CS2286" s="43"/>
      <c r="CT2286" s="43"/>
      <c r="CU2286" s="43"/>
      <c r="CV2286" s="43"/>
      <c r="CW2286" s="43"/>
      <c r="CX2286" s="43"/>
      <c r="CY2286" s="43"/>
      <c r="CZ2286" s="43"/>
      <c r="DA2286" s="43"/>
      <c r="DB2286" s="43"/>
      <c r="DC2286" s="43"/>
      <c r="DD2286" s="43"/>
      <c r="DE2286" s="43"/>
      <c r="DF2286" s="43"/>
      <c r="DG2286" s="43"/>
      <c r="DH2286" s="43"/>
      <c r="DI2286" s="43"/>
      <c r="DJ2286" s="43"/>
      <c r="DK2286" s="43"/>
      <c r="DL2286" s="43"/>
      <c r="DM2286" s="43"/>
      <c r="DN2286" s="43"/>
      <c r="DO2286" s="43"/>
      <c r="DP2286" s="43"/>
      <c r="DQ2286" s="43"/>
      <c r="DR2286" s="43"/>
      <c r="DS2286" s="43"/>
      <c r="DT2286" s="43"/>
      <c r="DU2286" s="43"/>
      <c r="DV2286" s="43"/>
    </row>
    <row r="2287" spans="2:126" s="8" customFormat="1" ht="20.100000000000001" customHeight="1">
      <c r="AU2287" s="44"/>
      <c r="AV2287" s="483">
        <f>VLOOKUP(A2233,入力フォーム!$A$26:$AA$75,6,FALSE)</f>
        <v>0</v>
      </c>
      <c r="AW2287" s="483"/>
      <c r="AX2287" s="483"/>
      <c r="AY2287" s="483"/>
      <c r="AZ2287" s="483"/>
      <c r="BA2287" s="483"/>
      <c r="BB2287" s="483"/>
      <c r="BC2287" s="483"/>
      <c r="BD2287" s="483"/>
      <c r="BE2287" s="483"/>
      <c r="BF2287" s="483"/>
      <c r="BG2287" s="483"/>
      <c r="BH2287" s="483"/>
      <c r="BI2287" s="483"/>
      <c r="BJ2287" s="483"/>
      <c r="BK2287" s="483"/>
      <c r="BL2287" s="483"/>
      <c r="BM2287" s="483"/>
      <c r="BN2287" s="483"/>
      <c r="BO2287" s="483"/>
      <c r="BP2287" s="483"/>
      <c r="BQ2287" s="483"/>
      <c r="BR2287" s="483"/>
      <c r="BS2287" s="483"/>
      <c r="BZ2287" s="43"/>
      <c r="CA2287" s="43"/>
      <c r="CB2287" s="43"/>
      <c r="CC2287" s="43"/>
      <c r="CD2287" s="43"/>
      <c r="CE2287" s="43"/>
      <c r="CF2287" s="43"/>
      <c r="CG2287" s="43"/>
      <c r="CH2287" s="43"/>
      <c r="CI2287" s="43"/>
      <c r="CJ2287" s="43"/>
      <c r="CK2287" s="43"/>
      <c r="CL2287" s="43"/>
      <c r="CM2287" s="43"/>
      <c r="CN2287" s="43"/>
      <c r="CO2287" s="43"/>
      <c r="CP2287" s="43"/>
      <c r="CQ2287" s="43"/>
      <c r="CR2287" s="43"/>
      <c r="CS2287" s="43"/>
      <c r="CT2287" s="43"/>
      <c r="CU2287" s="43"/>
      <c r="CV2287" s="43"/>
      <c r="CW2287" s="43"/>
      <c r="CX2287" s="43"/>
      <c r="CY2287" s="43"/>
      <c r="CZ2287" s="43"/>
      <c r="DA2287" s="43"/>
      <c r="DB2287" s="43"/>
      <c r="DC2287" s="43"/>
      <c r="DD2287" s="43"/>
      <c r="DE2287" s="43"/>
      <c r="DF2287" s="43"/>
      <c r="DG2287" s="43"/>
      <c r="DH2287" s="43"/>
      <c r="DI2287" s="43"/>
      <c r="DJ2287" s="43"/>
      <c r="DK2287" s="43"/>
      <c r="DL2287" s="43"/>
      <c r="DM2287" s="43"/>
      <c r="DN2287" s="43"/>
      <c r="DO2287" s="43"/>
      <c r="DP2287" s="43"/>
      <c r="DQ2287" s="43"/>
      <c r="DR2287" s="43"/>
      <c r="DS2287" s="43"/>
      <c r="DT2287" s="43"/>
      <c r="DU2287" s="43"/>
      <c r="DV2287" s="43"/>
    </row>
    <row r="2288" spans="2:126" s="8" customFormat="1" ht="12" customHeight="1">
      <c r="AQ2288" s="46" t="s">
        <v>191</v>
      </c>
      <c r="AR2288" s="46"/>
      <c r="AS2288" s="46"/>
      <c r="AT2288" s="46"/>
      <c r="AU2288" s="46"/>
      <c r="AV2288" s="484">
        <f>VLOOKUP(A2233,入力フォーム!$A$26:$AA$75,3,FALSE)</f>
        <v>0</v>
      </c>
      <c r="AW2288" s="484" ph="1"/>
      <c r="AX2288" s="484" ph="1"/>
      <c r="AY2288" s="484" ph="1"/>
      <c r="AZ2288" s="484" ph="1"/>
      <c r="BA2288" s="484" ph="1"/>
      <c r="BB2288" s="484" ph="1"/>
      <c r="BC2288" s="484" ph="1"/>
      <c r="BD2288" s="484" ph="1"/>
      <c r="BE2288" s="484" ph="1"/>
      <c r="BF2288" s="484" ph="1"/>
      <c r="BG2288" s="484" ph="1"/>
      <c r="BH2288" s="484" ph="1"/>
      <c r="BI2288" s="484" ph="1"/>
      <c r="BJ2288" s="484" ph="1"/>
      <c r="BK2288" s="484" ph="1"/>
      <c r="BL2288" s="484" ph="1"/>
      <c r="BM2288" s="484" ph="1"/>
      <c r="BN2288" s="484" ph="1"/>
      <c r="BO2288" s="48"/>
      <c r="BP2288" s="48"/>
      <c r="BQ2288" s="48"/>
      <c r="BR2288" s="48"/>
      <c r="BS2288" s="48"/>
      <c r="BZ2288" s="43"/>
      <c r="CA2288" s="43"/>
      <c r="CB2288" s="43"/>
      <c r="CC2288" s="43"/>
      <c r="CD2288" s="43"/>
      <c r="CE2288" s="43"/>
      <c r="CF2288" s="43"/>
      <c r="CG2288" s="43"/>
      <c r="CH2288" s="43"/>
      <c r="CI2288" s="43"/>
      <c r="CJ2288" s="43"/>
      <c r="CK2288" s="43"/>
      <c r="CL2288" s="43"/>
      <c r="CM2288" s="43"/>
      <c r="CN2288" s="43"/>
      <c r="CO2288" s="43"/>
      <c r="CP2288" s="43"/>
      <c r="CQ2288" s="43"/>
      <c r="CR2288" s="43"/>
      <c r="CS2288" s="43"/>
      <c r="CT2288" s="43"/>
      <c r="CU2288" s="43"/>
      <c r="CV2288" s="43"/>
      <c r="CW2288" s="43"/>
      <c r="CX2288" s="43"/>
      <c r="CY2288" s="43"/>
      <c r="CZ2288" s="43"/>
      <c r="DA2288" s="43"/>
      <c r="DB2288" s="43"/>
      <c r="DC2288" s="43"/>
      <c r="DD2288" s="43"/>
      <c r="DE2288" s="43"/>
      <c r="DF2288" s="43"/>
      <c r="DG2288" s="43"/>
      <c r="DH2288" s="43"/>
      <c r="DI2288" s="43"/>
      <c r="DJ2288" s="43"/>
      <c r="DK2288" s="43"/>
      <c r="DL2288" s="43"/>
      <c r="DM2288" s="43"/>
      <c r="DN2288" s="43"/>
      <c r="DO2288" s="43"/>
      <c r="DP2288" s="43"/>
      <c r="DQ2288" s="43"/>
      <c r="DR2288" s="43"/>
      <c r="DS2288" s="43"/>
      <c r="DT2288" s="43"/>
      <c r="DU2288" s="43"/>
      <c r="DV2288" s="43"/>
    </row>
    <row r="2289" spans="1:126" s="8" customFormat="1" ht="20.100000000000001" customHeight="1">
      <c r="AQ2289" s="8" t="s">
        <v>60</v>
      </c>
      <c r="AV2289" s="493">
        <f>VLOOKUP(A2233,入力フォーム!$A$26:$AA$75,2,FALSE)</f>
        <v>0</v>
      </c>
      <c r="AW2289" s="493"/>
      <c r="AX2289" s="493"/>
      <c r="AY2289" s="493"/>
      <c r="AZ2289" s="493"/>
      <c r="BA2289" s="493"/>
      <c r="BB2289" s="493"/>
      <c r="BC2289" s="493"/>
      <c r="BD2289" s="493"/>
      <c r="BE2289" s="493"/>
      <c r="BF2289" s="493"/>
      <c r="BG2289" s="493"/>
      <c r="BH2289" s="493"/>
      <c r="BI2289" s="493"/>
      <c r="BJ2289" s="493"/>
      <c r="BK2289" s="493"/>
      <c r="BL2289" s="493"/>
      <c r="BM2289" s="493"/>
      <c r="BN2289" s="493"/>
      <c r="BO2289" s="48"/>
      <c r="BP2289" s="48"/>
      <c r="BQ2289" s="48"/>
      <c r="BR2289" s="48"/>
      <c r="BS2289" s="286" t="s">
        <v>57</v>
      </c>
      <c r="BZ2289" s="43"/>
      <c r="CA2289" s="43"/>
      <c r="CB2289" s="43"/>
      <c r="CC2289" s="43"/>
      <c r="CD2289" s="43"/>
      <c r="CE2289" s="43"/>
      <c r="CF2289" s="43"/>
      <c r="CG2289" s="43"/>
      <c r="CH2289" s="43"/>
      <c r="CI2289" s="43"/>
      <c r="CJ2289" s="43"/>
      <c r="CK2289" s="43"/>
      <c r="CL2289" s="43"/>
      <c r="CM2289" s="43"/>
      <c r="CN2289" s="43"/>
      <c r="CO2289" s="43"/>
      <c r="CP2289" s="43"/>
      <c r="CQ2289" s="43"/>
      <c r="CR2289" s="43"/>
      <c r="CS2289" s="43"/>
      <c r="CT2289" s="43"/>
      <c r="CU2289" s="43"/>
      <c r="CV2289" s="43"/>
      <c r="CW2289" s="43"/>
      <c r="CX2289" s="43"/>
      <c r="CY2289" s="43"/>
      <c r="CZ2289" s="43"/>
      <c r="DA2289" s="43"/>
      <c r="DB2289" s="43"/>
      <c r="DC2289" s="43"/>
      <c r="DD2289" s="43"/>
      <c r="DE2289" s="43"/>
      <c r="DF2289" s="43"/>
      <c r="DG2289" s="43"/>
      <c r="DH2289" s="43"/>
      <c r="DI2289" s="43"/>
      <c r="DJ2289" s="43"/>
      <c r="DK2289" s="43"/>
      <c r="DL2289" s="43"/>
      <c r="DM2289" s="43"/>
      <c r="DN2289" s="43"/>
      <c r="DO2289" s="43"/>
      <c r="DP2289" s="43"/>
      <c r="DQ2289" s="43"/>
      <c r="DR2289" s="43"/>
      <c r="DS2289" s="43"/>
      <c r="DT2289" s="43"/>
      <c r="DU2289" s="43"/>
      <c r="DV2289" s="43"/>
    </row>
    <row r="2290" spans="1:126" s="8" customFormat="1" ht="20.100000000000001" customHeight="1">
      <c r="AQ2290" s="8" t="s">
        <v>61</v>
      </c>
      <c r="AV2290" s="48"/>
      <c r="AW2290" s="494">
        <f>VLOOKUP(A2233,入力フォーム!$A$26:$AA$75,8,FALSE)</f>
        <v>0</v>
      </c>
      <c r="AX2290" s="494"/>
      <c r="AY2290" s="494"/>
      <c r="AZ2290" s="494"/>
      <c r="BA2290" s="494"/>
      <c r="BB2290" s="494"/>
      <c r="BC2290" s="494"/>
      <c r="BD2290" s="494"/>
      <c r="BE2290" s="494"/>
      <c r="BF2290" s="494"/>
      <c r="BG2290" s="494"/>
      <c r="BH2290" s="494"/>
      <c r="BI2290" s="494"/>
      <c r="BJ2290" s="494"/>
      <c r="BK2290" s="494"/>
      <c r="BL2290" s="494"/>
      <c r="BM2290" s="494"/>
      <c r="BN2290" s="494"/>
      <c r="BO2290" s="494"/>
      <c r="BP2290" s="494"/>
      <c r="BQ2290" s="494"/>
      <c r="BR2290" s="494"/>
      <c r="BS2290" s="48"/>
      <c r="BZ2290" s="43"/>
      <c r="CA2290" s="43"/>
      <c r="CB2290" s="43"/>
      <c r="CC2290" s="43"/>
      <c r="CD2290" s="43"/>
      <c r="CE2290" s="43"/>
      <c r="CF2290" s="43"/>
      <c r="CG2290" s="43"/>
      <c r="CH2290" s="43"/>
      <c r="CI2290" s="43"/>
      <c r="CJ2290" s="43"/>
      <c r="CK2290" s="43"/>
      <c r="CL2290" s="43"/>
      <c r="CM2290" s="43"/>
      <c r="CN2290" s="43"/>
      <c r="CO2290" s="43"/>
      <c r="CP2290" s="43"/>
      <c r="CQ2290" s="43"/>
      <c r="CR2290" s="43"/>
      <c r="CS2290" s="43"/>
      <c r="CT2290" s="43"/>
      <c r="CU2290" s="43"/>
      <c r="CV2290" s="43"/>
      <c r="CW2290" s="43"/>
      <c r="CX2290" s="43"/>
      <c r="CY2290" s="43"/>
      <c r="CZ2290" s="43"/>
      <c r="DA2290" s="43"/>
      <c r="DB2290" s="43"/>
      <c r="DC2290" s="43"/>
      <c r="DD2290" s="43"/>
      <c r="DE2290" s="43"/>
      <c r="DF2290" s="43"/>
      <c r="DG2290" s="43"/>
      <c r="DH2290" s="43"/>
      <c r="DI2290" s="43"/>
      <c r="DJ2290" s="43"/>
      <c r="DK2290" s="43"/>
      <c r="DL2290" s="43"/>
      <c r="DM2290" s="43"/>
      <c r="DN2290" s="43"/>
      <c r="DO2290" s="43"/>
      <c r="DP2290" s="43"/>
      <c r="DQ2290" s="43"/>
      <c r="DR2290" s="43"/>
      <c r="DS2290" s="43"/>
      <c r="DT2290" s="43"/>
      <c r="DU2290" s="43"/>
      <c r="DV2290" s="43"/>
    </row>
    <row r="2291" spans="1:126" s="8" customFormat="1" ht="20.100000000000001" customHeight="1">
      <c r="AQ2291" s="8" t="s">
        <v>83</v>
      </c>
      <c r="AV2291" s="48"/>
      <c r="AW2291" s="48"/>
      <c r="AX2291" s="48"/>
      <c r="AY2291" s="48"/>
      <c r="AZ2291" s="48"/>
      <c r="BA2291" s="48"/>
      <c r="BB2291" s="48"/>
      <c r="BC2291" s="48"/>
      <c r="BD2291" s="495">
        <f>VLOOKUP(A2233,入力フォーム!$A$26:$AA$75,9,FALSE)</f>
        <v>0</v>
      </c>
      <c r="BE2291" s="495"/>
      <c r="BF2291" s="495"/>
      <c r="BG2291" s="495"/>
      <c r="BH2291" s="495"/>
      <c r="BI2291" s="495"/>
      <c r="BJ2291" s="495"/>
      <c r="BK2291" s="495"/>
      <c r="BL2291" s="495"/>
      <c r="BM2291" s="495"/>
      <c r="BN2291" s="495"/>
      <c r="BO2291" s="495"/>
      <c r="BP2291" s="495"/>
      <c r="BQ2291" s="495"/>
      <c r="BR2291" s="495"/>
      <c r="BS2291" s="495"/>
      <c r="BZ2291" s="43"/>
      <c r="CA2291" s="43"/>
      <c r="CB2291" s="43"/>
      <c r="CC2291" s="43"/>
      <c r="CD2291" s="43"/>
      <c r="CE2291" s="43"/>
      <c r="CF2291" s="43"/>
      <c r="CG2291" s="43"/>
      <c r="CH2291" s="43"/>
      <c r="CI2291" s="43"/>
      <c r="CJ2291" s="43"/>
      <c r="CK2291" s="43"/>
      <c r="CL2291" s="43"/>
      <c r="CM2291" s="43"/>
      <c r="CN2291" s="43"/>
      <c r="CO2291" s="43"/>
      <c r="CP2291" s="43"/>
      <c r="CQ2291" s="43"/>
      <c r="CR2291" s="43"/>
      <c r="CS2291" s="43"/>
      <c r="CT2291" s="43"/>
      <c r="CU2291" s="43"/>
      <c r="CV2291" s="43"/>
      <c r="CW2291" s="43"/>
      <c r="CX2291" s="43"/>
      <c r="CY2291" s="43"/>
      <c r="CZ2291" s="43"/>
      <c r="DA2291" s="43"/>
      <c r="DB2291" s="43"/>
      <c r="DC2291" s="43"/>
      <c r="DD2291" s="43"/>
      <c r="DE2291" s="43"/>
      <c r="DF2291" s="43"/>
      <c r="DG2291" s="43"/>
      <c r="DH2291" s="43"/>
      <c r="DI2291" s="43"/>
      <c r="DJ2291" s="43"/>
      <c r="DK2291" s="43"/>
      <c r="DL2291" s="43"/>
      <c r="DM2291" s="43"/>
      <c r="DN2291" s="43"/>
      <c r="DO2291" s="43"/>
      <c r="DP2291" s="43"/>
      <c r="DQ2291" s="43"/>
      <c r="DR2291" s="43"/>
      <c r="DS2291" s="43"/>
      <c r="DT2291" s="43"/>
      <c r="DU2291" s="43"/>
      <c r="DV2291" s="43"/>
    </row>
    <row r="2292" spans="1:126" s="8" customFormat="1" ht="12" customHeight="1">
      <c r="BZ2292" s="43"/>
      <c r="CA2292" s="43"/>
      <c r="CB2292" s="43"/>
      <c r="CC2292" s="43"/>
      <c r="CD2292" s="43"/>
      <c r="CE2292" s="43"/>
      <c r="CF2292" s="43"/>
      <c r="CG2292" s="43"/>
      <c r="CH2292" s="43"/>
      <c r="CI2292" s="43"/>
      <c r="CJ2292" s="43"/>
      <c r="CK2292" s="43"/>
      <c r="CL2292" s="43"/>
      <c r="CM2292" s="43"/>
      <c r="CN2292" s="43"/>
      <c r="CO2292" s="43"/>
      <c r="CP2292" s="43"/>
      <c r="CQ2292" s="43"/>
      <c r="CR2292" s="43"/>
      <c r="CS2292" s="43"/>
      <c r="CT2292" s="43"/>
      <c r="CU2292" s="43"/>
      <c r="CV2292" s="43"/>
      <c r="CW2292" s="43"/>
      <c r="CX2292" s="43"/>
      <c r="CY2292" s="43"/>
      <c r="CZ2292" s="43"/>
      <c r="DA2292" s="43"/>
      <c r="DB2292" s="43"/>
      <c r="DC2292" s="43"/>
      <c r="DD2292" s="43"/>
      <c r="DE2292" s="43"/>
      <c r="DF2292" s="43"/>
      <c r="DG2292" s="43"/>
      <c r="DH2292" s="43"/>
      <c r="DI2292" s="43"/>
      <c r="DJ2292" s="43"/>
      <c r="DK2292" s="43"/>
      <c r="DL2292" s="43"/>
      <c r="DM2292" s="43"/>
      <c r="DN2292" s="43"/>
      <c r="DO2292" s="43"/>
      <c r="DP2292" s="43"/>
      <c r="DQ2292" s="43"/>
      <c r="DR2292" s="43"/>
      <c r="DS2292" s="43"/>
      <c r="DT2292" s="43"/>
      <c r="DU2292" s="43"/>
      <c r="DV2292" s="43"/>
    </row>
    <row r="2293" spans="1:126" s="8" customFormat="1" ht="22.5" customHeight="1">
      <c r="D2293" s="496" t="s">
        <v>85</v>
      </c>
      <c r="E2293" s="496"/>
      <c r="F2293" s="496"/>
      <c r="G2293" s="496"/>
      <c r="H2293" s="496"/>
      <c r="I2293" s="496"/>
      <c r="J2293" s="496"/>
      <c r="K2293" s="496"/>
      <c r="L2293" s="497" t="str">
        <f>入力フォーム!$C$22</f>
        <v>07-999</v>
      </c>
      <c r="M2293" s="497"/>
      <c r="N2293" s="497"/>
      <c r="O2293" s="497"/>
      <c r="P2293" s="497"/>
      <c r="Q2293" s="497"/>
      <c r="R2293" s="48"/>
      <c r="S2293" s="48"/>
      <c r="T2293" s="8" t="s">
        <v>242</v>
      </c>
      <c r="BZ2293" s="43"/>
      <c r="CA2293" s="43"/>
      <c r="CB2293" s="43"/>
      <c r="CC2293" s="43"/>
      <c r="CD2293" s="43"/>
      <c r="CE2293" s="43"/>
      <c r="CF2293" s="43"/>
      <c r="CG2293" s="43"/>
      <c r="CH2293" s="43"/>
      <c r="CI2293" s="43"/>
      <c r="CJ2293" s="43"/>
      <c r="CK2293" s="43"/>
      <c r="CL2293" s="43"/>
      <c r="CM2293" s="43"/>
      <c r="CN2293" s="43"/>
      <c r="CO2293" s="43"/>
      <c r="CP2293" s="43"/>
      <c r="CQ2293" s="43"/>
      <c r="CR2293" s="43"/>
      <c r="CS2293" s="43"/>
      <c r="CT2293" s="43"/>
      <c r="CU2293" s="43"/>
      <c r="CV2293" s="43"/>
      <c r="CW2293" s="43"/>
      <c r="CX2293" s="43"/>
      <c r="CY2293" s="43"/>
      <c r="CZ2293" s="43"/>
      <c r="DA2293" s="43"/>
      <c r="DB2293" s="43"/>
      <c r="DC2293" s="43"/>
      <c r="DD2293" s="43"/>
      <c r="DE2293" s="43"/>
      <c r="DF2293" s="43"/>
      <c r="DG2293" s="43"/>
      <c r="DH2293" s="43"/>
      <c r="DI2293" s="43"/>
      <c r="DJ2293" s="43"/>
      <c r="DK2293" s="43"/>
      <c r="DL2293" s="43"/>
      <c r="DM2293" s="43"/>
      <c r="DN2293" s="43"/>
      <c r="DO2293" s="43"/>
      <c r="DP2293" s="43"/>
      <c r="DQ2293" s="43"/>
      <c r="DR2293" s="43"/>
      <c r="DS2293" s="43"/>
      <c r="DT2293" s="43"/>
      <c r="DU2293" s="43"/>
      <c r="DV2293" s="43"/>
    </row>
    <row r="2294" spans="1:126" s="8" customFormat="1" ht="15.75" customHeight="1">
      <c r="D2294" s="45"/>
      <c r="F2294" s="45"/>
      <c r="G2294" s="45"/>
      <c r="H2294" s="45"/>
      <c r="I2294" s="45"/>
      <c r="J2294" s="45"/>
      <c r="K2294" s="45"/>
      <c r="L2294" s="45"/>
      <c r="M2294" s="45"/>
      <c r="N2294" s="45"/>
      <c r="O2294" s="45"/>
      <c r="P2294" s="45"/>
      <c r="Q2294" s="45"/>
      <c r="BX2294" s="51"/>
      <c r="CB2294" s="43"/>
      <c r="CC2294" s="43"/>
      <c r="CD2294" s="43"/>
      <c r="CE2294" s="43"/>
      <c r="CF2294" s="43"/>
      <c r="CG2294" s="43"/>
      <c r="CH2294" s="43"/>
      <c r="CI2294" s="43"/>
      <c r="CJ2294" s="43"/>
      <c r="CK2294" s="43"/>
      <c r="CL2294" s="43"/>
      <c r="CM2294" s="43"/>
      <c r="CN2294" s="43"/>
      <c r="CO2294" s="43"/>
      <c r="CP2294" s="43"/>
      <c r="CQ2294" s="43"/>
      <c r="CR2294" s="43"/>
      <c r="CS2294" s="43"/>
      <c r="CT2294" s="43"/>
      <c r="CU2294" s="43"/>
      <c r="CV2294" s="43"/>
      <c r="CW2294" s="43"/>
      <c r="CX2294" s="43"/>
      <c r="CY2294" s="43"/>
      <c r="CZ2294" s="43"/>
      <c r="DA2294" s="43"/>
      <c r="DB2294" s="43"/>
      <c r="DC2294" s="43"/>
      <c r="DD2294" s="43"/>
      <c r="DE2294" s="43"/>
      <c r="DF2294" s="43"/>
      <c r="DG2294" s="43"/>
      <c r="DH2294" s="43"/>
      <c r="DI2294" s="43"/>
      <c r="DJ2294" s="43"/>
      <c r="DK2294" s="43"/>
      <c r="DL2294" s="43"/>
      <c r="DM2294" s="43"/>
      <c r="DN2294" s="43"/>
      <c r="DO2294" s="43"/>
      <c r="DP2294" s="43"/>
      <c r="DQ2294" s="43"/>
      <c r="DR2294" s="43"/>
      <c r="DS2294" s="43"/>
      <c r="DT2294" s="43"/>
      <c r="DU2294" s="43"/>
      <c r="DV2294" s="43"/>
    </row>
    <row r="2295" spans="1:126" s="7" customFormat="1" ht="18.75">
      <c r="A2295" s="7">
        <f>IF(MOD(ROW()-1,62)=0,QUOTIENT(ROW()-1,62)+1,"")</f>
        <v>38</v>
      </c>
      <c r="B2295" s="473" t="s">
        <v>39</v>
      </c>
      <c r="C2295" s="473"/>
      <c r="D2295" s="473"/>
      <c r="E2295" s="473"/>
      <c r="F2295" s="473"/>
      <c r="G2295" s="473"/>
      <c r="H2295" s="473"/>
      <c r="I2295" s="473"/>
      <c r="J2295" s="473"/>
      <c r="K2295" s="473"/>
      <c r="L2295" s="473"/>
      <c r="M2295" s="473"/>
      <c r="N2295" s="473"/>
      <c r="O2295" s="473"/>
      <c r="P2295" s="473"/>
      <c r="Q2295" s="473"/>
      <c r="R2295" s="473"/>
      <c r="S2295" s="473"/>
      <c r="T2295" s="473"/>
      <c r="U2295" s="473"/>
      <c r="V2295" s="473"/>
      <c r="W2295" s="473"/>
      <c r="X2295" s="473"/>
      <c r="Y2295" s="473"/>
      <c r="Z2295" s="473"/>
      <c r="AA2295" s="473"/>
      <c r="AB2295" s="473"/>
      <c r="AC2295" s="473"/>
      <c r="AD2295" s="473"/>
      <c r="AE2295" s="473"/>
      <c r="AF2295" s="473"/>
      <c r="AG2295" s="473"/>
      <c r="AH2295" s="473"/>
      <c r="AI2295" s="473"/>
      <c r="AJ2295" s="473"/>
      <c r="AK2295" s="473"/>
      <c r="AL2295" s="473"/>
      <c r="AM2295" s="473"/>
      <c r="AN2295" s="473"/>
      <c r="AO2295" s="473"/>
      <c r="AP2295" s="473"/>
      <c r="AQ2295" s="473"/>
      <c r="AR2295" s="473"/>
      <c r="AS2295" s="473"/>
      <c r="AT2295" s="473"/>
      <c r="AU2295" s="473"/>
      <c r="AV2295" s="473"/>
      <c r="AW2295" s="473"/>
      <c r="AX2295" s="473"/>
      <c r="AY2295" s="473"/>
      <c r="AZ2295" s="473"/>
      <c r="BA2295" s="473"/>
      <c r="BB2295" s="473"/>
      <c r="BC2295" s="473"/>
      <c r="BD2295" s="473"/>
      <c r="BE2295" s="473"/>
      <c r="BF2295" s="473"/>
      <c r="BG2295" s="473"/>
      <c r="BH2295" s="473"/>
      <c r="BI2295" s="473"/>
      <c r="BJ2295" s="473"/>
      <c r="BK2295" s="473"/>
      <c r="BL2295" s="473"/>
      <c r="BM2295" s="473"/>
      <c r="BN2295" s="473"/>
      <c r="BO2295" s="473"/>
      <c r="BP2295" s="473"/>
      <c r="BQ2295" s="473"/>
      <c r="BR2295" s="473"/>
      <c r="BS2295" s="473"/>
      <c r="BT2295" s="473"/>
      <c r="BU2295" s="473"/>
      <c r="BV2295" s="473"/>
      <c r="BW2295" s="473"/>
      <c r="BX2295" s="473"/>
      <c r="BY2295" s="52"/>
      <c r="BZ2295" s="41"/>
      <c r="CA2295" s="41"/>
      <c r="CB2295" s="41"/>
      <c r="CC2295" s="41"/>
      <c r="CD2295" s="41"/>
      <c r="CE2295" s="41"/>
      <c r="CF2295" s="41"/>
      <c r="CG2295" s="41"/>
      <c r="CH2295" s="41"/>
      <c r="CI2295" s="41"/>
      <c r="CJ2295" s="41"/>
      <c r="CK2295" s="41"/>
      <c r="CL2295" s="41"/>
      <c r="CM2295" s="41"/>
      <c r="CN2295" s="41"/>
      <c r="CO2295" s="41"/>
      <c r="CP2295" s="41"/>
      <c r="CQ2295" s="41"/>
      <c r="CR2295" s="41"/>
      <c r="CS2295" s="41"/>
      <c r="CT2295" s="41"/>
      <c r="CU2295" s="41"/>
      <c r="CV2295" s="41"/>
      <c r="CW2295" s="41"/>
      <c r="CX2295" s="41"/>
      <c r="CY2295" s="41"/>
      <c r="CZ2295" s="41"/>
      <c r="DA2295" s="41"/>
      <c r="DB2295" s="41"/>
      <c r="DC2295" s="41"/>
      <c r="DD2295" s="41"/>
      <c r="DE2295" s="41"/>
      <c r="DF2295" s="41"/>
      <c r="DG2295" s="41"/>
      <c r="DH2295" s="41"/>
      <c r="DI2295" s="41"/>
      <c r="DJ2295" s="41"/>
      <c r="DK2295" s="41"/>
      <c r="DL2295" s="41"/>
      <c r="DM2295" s="41"/>
      <c r="DN2295" s="41"/>
      <c r="DO2295" s="41"/>
      <c r="DP2295" s="41"/>
      <c r="DQ2295" s="41"/>
      <c r="DR2295" s="41"/>
      <c r="DS2295" s="41"/>
      <c r="DT2295" s="41"/>
      <c r="DU2295" s="41"/>
      <c r="DV2295" s="41"/>
    </row>
    <row r="2296" spans="1:126" s="7" customFormat="1" ht="19.5" customHeight="1">
      <c r="B2296" s="8"/>
      <c r="C2296" s="8"/>
      <c r="D2296" s="8"/>
      <c r="E2296" s="8"/>
      <c r="F2296" s="8"/>
      <c r="G2296" s="8"/>
      <c r="H2296" s="8"/>
      <c r="I2296" s="8"/>
      <c r="J2296" s="8"/>
      <c r="K2296" s="8"/>
      <c r="L2296" s="8"/>
      <c r="M2296" s="8"/>
      <c r="N2296" s="8"/>
      <c r="O2296" s="8"/>
      <c r="P2296" s="8"/>
      <c r="Q2296" s="8"/>
      <c r="R2296" s="8"/>
      <c r="S2296" s="8"/>
      <c r="T2296" s="8"/>
      <c r="U2296" s="8"/>
      <c r="V2296" s="8"/>
      <c r="W2296" s="8"/>
      <c r="X2296" s="8"/>
      <c r="Y2296" s="8"/>
      <c r="Z2296" s="8"/>
      <c r="AA2296" s="8"/>
      <c r="AB2296" s="8"/>
      <c r="AC2296" s="8"/>
      <c r="AQ2296" s="8"/>
      <c r="AR2296" s="8"/>
      <c r="AS2296" s="8"/>
      <c r="AT2296" s="8"/>
      <c r="AU2296" s="8"/>
      <c r="AV2296" s="8"/>
      <c r="AW2296" s="8"/>
      <c r="AX2296" s="8"/>
      <c r="AY2296" s="8"/>
      <c r="AZ2296" s="8"/>
      <c r="BZ2296" s="41"/>
      <c r="CA2296" s="41"/>
      <c r="CB2296" s="41"/>
      <c r="CC2296" s="41"/>
      <c r="CD2296" s="41"/>
      <c r="CE2296" s="41"/>
      <c r="CF2296" s="41"/>
      <c r="CG2296" s="41"/>
      <c r="CH2296" s="41"/>
      <c r="CI2296" s="41"/>
      <c r="CJ2296" s="41"/>
      <c r="CK2296" s="41"/>
      <c r="CL2296" s="41"/>
      <c r="CM2296" s="41"/>
      <c r="CN2296" s="41"/>
      <c r="CO2296" s="41"/>
      <c r="CP2296" s="41"/>
      <c r="CQ2296" s="41"/>
      <c r="CR2296" s="41"/>
      <c r="CS2296" s="41"/>
      <c r="CT2296" s="41"/>
      <c r="CU2296" s="41"/>
      <c r="CV2296" s="41"/>
      <c r="CW2296" s="41"/>
      <c r="CX2296" s="41"/>
      <c r="CY2296" s="41"/>
      <c r="CZ2296" s="41"/>
      <c r="DA2296" s="41"/>
      <c r="DB2296" s="41"/>
      <c r="DC2296" s="41"/>
      <c r="DD2296" s="41"/>
      <c r="DE2296" s="41"/>
      <c r="DF2296" s="41"/>
      <c r="DG2296" s="41"/>
      <c r="DH2296" s="41"/>
      <c r="DI2296" s="41"/>
      <c r="DJ2296" s="41"/>
      <c r="DK2296" s="41"/>
      <c r="DL2296" s="41"/>
      <c r="DM2296" s="41"/>
      <c r="DN2296" s="41"/>
      <c r="DO2296" s="41"/>
      <c r="DP2296" s="41"/>
      <c r="DQ2296" s="41"/>
      <c r="DR2296" s="41"/>
      <c r="DS2296" s="41"/>
      <c r="DT2296" s="41"/>
      <c r="DU2296" s="41"/>
      <c r="DV2296" s="41"/>
    </row>
    <row r="2297" spans="1:126" s="7" customFormat="1" ht="16.5" customHeight="1">
      <c r="B2297" s="8" t="s">
        <v>229</v>
      </c>
      <c r="C2297" s="8"/>
      <c r="D2297" s="8"/>
      <c r="E2297" s="8"/>
      <c r="F2297" s="8"/>
      <c r="G2297" s="8"/>
      <c r="H2297" s="8"/>
      <c r="I2297" s="8"/>
      <c r="J2297" s="8"/>
      <c r="K2297" s="8"/>
      <c r="L2297" s="8"/>
      <c r="M2297" s="8"/>
      <c r="N2297" s="8"/>
      <c r="O2297" s="8"/>
      <c r="P2297" s="8"/>
      <c r="Q2297" s="8"/>
      <c r="R2297" s="8"/>
      <c r="S2297" s="8"/>
      <c r="T2297" s="8"/>
      <c r="U2297" s="8"/>
      <c r="V2297" s="8"/>
      <c r="W2297" s="8"/>
      <c r="X2297" s="8"/>
      <c r="Y2297" s="8"/>
      <c r="Z2297" s="8"/>
      <c r="AA2297" s="8"/>
      <c r="AB2297" s="8"/>
      <c r="AD2297" s="474">
        <f>VLOOKUP(A2295,入力フォーム!$A$26:$AA$75,2,FALSE)</f>
        <v>0</v>
      </c>
      <c r="AE2297" s="474"/>
      <c r="AF2297" s="474"/>
      <c r="AG2297" s="474"/>
      <c r="AH2297" s="474"/>
      <c r="AI2297" s="474"/>
      <c r="AJ2297" s="474"/>
      <c r="AK2297" s="474"/>
      <c r="AL2297" s="474"/>
      <c r="AM2297" s="474"/>
      <c r="AN2297" s="474"/>
      <c r="AO2297" s="474"/>
      <c r="AP2297" s="474"/>
      <c r="AQ2297" s="8" t="s">
        <v>230</v>
      </c>
      <c r="AR2297" s="8"/>
      <c r="AS2297" s="8"/>
      <c r="AT2297" s="8"/>
      <c r="AU2297" s="8"/>
      <c r="AV2297" s="8"/>
      <c r="AW2297" s="8"/>
      <c r="AX2297" s="8"/>
      <c r="AY2297" s="8"/>
      <c r="AZ2297" s="8"/>
      <c r="BZ2297" s="41"/>
      <c r="CA2297" s="41"/>
      <c r="CB2297" s="41"/>
      <c r="CC2297" s="41"/>
      <c r="CD2297" s="41"/>
      <c r="CE2297" s="41"/>
      <c r="CF2297" s="41"/>
      <c r="CG2297" s="41"/>
      <c r="CH2297" s="41"/>
      <c r="CI2297" s="41"/>
      <c r="CJ2297" s="41"/>
      <c r="CK2297" s="41"/>
      <c r="CL2297" s="41"/>
      <c r="CM2297" s="41"/>
      <c r="CN2297" s="41"/>
      <c r="CO2297" s="41"/>
      <c r="CP2297" s="41"/>
      <c r="CQ2297" s="41"/>
      <c r="CR2297" s="41"/>
      <c r="CS2297" s="41"/>
      <c r="CT2297" s="41"/>
      <c r="CU2297" s="41"/>
      <c r="CV2297" s="41"/>
      <c r="CW2297" s="41"/>
      <c r="CX2297" s="41"/>
      <c r="CY2297" s="41"/>
      <c r="CZ2297" s="41"/>
      <c r="DA2297" s="41"/>
      <c r="DB2297" s="41"/>
      <c r="DC2297" s="41"/>
      <c r="DD2297" s="41"/>
      <c r="DE2297" s="41"/>
      <c r="DF2297" s="41"/>
      <c r="DG2297" s="41"/>
      <c r="DH2297" s="41"/>
      <c r="DI2297" s="41"/>
      <c r="DJ2297" s="41"/>
      <c r="DK2297" s="41"/>
      <c r="DL2297" s="41"/>
      <c r="DM2297" s="41"/>
      <c r="DN2297" s="41"/>
      <c r="DO2297" s="41"/>
      <c r="DP2297" s="41"/>
      <c r="DQ2297" s="41"/>
      <c r="DR2297" s="41"/>
      <c r="DS2297" s="41"/>
      <c r="DT2297" s="41"/>
      <c r="DU2297" s="41"/>
      <c r="DV2297" s="41"/>
    </row>
    <row r="2298" spans="1:126" ht="14.25" customHeight="1">
      <c r="B2298" s="9"/>
      <c r="C2298" s="9"/>
      <c r="D2298" s="9"/>
    </row>
    <row r="2299" spans="1:126" ht="15.75" customHeight="1">
      <c r="D2299" s="475" t="s">
        <v>23</v>
      </c>
      <c r="E2299" s="475"/>
      <c r="F2299" s="475"/>
      <c r="G2299" s="475"/>
      <c r="H2299" s="475"/>
      <c r="I2299" s="475"/>
      <c r="J2299" s="475"/>
      <c r="K2299" s="475"/>
      <c r="L2299" s="475"/>
      <c r="M2299" s="475"/>
      <c r="N2299" s="475"/>
      <c r="O2299" s="475"/>
      <c r="P2299" s="475"/>
      <c r="Q2299" s="475"/>
      <c r="R2299" s="475"/>
      <c r="S2299" s="475"/>
      <c r="T2299" s="475"/>
      <c r="U2299" s="475"/>
      <c r="V2299" s="475"/>
      <c r="W2299" s="475"/>
      <c r="X2299" s="475"/>
      <c r="Y2299" s="475"/>
      <c r="Z2299" s="475"/>
      <c r="AA2299" s="475"/>
      <c r="AB2299" s="475"/>
      <c r="AC2299" s="475"/>
      <c r="AD2299" s="475"/>
      <c r="AE2299" s="475"/>
      <c r="AF2299" s="475"/>
      <c r="AG2299" s="475"/>
      <c r="AH2299" s="475"/>
      <c r="AI2299" s="475"/>
      <c r="AJ2299" s="475"/>
      <c r="AK2299" s="475"/>
      <c r="AL2299" s="475"/>
      <c r="AM2299" s="475"/>
      <c r="AN2299" s="475"/>
      <c r="AO2299" s="475"/>
      <c r="AP2299" s="475"/>
      <c r="AQ2299" s="475"/>
      <c r="AR2299" s="475"/>
      <c r="AS2299" s="475"/>
      <c r="AT2299" s="475"/>
      <c r="AU2299" s="475"/>
      <c r="AV2299" s="475"/>
      <c r="AW2299" s="475"/>
      <c r="AX2299" s="475"/>
      <c r="AY2299" s="475"/>
      <c r="AZ2299" s="475"/>
      <c r="BA2299" s="475"/>
      <c r="BB2299" s="475"/>
      <c r="BC2299" s="475"/>
      <c r="BD2299" s="475"/>
      <c r="BE2299" s="475"/>
      <c r="BF2299" s="475"/>
      <c r="BG2299" s="475"/>
      <c r="BH2299" s="475"/>
      <c r="BI2299" s="475"/>
      <c r="BJ2299" s="475"/>
      <c r="BK2299" s="475"/>
      <c r="BL2299" s="475"/>
      <c r="BM2299" s="475"/>
      <c r="BN2299" s="475"/>
      <c r="BO2299" s="475"/>
      <c r="BP2299" s="475"/>
      <c r="BQ2299" s="475"/>
      <c r="BR2299" s="475"/>
      <c r="BS2299" s="475"/>
      <c r="BT2299" s="475"/>
      <c r="BU2299" s="475"/>
      <c r="BV2299" s="475"/>
      <c r="BW2299" s="475"/>
      <c r="BX2299" s="475"/>
      <c r="BZ2299"/>
    </row>
    <row r="2300" spans="1:126" ht="14.25" customHeight="1">
      <c r="B2300" s="9"/>
      <c r="C2300" s="9"/>
      <c r="D2300" s="9"/>
      <c r="E2300" s="9"/>
      <c r="F2300" s="9"/>
      <c r="G2300" s="9"/>
      <c r="H2300" s="9"/>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c r="AS2300" s="9"/>
      <c r="AT2300" s="9"/>
      <c r="AU2300" s="9"/>
      <c r="AV2300" s="9"/>
      <c r="AW2300" s="9"/>
      <c r="AX2300" s="9"/>
      <c r="AY2300" s="9"/>
      <c r="AZ2300" s="9"/>
    </row>
    <row r="2301" spans="1:126" ht="19.5" customHeight="1">
      <c r="B2301" s="9"/>
      <c r="C2301" s="9"/>
      <c r="D2301" s="10"/>
      <c r="E2301" s="11" t="s">
        <v>40</v>
      </c>
      <c r="F2301" s="11"/>
      <c r="G2301" s="11"/>
      <c r="H2301" s="11"/>
      <c r="I2301" s="11"/>
      <c r="J2301" s="12"/>
      <c r="K2301" s="12"/>
      <c r="L2301" s="12"/>
      <c r="M2301" s="12"/>
      <c r="N2301" s="12"/>
      <c r="O2301" s="12"/>
      <c r="P2301" s="12"/>
      <c r="Q2301" s="10"/>
      <c r="R2301" s="476" t="str">
        <f>VLOOKUP(A2295,入力フォーム!$A$26:$AA$75,11,FALSE)</f>
        <v/>
      </c>
      <c r="S2301" s="476"/>
      <c r="T2301" s="476"/>
      <c r="U2301" s="476"/>
      <c r="V2301" s="476"/>
      <c r="W2301" s="476"/>
      <c r="X2301" s="476"/>
      <c r="Y2301" s="476"/>
      <c r="Z2301" s="476"/>
      <c r="AA2301" s="476"/>
      <c r="AB2301" s="476"/>
      <c r="AC2301" s="476"/>
      <c r="AD2301" s="476"/>
      <c r="AE2301" s="476"/>
      <c r="AF2301" s="476"/>
      <c r="AG2301" s="476"/>
      <c r="AH2301" s="477" t="s">
        <v>235</v>
      </c>
      <c r="AI2301" s="478"/>
      <c r="AJ2301" s="478"/>
      <c r="AK2301" s="478"/>
      <c r="AL2301" s="478"/>
      <c r="AM2301" s="476" t="str">
        <f>VLOOKUP(A2295,入力フォーム!$A$26:$AA$75,13,FALSE)</f>
        <v/>
      </c>
      <c r="AN2301" s="476"/>
      <c r="AO2301" s="476"/>
      <c r="AP2301" s="476"/>
      <c r="AQ2301" s="476"/>
      <c r="AR2301" s="476"/>
      <c r="AS2301" s="476"/>
      <c r="AT2301" s="476"/>
      <c r="AU2301" s="476"/>
      <c r="AV2301" s="476"/>
      <c r="AW2301" s="476"/>
      <c r="AX2301" s="476"/>
      <c r="AY2301" s="476"/>
      <c r="AZ2301" s="476"/>
      <c r="BA2301" s="476"/>
      <c r="BB2301" s="476"/>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3"/>
    </row>
    <row r="2302" spans="1:126" ht="20.100000000000001" customHeight="1">
      <c r="B2302" s="9"/>
      <c r="C2302" s="9"/>
      <c r="D2302" s="10"/>
      <c r="E2302" s="11" t="s">
        <v>41</v>
      </c>
      <c r="F2302" s="11"/>
      <c r="G2302" s="11"/>
      <c r="H2302" s="11"/>
      <c r="I2302" s="11"/>
      <c r="J2302" s="12"/>
      <c r="K2302" s="12"/>
      <c r="L2302" s="12"/>
      <c r="M2302" s="12"/>
      <c r="N2302" s="12"/>
      <c r="O2302" s="12"/>
      <c r="P2302" s="229"/>
      <c r="Q2302" s="230"/>
      <c r="R2302" s="463" t="str">
        <f>入力フォーム!$C$10</f>
        <v>品川キャンパス</v>
      </c>
      <c r="S2302" s="463"/>
      <c r="T2302" s="463"/>
      <c r="U2302" s="463"/>
      <c r="V2302" s="463"/>
      <c r="W2302" s="463"/>
      <c r="X2302" s="463"/>
      <c r="Y2302" s="463"/>
      <c r="Z2302" s="231"/>
      <c r="AA2302" s="464" t="str">
        <f>入力フォーム!$D$10</f>
        <v>文学部事務室</v>
      </c>
      <c r="AB2302" s="464"/>
      <c r="AC2302" s="464"/>
      <c r="AD2302" s="464"/>
      <c r="AE2302" s="464"/>
      <c r="AF2302" s="464"/>
      <c r="AG2302" s="464"/>
      <c r="AH2302" s="464"/>
      <c r="AI2302" s="464"/>
      <c r="AJ2302" s="464"/>
      <c r="AK2302" s="464"/>
      <c r="AL2302" s="464"/>
      <c r="AM2302" s="464"/>
      <c r="AN2302" s="464"/>
      <c r="AO2302" s="464"/>
      <c r="AP2302" s="464"/>
      <c r="AQ2302" s="464"/>
      <c r="AR2302" s="464"/>
      <c r="AS2302" s="464"/>
      <c r="AT2302" s="464"/>
      <c r="AU2302" s="464"/>
      <c r="AV2302" s="464"/>
      <c r="AW2302" s="464"/>
      <c r="AX2302" s="464"/>
      <c r="AY2302" s="464"/>
      <c r="AZ2302" s="464"/>
      <c r="BA2302" s="464"/>
      <c r="BB2302" s="464"/>
      <c r="BC2302" s="464"/>
      <c r="BD2302" s="464"/>
      <c r="BE2302" s="464"/>
      <c r="BF2302" s="464"/>
      <c r="BG2302" s="464"/>
      <c r="BH2302" s="464"/>
      <c r="BI2302" s="464"/>
      <c r="BJ2302" s="464"/>
      <c r="BK2302" s="464"/>
      <c r="BL2302" s="464"/>
      <c r="BM2302" s="464"/>
      <c r="BN2302" s="464"/>
      <c r="BO2302" s="464"/>
      <c r="BP2302" s="464"/>
      <c r="BQ2302" s="464"/>
      <c r="BR2302" s="231"/>
      <c r="BS2302" s="231"/>
      <c r="BT2302" s="231"/>
      <c r="BU2302" s="231"/>
      <c r="BV2302" s="231"/>
      <c r="BW2302" s="231"/>
      <c r="BX2302" s="232"/>
    </row>
    <row r="2303" spans="1:126" ht="18.600000000000001" customHeight="1">
      <c r="B2303" s="9"/>
      <c r="C2303" s="9"/>
      <c r="D2303" s="15"/>
      <c r="E2303" s="16" t="s">
        <v>236</v>
      </c>
      <c r="F2303" s="16"/>
      <c r="G2303" s="16"/>
      <c r="H2303" s="16"/>
      <c r="I2303" s="16"/>
      <c r="J2303" s="17"/>
      <c r="K2303" s="17"/>
      <c r="L2303" s="17"/>
      <c r="M2303" s="17"/>
      <c r="N2303" s="17"/>
      <c r="O2303" s="17"/>
      <c r="P2303" s="17"/>
      <c r="Q2303" s="15"/>
      <c r="R2303" s="465" t="str">
        <f>入力フォーム!$C$4</f>
        <v>文学部事務室</v>
      </c>
      <c r="S2303" s="465"/>
      <c r="T2303" s="465"/>
      <c r="U2303" s="465"/>
      <c r="V2303" s="465"/>
      <c r="W2303" s="465"/>
      <c r="X2303" s="465"/>
      <c r="Y2303" s="465"/>
      <c r="Z2303" s="465"/>
      <c r="AA2303" s="465"/>
      <c r="AB2303" s="465"/>
      <c r="AC2303" s="465"/>
      <c r="AD2303" s="465"/>
      <c r="AE2303" s="465"/>
      <c r="AF2303" s="465"/>
      <c r="AG2303" s="465"/>
      <c r="AH2303" s="465"/>
      <c r="AI2303" s="465"/>
      <c r="AJ2303" s="465"/>
      <c r="AK2303" s="465"/>
      <c r="AL2303" s="465"/>
      <c r="AM2303" s="465"/>
      <c r="AN2303" s="465"/>
      <c r="AO2303" s="465"/>
      <c r="AP2303" s="465"/>
      <c r="AQ2303" s="465"/>
      <c r="AR2303" s="465"/>
      <c r="AS2303" s="465"/>
      <c r="AT2303" s="465"/>
      <c r="AU2303" s="465"/>
      <c r="AV2303" s="465"/>
      <c r="AW2303" s="465"/>
      <c r="AX2303" s="465"/>
      <c r="AY2303" s="465"/>
      <c r="AZ2303" s="465"/>
      <c r="BA2303" s="465"/>
      <c r="BB2303" s="465"/>
      <c r="BC2303" s="465"/>
      <c r="BD2303" s="465"/>
      <c r="BE2303" s="465"/>
      <c r="BF2303" s="465"/>
      <c r="BG2303" s="465"/>
      <c r="BH2303" s="465"/>
      <c r="BI2303" s="465"/>
      <c r="BJ2303" s="465"/>
      <c r="BK2303" s="465"/>
      <c r="BL2303" s="465"/>
      <c r="BM2303" s="465"/>
      <c r="BN2303" s="465"/>
      <c r="BO2303" s="465"/>
      <c r="BP2303" s="465"/>
      <c r="BQ2303" s="465"/>
      <c r="BR2303" s="465"/>
      <c r="BS2303" s="233"/>
      <c r="BT2303" s="233"/>
      <c r="BU2303" s="233"/>
      <c r="BV2303" s="233"/>
      <c r="BW2303" s="233"/>
      <c r="BX2303" s="19"/>
    </row>
    <row r="2304" spans="1:126" ht="38.25" customHeight="1">
      <c r="B2304" s="9"/>
      <c r="C2304" s="9"/>
      <c r="D2304" s="10"/>
      <c r="E2304" s="466" t="s">
        <v>42</v>
      </c>
      <c r="F2304" s="466"/>
      <c r="G2304" s="466"/>
      <c r="H2304" s="466"/>
      <c r="I2304" s="466"/>
      <c r="J2304" s="466"/>
      <c r="K2304" s="466"/>
      <c r="L2304" s="466"/>
      <c r="M2304" s="466"/>
      <c r="N2304" s="466"/>
      <c r="O2304" s="466"/>
      <c r="P2304" s="467"/>
      <c r="Q2304" s="10"/>
      <c r="R2304" s="468" t="str">
        <f>入力フォーム!$C$8</f>
        <v>OC学生スタッフ</v>
      </c>
      <c r="S2304" s="468"/>
      <c r="T2304" s="468"/>
      <c r="U2304" s="468"/>
      <c r="V2304" s="468"/>
      <c r="W2304" s="468"/>
      <c r="X2304" s="468"/>
      <c r="Y2304" s="468"/>
      <c r="Z2304" s="468"/>
      <c r="AA2304" s="468"/>
      <c r="AB2304" s="468"/>
      <c r="AC2304" s="468"/>
      <c r="AD2304" s="468"/>
      <c r="AE2304" s="468"/>
      <c r="AF2304" s="468"/>
      <c r="AG2304" s="468"/>
      <c r="AH2304" s="468"/>
      <c r="AI2304" s="468"/>
      <c r="AJ2304" s="468"/>
      <c r="AK2304" s="468"/>
      <c r="AL2304" s="468"/>
      <c r="AM2304" s="468"/>
      <c r="AN2304" s="468"/>
      <c r="AO2304" s="468"/>
      <c r="AP2304" s="468"/>
      <c r="AQ2304" s="468"/>
      <c r="AR2304" s="468"/>
      <c r="AS2304" s="468"/>
      <c r="AT2304" s="468"/>
      <c r="AU2304" s="468"/>
      <c r="AV2304" s="468"/>
      <c r="AW2304" s="468"/>
      <c r="AX2304" s="468"/>
      <c r="AY2304" s="468"/>
      <c r="AZ2304" s="468"/>
      <c r="BA2304" s="468"/>
      <c r="BB2304" s="468"/>
      <c r="BC2304" s="468"/>
      <c r="BD2304" s="468"/>
      <c r="BE2304" s="468"/>
      <c r="BF2304" s="468"/>
      <c r="BG2304" s="468"/>
      <c r="BH2304" s="468"/>
      <c r="BI2304" s="468"/>
      <c r="BJ2304" s="468"/>
      <c r="BK2304" s="468"/>
      <c r="BL2304" s="468"/>
      <c r="BM2304" s="468"/>
      <c r="BN2304" s="468"/>
      <c r="BO2304" s="468"/>
      <c r="BP2304" s="468"/>
      <c r="BQ2304" s="468"/>
      <c r="BR2304" s="468"/>
      <c r="BS2304" s="234"/>
      <c r="BT2304" s="234"/>
      <c r="BU2304" s="234"/>
      <c r="BV2304" s="234"/>
      <c r="BW2304" s="234"/>
      <c r="BX2304" s="14"/>
    </row>
    <row r="2305" spans="1:126" ht="20.100000000000001" customHeight="1">
      <c r="B2305" s="9"/>
      <c r="C2305" s="9"/>
      <c r="D2305" s="15"/>
      <c r="E2305" s="16" t="s">
        <v>43</v>
      </c>
      <c r="F2305" s="16"/>
      <c r="G2305" s="16"/>
      <c r="H2305" s="16"/>
      <c r="I2305" s="16"/>
      <c r="J2305" s="17"/>
      <c r="K2305" s="17"/>
      <c r="L2305" s="17"/>
      <c r="M2305" s="17"/>
      <c r="N2305" s="17"/>
      <c r="O2305" s="17"/>
      <c r="P2305" s="17"/>
      <c r="Q2305" s="15"/>
      <c r="R2305" s="17" t="s">
        <v>44</v>
      </c>
      <c r="S2305" s="17"/>
      <c r="T2305" s="17"/>
      <c r="U2305" s="17"/>
      <c r="V2305" s="17"/>
      <c r="W2305" s="469" t="str">
        <f>VLOOKUP(A2295,入力フォーム!$A$26:$AA$75,22,FALSE)</f>
        <v/>
      </c>
      <c r="X2305" s="469"/>
      <c r="Y2305" s="469"/>
      <c r="Z2305" s="469"/>
      <c r="AA2305" s="469"/>
      <c r="AB2305" s="469"/>
      <c r="AC2305" s="469"/>
      <c r="AD2305" s="469"/>
      <c r="AE2305" s="469"/>
      <c r="AF2305" s="469"/>
      <c r="AG2305" s="469"/>
      <c r="AH2305" s="469"/>
      <c r="AI2305" s="469"/>
      <c r="AJ2305" s="469"/>
      <c r="AK2305" s="469"/>
      <c r="AL2305" s="469"/>
      <c r="AM2305" s="469"/>
      <c r="AN2305" s="469"/>
      <c r="AO2305" s="469"/>
      <c r="AP2305" s="17"/>
      <c r="AQ2305" s="17"/>
      <c r="AR2305" s="470" t="s">
        <v>237</v>
      </c>
      <c r="AS2305" s="470"/>
      <c r="AT2305" s="470"/>
      <c r="AU2305" s="470"/>
      <c r="AV2305" s="470"/>
      <c r="AW2305" s="470"/>
      <c r="AX2305" s="471">
        <f>入力フォーム!$E$16</f>
        <v>0</v>
      </c>
      <c r="AY2305" s="471"/>
      <c r="AZ2305" s="471"/>
      <c r="BA2305" s="472" t="s">
        <v>65</v>
      </c>
      <c r="BB2305" s="472"/>
      <c r="BC2305" s="472"/>
      <c r="BD2305" s="472"/>
      <c r="BE2305" s="472"/>
      <c r="BF2305" s="18"/>
      <c r="BG2305" s="18"/>
      <c r="BH2305" s="18"/>
      <c r="BI2305" s="18"/>
      <c r="BJ2305" s="18"/>
      <c r="BK2305" s="18"/>
      <c r="BL2305" s="18"/>
      <c r="BM2305" s="18"/>
      <c r="BN2305" s="18"/>
      <c r="BO2305" s="18"/>
      <c r="BP2305" s="18"/>
      <c r="BQ2305" s="18"/>
      <c r="BR2305" s="18"/>
      <c r="BS2305" s="18"/>
      <c r="BT2305" s="18"/>
      <c r="BU2305" s="18"/>
      <c r="BV2305" s="18"/>
      <c r="BW2305" s="18"/>
      <c r="BX2305" s="19"/>
    </row>
    <row r="2306" spans="1:126" ht="20.100000000000001" customHeight="1">
      <c r="A2306" s="245"/>
      <c r="B2306" s="235"/>
      <c r="C2306" s="235"/>
      <c r="D2306" s="236"/>
      <c r="E2306" s="237"/>
      <c r="F2306" s="237"/>
      <c r="G2306" s="237"/>
      <c r="H2306" s="237"/>
      <c r="I2306" s="237"/>
      <c r="J2306" s="238"/>
      <c r="K2306" s="238"/>
      <c r="L2306" s="238"/>
      <c r="M2306" s="238"/>
      <c r="N2306" s="238"/>
      <c r="O2306" s="238"/>
      <c r="P2306" s="238"/>
      <c r="Q2306" s="239"/>
      <c r="R2306" s="240"/>
      <c r="S2306" s="241"/>
      <c r="T2306" s="241"/>
      <c r="U2306" s="241"/>
      <c r="V2306" s="241"/>
      <c r="W2306" s="241"/>
      <c r="X2306" s="241"/>
      <c r="Y2306" s="241"/>
      <c r="Z2306" s="241"/>
      <c r="AA2306" s="241"/>
      <c r="AB2306" s="241"/>
      <c r="AC2306" s="241"/>
      <c r="AD2306" s="241"/>
      <c r="AE2306" s="241"/>
      <c r="AF2306" s="241"/>
      <c r="AG2306" s="241"/>
      <c r="AH2306" s="241"/>
      <c r="AI2306" s="241"/>
      <c r="AJ2306" s="241"/>
      <c r="AK2306" s="241"/>
      <c r="AL2306" s="241"/>
      <c r="AM2306" s="241"/>
      <c r="AN2306" s="241"/>
      <c r="AO2306" s="241"/>
      <c r="AP2306" s="241"/>
      <c r="AQ2306" s="241"/>
      <c r="AR2306" s="242"/>
      <c r="AS2306" s="242"/>
      <c r="AT2306" s="243"/>
      <c r="AU2306" s="241"/>
      <c r="AV2306" s="241"/>
      <c r="AW2306" s="241"/>
      <c r="AX2306" s="241"/>
      <c r="AY2306" s="242"/>
      <c r="AZ2306" s="242"/>
      <c r="BA2306" s="242"/>
      <c r="BB2306" s="242"/>
      <c r="BC2306" s="242"/>
      <c r="BD2306" s="242"/>
      <c r="BE2306" s="242"/>
      <c r="BF2306" s="242"/>
      <c r="BG2306" s="242"/>
      <c r="BH2306" s="242"/>
      <c r="BI2306" s="242"/>
      <c r="BJ2306" s="242"/>
      <c r="BK2306" s="242"/>
      <c r="BL2306" s="242"/>
      <c r="BM2306" s="242"/>
      <c r="BN2306" s="242"/>
      <c r="BO2306" s="242"/>
      <c r="BP2306" s="242"/>
      <c r="BQ2306" s="242"/>
      <c r="BR2306" s="242"/>
      <c r="BS2306" s="242"/>
      <c r="BT2306" s="242"/>
      <c r="BU2306" s="242"/>
      <c r="BV2306" s="242"/>
      <c r="BW2306" s="242"/>
      <c r="BX2306" s="244"/>
    </row>
    <row r="2307" spans="1:126" ht="20.100000000000001" customHeight="1">
      <c r="B2307" s="9"/>
      <c r="C2307" s="9"/>
      <c r="D2307" s="20"/>
      <c r="E2307" s="21" t="s">
        <v>45</v>
      </c>
      <c r="F2307" s="21"/>
      <c r="G2307" s="21"/>
      <c r="H2307" s="21"/>
      <c r="I2307" s="21"/>
      <c r="J2307" s="22"/>
      <c r="K2307" s="22"/>
      <c r="L2307" s="22"/>
      <c r="M2307" s="22"/>
      <c r="N2307" s="22"/>
      <c r="O2307" s="22"/>
      <c r="P2307" s="22"/>
      <c r="Q2307" s="15"/>
      <c r="R2307" s="490" t="str">
        <f>VLOOKUP(A2295,入力フォーム!$A$26:$AA$75,14,FALSE)</f>
        <v/>
      </c>
      <c r="S2307" s="490"/>
      <c r="T2307" s="490"/>
      <c r="U2307" s="490"/>
      <c r="V2307" s="490"/>
      <c r="W2307" s="490"/>
      <c r="X2307" s="490"/>
      <c r="Y2307" s="490"/>
      <c r="Z2307" s="490"/>
      <c r="AA2307" s="490"/>
      <c r="AB2307" s="491" t="s">
        <v>235</v>
      </c>
      <c r="AC2307" s="491"/>
      <c r="AD2307" s="491"/>
      <c r="AE2307" s="491"/>
      <c r="AF2307" s="491"/>
      <c r="AG2307" s="492" t="str">
        <f>VLOOKUP(A2295,入力フォーム!$A$26:$AA$75,16,FALSE)</f>
        <v/>
      </c>
      <c r="AH2307" s="492"/>
      <c r="AI2307" s="492"/>
      <c r="AJ2307" s="492"/>
      <c r="AK2307" s="492"/>
      <c r="AL2307" s="492"/>
      <c r="AM2307" s="492"/>
      <c r="AN2307" s="492"/>
      <c r="AO2307" s="492"/>
      <c r="AP2307" s="492"/>
      <c r="AQ2307" s="27"/>
      <c r="AR2307" s="36"/>
      <c r="AS2307" s="36"/>
      <c r="AT2307" s="36"/>
      <c r="AU2307" s="36"/>
      <c r="AV2307" s="36"/>
      <c r="AW2307" s="36"/>
      <c r="AX2307" s="36"/>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9"/>
    </row>
    <row r="2308" spans="1:126" s="8" customFormat="1" ht="10.5" customHeight="1">
      <c r="D2308" s="15"/>
      <c r="E2308" s="16"/>
      <c r="F2308" s="16"/>
      <c r="G2308" s="16"/>
      <c r="H2308" s="16"/>
      <c r="I2308" s="16"/>
      <c r="J2308" s="16"/>
      <c r="K2308" s="16"/>
      <c r="L2308" s="16"/>
      <c r="M2308" s="16"/>
      <c r="N2308" s="16"/>
      <c r="O2308" s="16"/>
      <c r="P2308" s="17"/>
      <c r="Q2308" s="15"/>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9"/>
      <c r="BY2308"/>
      <c r="BZ2308" s="43"/>
      <c r="CA2308" s="43"/>
      <c r="CB2308" s="43"/>
      <c r="CC2308" s="43"/>
      <c r="CD2308" s="43"/>
      <c r="CE2308" s="43"/>
      <c r="CF2308" s="43"/>
      <c r="CG2308" s="43"/>
      <c r="CH2308" s="43"/>
      <c r="CI2308" s="43"/>
      <c r="CJ2308" s="43"/>
      <c r="CK2308" s="43"/>
      <c r="CL2308" s="43"/>
      <c r="CM2308" s="43"/>
      <c r="CN2308" s="43"/>
      <c r="CO2308" s="43"/>
      <c r="CP2308" s="43"/>
      <c r="CQ2308" s="43"/>
      <c r="CR2308" s="43"/>
      <c r="CS2308" s="43"/>
      <c r="CT2308" s="43"/>
      <c r="CU2308" s="43"/>
      <c r="CV2308" s="43"/>
      <c r="CW2308" s="43"/>
      <c r="CX2308" s="43"/>
      <c r="CY2308" s="43"/>
      <c r="CZ2308" s="43"/>
      <c r="DA2308" s="43"/>
      <c r="DB2308" s="43"/>
      <c r="DC2308" s="43"/>
      <c r="DD2308" s="43"/>
      <c r="DE2308" s="43"/>
      <c r="DF2308" s="43"/>
      <c r="DG2308" s="43"/>
      <c r="DH2308" s="43"/>
      <c r="DI2308" s="43"/>
      <c r="DJ2308" s="43"/>
      <c r="DK2308" s="43"/>
      <c r="DL2308" s="43"/>
      <c r="DM2308" s="43"/>
      <c r="DN2308" s="43"/>
      <c r="DO2308" s="43"/>
      <c r="DP2308" s="43"/>
      <c r="DQ2308" s="43"/>
      <c r="DR2308" s="43"/>
      <c r="DS2308" s="43"/>
      <c r="DT2308" s="43"/>
      <c r="DU2308" s="43"/>
      <c r="DV2308" s="43"/>
    </row>
    <row r="2309" spans="1:126" ht="20.100000000000001" customHeight="1">
      <c r="B2309" s="9"/>
      <c r="C2309" s="9"/>
      <c r="D2309" s="15"/>
      <c r="E2309" s="16"/>
      <c r="F2309" s="16"/>
      <c r="G2309" s="16"/>
      <c r="H2309" s="16"/>
      <c r="I2309" s="16"/>
      <c r="J2309" s="17"/>
      <c r="K2309" s="17"/>
      <c r="L2309" s="17"/>
      <c r="M2309" s="17"/>
      <c r="N2309" s="17"/>
      <c r="O2309" s="17"/>
      <c r="P2309" s="17"/>
      <c r="Q2309" s="15"/>
      <c r="R2309" s="17"/>
      <c r="S2309" s="17" t="s">
        <v>46</v>
      </c>
      <c r="T2309" s="17"/>
      <c r="U2309" s="17"/>
      <c r="V2309" s="17"/>
      <c r="W2309" s="17"/>
      <c r="X2309" s="17"/>
      <c r="Y2309" s="17"/>
      <c r="Z2309" s="17"/>
      <c r="AA2309" s="17"/>
      <c r="AB2309" s="17"/>
      <c r="AC2309" s="17"/>
      <c r="AD2309" s="17"/>
      <c r="AE2309" s="17"/>
      <c r="AF2309" s="17"/>
      <c r="AG2309" s="17"/>
      <c r="AH2309" s="17"/>
      <c r="AI2309" s="17"/>
      <c r="AJ2309" s="17"/>
      <c r="BI2309" s="247"/>
      <c r="BJ2309" s="247"/>
      <c r="BK2309" s="247"/>
      <c r="BL2309" s="18"/>
      <c r="BM2309" s="18"/>
      <c r="BN2309" s="18"/>
      <c r="BO2309" s="18"/>
      <c r="BP2309" s="18"/>
      <c r="BQ2309" s="18"/>
      <c r="BR2309" s="18"/>
      <c r="BS2309" s="18"/>
      <c r="BT2309" s="18"/>
      <c r="BU2309" s="18"/>
      <c r="BV2309" s="18"/>
      <c r="BW2309" s="18"/>
      <c r="BX2309" s="19"/>
    </row>
    <row r="2310" spans="1:126" ht="20.100000000000001" customHeight="1">
      <c r="B2310" s="9"/>
      <c r="C2310" s="9"/>
      <c r="D2310" s="15"/>
      <c r="E2310" s="16"/>
      <c r="F2310" s="16"/>
      <c r="G2310" s="16"/>
      <c r="H2310" s="16"/>
      <c r="I2310" s="16"/>
      <c r="J2310" s="17"/>
      <c r="K2310" s="17"/>
      <c r="L2310" s="17"/>
      <c r="M2310" s="17"/>
      <c r="N2310" s="17"/>
      <c r="O2310" s="17"/>
      <c r="P2310" s="17"/>
      <c r="Q2310" s="15"/>
      <c r="R2310" s="492" t="str">
        <f>VLOOKUP(A2295,入力フォーム!$A$26:$AA$75,17,FALSE)</f>
        <v/>
      </c>
      <c r="S2310" s="492"/>
      <c r="T2310" s="492"/>
      <c r="U2310" s="492"/>
      <c r="V2310" s="492"/>
      <c r="W2310" s="492"/>
      <c r="X2310" s="492"/>
      <c r="Y2310" s="492"/>
      <c r="Z2310" s="492"/>
      <c r="AA2310" s="492"/>
      <c r="AB2310" s="491" t="s">
        <v>235</v>
      </c>
      <c r="AC2310" s="491"/>
      <c r="AD2310" s="491"/>
      <c r="AE2310" s="491"/>
      <c r="AF2310" s="491"/>
      <c r="AG2310" s="492" t="str">
        <f>VLOOKUP(A2295,入力フォーム!$A$26:$AA$75,19,FALSE)</f>
        <v/>
      </c>
      <c r="AH2310" s="492"/>
      <c r="AI2310" s="492"/>
      <c r="AJ2310" s="492"/>
      <c r="AK2310" s="492"/>
      <c r="AL2310" s="492"/>
      <c r="AM2310" s="492"/>
      <c r="AN2310" s="492"/>
      <c r="AO2310" s="492"/>
      <c r="AP2310" s="492"/>
      <c r="AQ2310" s="27"/>
      <c r="AR2310" s="28" t="s">
        <v>47</v>
      </c>
      <c r="AS2310" s="28"/>
      <c r="AT2310" s="28"/>
      <c r="AU2310" s="28"/>
      <c r="AV2310" s="485" t="str">
        <f>VLOOKUP(A2295,入力フォーム!$A$26:$AA$75,20,FALSE)</f>
        <v/>
      </c>
      <c r="AW2310" s="485"/>
      <c r="AX2310" s="28" t="s">
        <v>48</v>
      </c>
      <c r="AY2310" s="28"/>
      <c r="AZ2310" s="28"/>
      <c r="BA2310" s="28"/>
      <c r="BB2310" s="28"/>
      <c r="BC2310" s="28"/>
      <c r="BD2310" s="28"/>
      <c r="BE2310" s="28"/>
      <c r="BF2310" s="28"/>
      <c r="BG2310" s="18"/>
      <c r="BH2310" s="18"/>
      <c r="BI2310" s="18"/>
      <c r="BJ2310" s="18"/>
      <c r="BK2310" s="18"/>
      <c r="BL2310" s="18"/>
      <c r="BM2310" s="18"/>
      <c r="BN2310" s="18"/>
      <c r="BO2310" s="18"/>
      <c r="BP2310" s="18"/>
      <c r="BQ2310" s="18"/>
      <c r="BR2310" s="18"/>
      <c r="BS2310" s="18"/>
      <c r="BT2310" s="18"/>
      <c r="BU2310" s="18"/>
      <c r="BV2310" s="18"/>
      <c r="BW2310" s="18"/>
      <c r="BX2310" s="19"/>
    </row>
    <row r="2311" spans="1:126" ht="20.100000000000001" customHeight="1">
      <c r="B2311" s="9"/>
      <c r="C2311" s="9"/>
      <c r="D2311" s="15"/>
      <c r="E2311" s="16"/>
      <c r="F2311" s="16"/>
      <c r="G2311" s="16"/>
      <c r="H2311" s="16"/>
      <c r="I2311" s="16"/>
      <c r="J2311" s="17"/>
      <c r="K2311" s="17"/>
      <c r="L2311" s="17"/>
      <c r="M2311" s="17"/>
      <c r="N2311" s="17"/>
      <c r="O2311" s="17"/>
      <c r="P2311" s="17"/>
      <c r="Q2311" s="15"/>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c r="AP2311" s="17"/>
      <c r="AQ2311" s="17"/>
      <c r="AR2311" s="17"/>
      <c r="AS2311" s="17"/>
      <c r="AT2311" s="17"/>
      <c r="AU2311" s="17"/>
      <c r="AV2311" s="17"/>
      <c r="AW2311" s="17"/>
      <c r="AX2311" s="17"/>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9"/>
    </row>
    <row r="2312" spans="1:126" ht="20.100000000000001" customHeight="1">
      <c r="B2312" s="9"/>
      <c r="C2312" s="9"/>
      <c r="D2312" s="15"/>
      <c r="E2312" s="16"/>
      <c r="F2312" s="16"/>
      <c r="G2312" s="16"/>
      <c r="H2312" s="16"/>
      <c r="I2312" s="16"/>
      <c r="J2312" s="17"/>
      <c r="K2312" s="17"/>
      <c r="L2312" s="17"/>
      <c r="M2312" s="17"/>
      <c r="N2312" s="17"/>
      <c r="O2312" s="17"/>
      <c r="P2312" s="17"/>
      <c r="Q2312" s="15"/>
      <c r="R2312" s="248" t="s">
        <v>238</v>
      </c>
      <c r="S2312" s="29"/>
      <c r="T2312" s="29"/>
      <c r="U2312" s="29"/>
      <c r="V2312" s="29"/>
      <c r="W2312" s="29"/>
      <c r="X2312" s="29"/>
      <c r="Y2312" s="29"/>
      <c r="Z2312" s="29"/>
      <c r="AA2312" s="29"/>
      <c r="AB2312" s="29"/>
      <c r="AC2312" s="29"/>
      <c r="AD2312" s="29"/>
      <c r="AE2312" s="29"/>
      <c r="AF2312" s="29"/>
      <c r="AG2312" s="29"/>
      <c r="AH2312" s="29"/>
      <c r="AI2312" s="29"/>
      <c r="AJ2312" s="29"/>
      <c r="AK2312" s="29"/>
      <c r="AL2312" s="29"/>
      <c r="AM2312" s="29"/>
      <c r="AN2312" s="29"/>
      <c r="AO2312" s="29"/>
      <c r="AP2312" s="29"/>
      <c r="AQ2312" s="29"/>
      <c r="AR2312" s="29"/>
      <c r="AS2312" s="29"/>
      <c r="AT2312" s="29"/>
      <c r="AU2312" s="29"/>
      <c r="AV2312" s="29"/>
      <c r="AW2312" s="29"/>
      <c r="AX2312" s="29"/>
      <c r="AY2312" s="30"/>
      <c r="AZ2312" s="30"/>
      <c r="BA2312" s="30"/>
      <c r="BB2312" s="30"/>
      <c r="BC2312" s="30"/>
      <c r="BD2312" s="30"/>
      <c r="BE2312" s="30"/>
      <c r="BF2312" s="30"/>
      <c r="BG2312" s="30"/>
      <c r="BH2312" s="30"/>
      <c r="BI2312" s="30"/>
      <c r="BJ2312" s="30"/>
      <c r="BK2312" s="30"/>
      <c r="BL2312" s="18"/>
      <c r="BM2312" s="18"/>
      <c r="BN2312" s="18"/>
      <c r="BO2312" s="18"/>
      <c r="BP2312" s="18"/>
      <c r="BQ2312" s="18"/>
      <c r="BR2312" s="18"/>
      <c r="BS2312" s="18"/>
      <c r="BT2312" s="18"/>
      <c r="BU2312" s="18"/>
      <c r="BV2312" s="18"/>
      <c r="BW2312" s="18"/>
      <c r="BX2312" s="19"/>
    </row>
    <row r="2313" spans="1:126" ht="20.100000000000001" customHeight="1">
      <c r="B2313" s="9"/>
      <c r="C2313" s="9"/>
      <c r="D2313" s="23"/>
      <c r="E2313" s="24"/>
      <c r="F2313" s="24"/>
      <c r="G2313" s="24"/>
      <c r="H2313" s="24"/>
      <c r="I2313" s="24"/>
      <c r="J2313" s="25"/>
      <c r="K2313" s="25"/>
      <c r="L2313" s="25"/>
      <c r="M2313" s="25"/>
      <c r="N2313" s="25"/>
      <c r="O2313" s="25"/>
      <c r="P2313" s="25"/>
      <c r="Q2313" s="15"/>
      <c r="R2313" s="249" t="s">
        <v>239</v>
      </c>
      <c r="S2313" s="29"/>
      <c r="T2313" s="29"/>
      <c r="U2313" s="29"/>
      <c r="V2313" s="29"/>
      <c r="W2313" s="29"/>
      <c r="X2313" s="29"/>
      <c r="Y2313" s="29"/>
      <c r="Z2313" s="29"/>
      <c r="AA2313" s="29"/>
      <c r="AB2313" s="29"/>
      <c r="AC2313" s="29"/>
      <c r="AD2313" s="29"/>
      <c r="AE2313" s="29"/>
      <c r="AF2313" s="29"/>
      <c r="AG2313" s="29"/>
      <c r="AH2313" s="29"/>
      <c r="AI2313" s="29"/>
      <c r="AJ2313" s="29"/>
      <c r="AK2313" s="29"/>
      <c r="AL2313" s="29"/>
      <c r="AM2313" s="29"/>
      <c r="AN2313" s="29"/>
      <c r="AO2313" s="29"/>
      <c r="AP2313" s="29"/>
      <c r="AQ2313" s="29"/>
      <c r="AR2313" s="29"/>
      <c r="AS2313" s="29"/>
      <c r="AT2313" s="29"/>
      <c r="AU2313" s="29"/>
      <c r="AV2313" s="29"/>
      <c r="AW2313" s="29"/>
      <c r="AX2313" s="29"/>
      <c r="AY2313" s="30"/>
      <c r="AZ2313" s="30"/>
      <c r="BA2313" s="30"/>
      <c r="BB2313" s="30"/>
      <c r="BC2313" s="30"/>
      <c r="BD2313" s="30"/>
      <c r="BE2313" s="30"/>
      <c r="BF2313" s="30"/>
      <c r="BG2313" s="30"/>
      <c r="BH2313" s="30"/>
      <c r="BI2313" s="30"/>
      <c r="BJ2313" s="30"/>
      <c r="BK2313" s="30"/>
      <c r="BL2313" s="18"/>
      <c r="BM2313" s="18"/>
      <c r="BN2313" s="18"/>
      <c r="BO2313" s="18"/>
      <c r="BP2313" s="18"/>
      <c r="BQ2313" s="18"/>
      <c r="BR2313" s="18"/>
      <c r="BS2313" s="18"/>
      <c r="BT2313" s="18"/>
      <c r="BU2313" s="18"/>
      <c r="BV2313" s="18"/>
      <c r="BW2313" s="18"/>
      <c r="BX2313" s="19"/>
    </row>
    <row r="2314" spans="1:126" ht="20.100000000000001" customHeight="1">
      <c r="B2314" s="9"/>
      <c r="C2314" s="9"/>
      <c r="D2314" s="15"/>
      <c r="E2314" s="16" t="s">
        <v>49</v>
      </c>
      <c r="F2314" s="16"/>
      <c r="G2314" s="16"/>
      <c r="H2314" s="16"/>
      <c r="I2314" s="16"/>
      <c r="J2314" s="17"/>
      <c r="K2314" s="17"/>
      <c r="L2314" s="17"/>
      <c r="M2314" s="17"/>
      <c r="N2314" s="17"/>
      <c r="O2314" s="17"/>
      <c r="P2314" s="17"/>
      <c r="Q2314" s="20"/>
      <c r="R2314" s="21" t="s">
        <v>67</v>
      </c>
      <c r="S2314" s="22"/>
      <c r="T2314" s="22"/>
      <c r="U2314" s="22"/>
      <c r="V2314" s="22"/>
      <c r="W2314" s="22"/>
      <c r="X2314" s="22"/>
      <c r="Y2314" s="22"/>
      <c r="Z2314" s="22"/>
      <c r="AA2314" s="22"/>
      <c r="AB2314" s="22"/>
      <c r="AC2314" s="22"/>
      <c r="AD2314" s="22"/>
      <c r="AE2314" s="22"/>
      <c r="AF2314" s="22"/>
      <c r="AG2314" s="22"/>
      <c r="AH2314" s="22"/>
      <c r="AI2314" s="22"/>
      <c r="AJ2314" s="22"/>
      <c r="AK2314" s="22"/>
      <c r="AL2314" s="22"/>
      <c r="AM2314" s="22"/>
      <c r="AN2314" s="22"/>
      <c r="AO2314" s="22"/>
      <c r="AP2314" s="22"/>
      <c r="AQ2314" s="22"/>
      <c r="AR2314" s="22"/>
      <c r="AS2314" s="22"/>
      <c r="AT2314" s="22"/>
      <c r="AU2314" s="22"/>
      <c r="AV2314" s="22"/>
      <c r="AW2314" s="22"/>
      <c r="AX2314" s="2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3"/>
    </row>
    <row r="2315" spans="1:126" ht="20.100000000000001" customHeight="1">
      <c r="B2315" s="9"/>
      <c r="C2315" s="9"/>
      <c r="D2315" s="15"/>
      <c r="E2315" s="16"/>
      <c r="F2315" s="16"/>
      <c r="G2315" s="16"/>
      <c r="H2315" s="16"/>
      <c r="I2315" s="16"/>
      <c r="J2315" s="17"/>
      <c r="K2315" s="17"/>
      <c r="L2315" s="17"/>
      <c r="M2315" s="17"/>
      <c r="N2315" s="17"/>
      <c r="O2315" s="17"/>
      <c r="P2315" s="17"/>
      <c r="Q2315" s="23"/>
      <c r="R2315" s="31" t="s">
        <v>126</v>
      </c>
      <c r="S2315" s="31"/>
      <c r="T2315" s="31"/>
      <c r="U2315" s="31"/>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1"/>
      <c r="AY2315" s="32"/>
      <c r="AZ2315" s="32"/>
      <c r="BA2315" s="32"/>
      <c r="BB2315" s="32"/>
      <c r="BC2315" s="32"/>
      <c r="BD2315" s="32"/>
      <c r="BE2315" s="32"/>
      <c r="BF2315" s="32"/>
      <c r="BG2315" s="32"/>
      <c r="BH2315" s="32"/>
      <c r="BI2315" s="32"/>
      <c r="BJ2315" s="32"/>
      <c r="BK2315" s="33"/>
      <c r="BL2315" s="33"/>
      <c r="BM2315" s="33"/>
      <c r="BN2315" s="33"/>
      <c r="BO2315" s="33"/>
      <c r="BP2315" s="33"/>
      <c r="BQ2315" s="33"/>
      <c r="BR2315" s="33"/>
      <c r="BS2315" s="33"/>
      <c r="BT2315" s="33"/>
      <c r="BU2315" s="33"/>
      <c r="BV2315" s="33"/>
      <c r="BW2315" s="33"/>
      <c r="BX2315" s="26"/>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row>
    <row r="2316" spans="1:126" ht="20.100000000000001" customHeight="1">
      <c r="B2316" s="9"/>
      <c r="C2316" s="9"/>
      <c r="D2316" s="10"/>
      <c r="E2316" s="11" t="s">
        <v>81</v>
      </c>
      <c r="F2316" s="11"/>
      <c r="G2316" s="11"/>
      <c r="H2316" s="11"/>
      <c r="I2316" s="11"/>
      <c r="J2316" s="12"/>
      <c r="K2316" s="12"/>
      <c r="L2316" s="12"/>
      <c r="M2316" s="12"/>
      <c r="N2316" s="12"/>
      <c r="O2316" s="12"/>
      <c r="P2316" s="12"/>
      <c r="Q2316" s="15"/>
      <c r="R2316" s="16" t="s">
        <v>115</v>
      </c>
      <c r="S2316" s="17"/>
      <c r="T2316" s="17"/>
      <c r="U2316" s="17"/>
      <c r="V2316" s="17"/>
      <c r="W2316" s="17"/>
      <c r="X2316" s="17"/>
      <c r="Y2316" s="17"/>
      <c r="Z2316" s="17"/>
      <c r="AA2316" s="17"/>
      <c r="AB2316" s="17"/>
      <c r="AC2316" s="17"/>
      <c r="AD2316" s="17"/>
      <c r="AE2316" s="17"/>
      <c r="AF2316" s="17"/>
      <c r="AG2316" s="17"/>
      <c r="AH2316" s="17"/>
      <c r="AI2316" s="17"/>
      <c r="AJ2316" s="17"/>
      <c r="AK2316" s="17"/>
      <c r="AL2316" s="17"/>
      <c r="AM2316" s="17"/>
      <c r="AN2316" s="17"/>
      <c r="AO2316" s="17"/>
      <c r="AP2316" s="17"/>
      <c r="AQ2316" s="17"/>
      <c r="AR2316" s="17"/>
      <c r="AS2316" s="17"/>
      <c r="AT2316" s="17"/>
      <c r="AU2316" s="17"/>
      <c r="AV2316" s="17"/>
      <c r="AW2316" s="17"/>
      <c r="AX2316" s="17"/>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9"/>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row>
    <row r="2317" spans="1:126" ht="20.100000000000001" customHeight="1">
      <c r="B2317" s="9"/>
      <c r="C2317" s="9"/>
      <c r="D2317" s="15"/>
      <c r="E2317" s="16" t="s">
        <v>82</v>
      </c>
      <c r="F2317" s="16"/>
      <c r="G2317" s="16"/>
      <c r="H2317" s="16"/>
      <c r="I2317" s="16"/>
      <c r="J2317" s="17"/>
      <c r="K2317" s="17"/>
      <c r="L2317" s="17"/>
      <c r="M2317" s="17"/>
      <c r="N2317" s="17"/>
      <c r="O2317" s="17"/>
      <c r="P2317" s="17"/>
      <c r="Q2317" s="20"/>
      <c r="R2317" s="486" t="s">
        <v>113</v>
      </c>
      <c r="S2317" s="486"/>
      <c r="T2317" s="486"/>
      <c r="U2317" s="486"/>
      <c r="V2317" s="39" t="s">
        <v>240</v>
      </c>
      <c r="W2317" s="487" t="str">
        <f>VLOOKUP(A2295,入力フォーム!$A$26:$AA$75,10,FALSE)</f>
        <v/>
      </c>
      <c r="X2317" s="487"/>
      <c r="Y2317" s="487"/>
      <c r="Z2317" s="487"/>
      <c r="AA2317" s="487"/>
      <c r="AB2317" s="487"/>
      <c r="AC2317" s="487"/>
      <c r="AD2317" s="39" t="s">
        <v>21</v>
      </c>
      <c r="AE2317" s="40"/>
      <c r="AF2317" s="22"/>
      <c r="AG2317" s="22"/>
      <c r="AH2317" s="22"/>
      <c r="AI2317" s="22"/>
      <c r="AJ2317" s="22"/>
      <c r="AK2317" s="22"/>
      <c r="AL2317" s="22"/>
      <c r="AM2317" s="22"/>
      <c r="AN2317" s="22"/>
      <c r="AO2317" s="22"/>
      <c r="AP2317" s="22"/>
      <c r="AQ2317" s="22"/>
      <c r="AR2317" s="22"/>
      <c r="AS2317" s="22"/>
      <c r="AT2317" s="22"/>
      <c r="AU2317" s="22"/>
      <c r="AV2317" s="22"/>
      <c r="AW2317" s="22"/>
      <c r="AX2317" s="2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3"/>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row>
    <row r="2318" spans="1:126" ht="20.100000000000001" customHeight="1">
      <c r="B2318" s="9"/>
      <c r="C2318" s="9"/>
      <c r="D2318" s="15"/>
      <c r="E2318" s="16"/>
      <c r="F2318" s="16"/>
      <c r="G2318" s="16"/>
      <c r="H2318" s="16"/>
      <c r="I2318" s="16"/>
      <c r="J2318" s="17"/>
      <c r="K2318" s="17"/>
      <c r="L2318" s="17"/>
      <c r="M2318" s="17"/>
      <c r="N2318" s="17"/>
      <c r="O2318" s="17"/>
      <c r="P2318" s="17"/>
      <c r="Q2318" s="15"/>
      <c r="R2318" s="16" t="s">
        <v>104</v>
      </c>
      <c r="S2318" s="17"/>
      <c r="T2318" s="17"/>
      <c r="U2318" s="17"/>
      <c r="V2318" s="17"/>
      <c r="W2318" s="17"/>
      <c r="X2318" s="17"/>
      <c r="Y2318" s="17"/>
      <c r="Z2318" s="17"/>
      <c r="AA2318" s="17"/>
      <c r="AB2318" s="17"/>
      <c r="AC2318" s="17"/>
      <c r="AD2318" s="17"/>
      <c r="AE2318" s="17"/>
      <c r="AF2318" s="17"/>
      <c r="AG2318" s="17"/>
      <c r="AH2318" s="17"/>
      <c r="AI2318" s="17"/>
      <c r="AJ2318" s="17"/>
      <c r="AK2318" s="17"/>
      <c r="AL2318" s="17"/>
      <c r="AM2318" s="17"/>
      <c r="AN2318" s="17"/>
      <c r="AO2318" s="17"/>
      <c r="AP2318" s="17"/>
      <c r="AQ2318" s="17"/>
      <c r="AR2318" s="17"/>
      <c r="AS2318" s="17"/>
      <c r="AT2318" s="17"/>
      <c r="AU2318" s="17"/>
      <c r="AV2318" s="17"/>
      <c r="AW2318" s="17"/>
      <c r="AX2318" s="17"/>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9"/>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row>
    <row r="2319" spans="1:126" ht="20.100000000000001" customHeight="1">
      <c r="B2319" s="9"/>
      <c r="C2319" s="9"/>
      <c r="D2319" s="15"/>
      <c r="E2319" s="16"/>
      <c r="F2319" s="16"/>
      <c r="G2319" s="16"/>
      <c r="H2319" s="16"/>
      <c r="I2319" s="16"/>
      <c r="J2319" s="17"/>
      <c r="K2319" s="17"/>
      <c r="L2319" s="17"/>
      <c r="M2319" s="17"/>
      <c r="N2319" s="17"/>
      <c r="O2319" s="17"/>
      <c r="P2319" s="17"/>
      <c r="Q2319" s="15"/>
      <c r="R2319" s="16" t="s">
        <v>68</v>
      </c>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c r="AP2319" s="17"/>
      <c r="AQ2319" s="17"/>
      <c r="AR2319" s="17"/>
      <c r="AS2319" s="17"/>
      <c r="AT2319" s="17"/>
      <c r="AU2319" s="17"/>
      <c r="AV2319" s="17"/>
      <c r="AW2319" s="17"/>
      <c r="AX2319" s="17"/>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row>
    <row r="2320" spans="1:126" ht="20.100000000000001" customHeight="1">
      <c r="B2320" s="9"/>
      <c r="C2320" s="9"/>
      <c r="D2320" s="15"/>
      <c r="E2320" s="16"/>
      <c r="F2320" s="16"/>
      <c r="G2320" s="16"/>
      <c r="H2320" s="16"/>
      <c r="I2320" s="16"/>
      <c r="J2320" s="17"/>
      <c r="K2320" s="17"/>
      <c r="L2320" s="17"/>
      <c r="M2320" s="17"/>
      <c r="N2320" s="17"/>
      <c r="O2320" s="17"/>
      <c r="P2320" s="17"/>
      <c r="Q2320" s="15"/>
      <c r="R2320" s="16" t="s">
        <v>114</v>
      </c>
      <c r="S2320" s="17"/>
      <c r="T2320" s="17"/>
      <c r="U2320" s="17"/>
      <c r="V2320" s="17"/>
      <c r="W2320" s="17"/>
      <c r="X2320" s="17"/>
      <c r="Y2320" s="17"/>
      <c r="Z2320" s="17"/>
      <c r="AA2320" s="17"/>
      <c r="AB2320" s="17"/>
      <c r="AC2320" s="17"/>
      <c r="AD2320" s="17"/>
      <c r="AE2320" s="17"/>
      <c r="AF2320" s="17"/>
      <c r="AG2320" s="17"/>
      <c r="AH2320" s="17"/>
      <c r="AI2320" s="17"/>
      <c r="AJ2320" s="17"/>
      <c r="AK2320" s="17"/>
      <c r="AL2320" s="17"/>
      <c r="AM2320" s="17"/>
      <c r="AN2320" s="17"/>
      <c r="AO2320" s="17"/>
      <c r="AP2320" s="17"/>
      <c r="AQ2320" s="17"/>
      <c r="AR2320" s="17"/>
      <c r="AS2320" s="17"/>
      <c r="AT2320" s="17"/>
      <c r="AU2320" s="17"/>
      <c r="AV2320" s="17"/>
      <c r="AW2320" s="17"/>
      <c r="AX2320" s="17"/>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9"/>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row>
    <row r="2321" spans="2:126" ht="20.100000000000001" customHeight="1">
      <c r="B2321" s="9"/>
      <c r="C2321" s="9"/>
      <c r="D2321" s="15"/>
      <c r="E2321" s="16"/>
      <c r="F2321" s="16"/>
      <c r="G2321" s="16"/>
      <c r="H2321" s="16"/>
      <c r="I2321" s="16"/>
      <c r="J2321" s="17"/>
      <c r="K2321" s="17"/>
      <c r="L2321" s="17"/>
      <c r="M2321" s="17"/>
      <c r="N2321" s="17"/>
      <c r="O2321" s="17"/>
      <c r="P2321" s="17"/>
      <c r="Q2321" s="23"/>
      <c r="R2321" s="25"/>
      <c r="S2321" s="25"/>
      <c r="T2321" s="25"/>
      <c r="U2321" s="25"/>
      <c r="V2321" s="25"/>
      <c r="W2321" s="25"/>
      <c r="X2321" s="25"/>
      <c r="Y2321" s="24" t="s">
        <v>241</v>
      </c>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26"/>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row>
    <row r="2322" spans="2:126" ht="20.100000000000001" customHeight="1">
      <c r="B2322" s="9"/>
      <c r="C2322" s="9"/>
      <c r="D2322" s="10"/>
      <c r="E2322" s="11" t="s">
        <v>50</v>
      </c>
      <c r="F2322" s="11"/>
      <c r="G2322" s="11"/>
      <c r="H2322" s="11"/>
      <c r="I2322" s="11"/>
      <c r="J2322" s="12"/>
      <c r="K2322" s="12"/>
      <c r="L2322" s="12"/>
      <c r="M2322" s="12"/>
      <c r="N2322" s="12"/>
      <c r="O2322" s="12"/>
      <c r="P2322" s="12"/>
      <c r="Q2322" s="15"/>
      <c r="R2322" s="16" t="s">
        <v>69</v>
      </c>
      <c r="S2322" s="17"/>
      <c r="T2322" s="17"/>
      <c r="U2322" s="17"/>
      <c r="V2322" s="17"/>
      <c r="W2322" s="17"/>
      <c r="X2322" s="17"/>
      <c r="Y2322" s="17"/>
      <c r="Z2322" s="17"/>
      <c r="AA2322" s="17"/>
      <c r="AB2322" s="17"/>
      <c r="AC2322" s="16" t="s">
        <v>70</v>
      </c>
      <c r="AD2322" s="17"/>
      <c r="AE2322" s="17"/>
      <c r="AF2322" s="17"/>
      <c r="AG2322" s="17"/>
      <c r="AH2322" s="17"/>
      <c r="AI2322" s="17"/>
      <c r="AJ2322" s="17"/>
      <c r="AK2322" s="17"/>
      <c r="AL2322" s="17"/>
      <c r="AM2322" s="17"/>
      <c r="AN2322" s="17"/>
      <c r="AO2322" s="17"/>
      <c r="AP2322" s="17"/>
      <c r="AQ2322" s="17"/>
      <c r="AR2322" s="17"/>
      <c r="AS2322" s="17"/>
      <c r="AT2322" s="17"/>
      <c r="AU2322" s="17"/>
      <c r="AV2322" s="17"/>
      <c r="AW2322" s="17"/>
      <c r="AX2322" s="17"/>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9"/>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row>
    <row r="2323" spans="2:126" ht="20.100000000000001" customHeight="1">
      <c r="B2323" s="9"/>
      <c r="C2323" s="9"/>
      <c r="D2323" s="10"/>
      <c r="E2323" s="11" t="s">
        <v>51</v>
      </c>
      <c r="F2323" s="11"/>
      <c r="G2323" s="11"/>
      <c r="H2323" s="11"/>
      <c r="I2323" s="11"/>
      <c r="J2323" s="12"/>
      <c r="K2323" s="12"/>
      <c r="L2323" s="12"/>
      <c r="M2323" s="12"/>
      <c r="N2323" s="12"/>
      <c r="O2323" s="12"/>
      <c r="P2323" s="12"/>
      <c r="Q2323" s="10"/>
      <c r="R2323" s="11" t="s">
        <v>86</v>
      </c>
      <c r="S2323" s="12"/>
      <c r="T2323" s="12"/>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c r="BW2323" s="13"/>
      <c r="BX2323" s="14"/>
    </row>
    <row r="2324" spans="2:126" ht="20.100000000000001" customHeight="1">
      <c r="B2324" s="9"/>
      <c r="C2324" s="9"/>
      <c r="D2324" s="20"/>
      <c r="E2324" s="21" t="s">
        <v>52</v>
      </c>
      <c r="F2324" s="21"/>
      <c r="G2324" s="21"/>
      <c r="H2324" s="21"/>
      <c r="I2324" s="21"/>
      <c r="J2324" s="22"/>
      <c r="K2324" s="22"/>
      <c r="L2324" s="22"/>
      <c r="M2324" s="22"/>
      <c r="N2324" s="22"/>
      <c r="O2324" s="22"/>
      <c r="P2324" s="22"/>
      <c r="Q2324" s="15"/>
      <c r="R2324" s="16" t="s">
        <v>71</v>
      </c>
      <c r="S2324" s="29"/>
      <c r="T2324" s="29"/>
      <c r="U2324" s="29"/>
      <c r="V2324" s="29"/>
      <c r="W2324" s="29"/>
      <c r="X2324" s="29"/>
      <c r="Y2324" s="29"/>
      <c r="Z2324" s="29"/>
      <c r="AA2324" s="29"/>
      <c r="AB2324" s="29"/>
      <c r="AC2324" s="29"/>
      <c r="AD2324" s="29"/>
      <c r="AE2324" s="29"/>
      <c r="AF2324" s="29"/>
      <c r="AG2324" s="29"/>
      <c r="AH2324" s="29"/>
      <c r="AI2324" s="29"/>
      <c r="AJ2324" s="29"/>
      <c r="AK2324" s="29"/>
      <c r="AL2324" s="29"/>
      <c r="AM2324" s="29"/>
      <c r="AN2324" s="29"/>
      <c r="AO2324" s="29"/>
      <c r="AP2324" s="29"/>
      <c r="AQ2324" s="29"/>
      <c r="AR2324" s="29"/>
      <c r="AS2324" s="29"/>
      <c r="AT2324" s="29"/>
      <c r="AU2324" s="29"/>
      <c r="AV2324" s="29"/>
      <c r="AW2324" s="29"/>
      <c r="AX2324" s="29"/>
      <c r="AY2324" s="30"/>
      <c r="AZ2324" s="30"/>
      <c r="BA2324" s="30"/>
      <c r="BB2324" s="30"/>
      <c r="BC2324" s="30"/>
      <c r="BD2324" s="30"/>
      <c r="BE2324" s="30"/>
      <c r="BF2324" s="30"/>
      <c r="BG2324" s="30"/>
      <c r="BH2324" s="30"/>
      <c r="BI2324" s="30"/>
      <c r="BJ2324" s="30"/>
      <c r="BK2324" s="30"/>
      <c r="BL2324" s="18"/>
      <c r="BM2324" s="18"/>
      <c r="BN2324" s="18"/>
      <c r="BO2324" s="18"/>
      <c r="BP2324" s="18"/>
      <c r="BQ2324" s="18"/>
      <c r="BR2324" s="18"/>
      <c r="BS2324" s="18"/>
      <c r="BT2324" s="18"/>
      <c r="BU2324" s="18"/>
      <c r="BV2324" s="18"/>
      <c r="BW2324" s="18"/>
      <c r="BX2324" s="19"/>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row>
    <row r="2325" spans="2:126" ht="20.100000000000001" customHeight="1">
      <c r="B2325" s="9"/>
      <c r="C2325" s="9"/>
      <c r="D2325" s="15"/>
      <c r="E2325" s="16"/>
      <c r="F2325" s="16"/>
      <c r="G2325" s="16"/>
      <c r="H2325" s="16"/>
      <c r="I2325" s="16"/>
      <c r="J2325" s="17"/>
      <c r="K2325" s="17"/>
      <c r="L2325" s="17"/>
      <c r="M2325" s="17"/>
      <c r="N2325" s="17"/>
      <c r="O2325" s="17"/>
      <c r="P2325" s="17"/>
      <c r="Q2325" s="15"/>
      <c r="R2325" s="28" t="s">
        <v>72</v>
      </c>
      <c r="S2325" s="29"/>
      <c r="T2325" s="29"/>
      <c r="U2325" s="29"/>
      <c r="V2325" s="29"/>
      <c r="W2325" s="29"/>
      <c r="X2325" s="29"/>
      <c r="Y2325" s="29"/>
      <c r="Z2325" s="29"/>
      <c r="AA2325" s="29"/>
      <c r="AB2325" s="29"/>
      <c r="AC2325" s="29"/>
      <c r="AD2325" s="29"/>
      <c r="AE2325" s="29"/>
      <c r="AF2325" s="29"/>
      <c r="AG2325" s="29"/>
      <c r="AH2325" s="29"/>
      <c r="AI2325" s="29"/>
      <c r="AJ2325" s="29"/>
      <c r="AK2325" s="29"/>
      <c r="AL2325" s="29"/>
      <c r="AM2325" s="29"/>
      <c r="AN2325" s="29"/>
      <c r="AO2325" s="29"/>
      <c r="AP2325" s="29"/>
      <c r="AQ2325" s="29"/>
      <c r="AR2325" s="29"/>
      <c r="AS2325" s="29"/>
      <c r="AT2325" s="29"/>
      <c r="AU2325" s="29"/>
      <c r="AV2325" s="29"/>
      <c r="AW2325" s="29"/>
      <c r="AX2325" s="29"/>
      <c r="AY2325" s="30"/>
      <c r="AZ2325" s="30"/>
      <c r="BA2325" s="30"/>
      <c r="BB2325" s="30"/>
      <c r="BC2325" s="30"/>
      <c r="BD2325" s="30"/>
      <c r="BE2325" s="30"/>
      <c r="BF2325" s="30"/>
      <c r="BG2325" s="30"/>
      <c r="BH2325" s="30"/>
      <c r="BI2325" s="30"/>
      <c r="BJ2325" s="30"/>
      <c r="BK2325" s="30"/>
      <c r="BL2325" s="18"/>
      <c r="BM2325" s="18"/>
      <c r="BN2325" s="18"/>
      <c r="BO2325" s="18"/>
      <c r="BP2325" s="18"/>
      <c r="BQ2325" s="18"/>
      <c r="BR2325" s="18"/>
      <c r="BS2325" s="18"/>
      <c r="BT2325" s="18"/>
      <c r="BU2325" s="18"/>
      <c r="BV2325" s="18"/>
      <c r="BW2325" s="18"/>
      <c r="BX2325" s="19"/>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row>
    <row r="2326" spans="2:126" ht="20.100000000000001" customHeight="1">
      <c r="B2326" s="9"/>
      <c r="C2326" s="9"/>
      <c r="D2326" s="15"/>
      <c r="E2326" s="16"/>
      <c r="F2326" s="16"/>
      <c r="G2326" s="16"/>
      <c r="H2326" s="16"/>
      <c r="I2326" s="16"/>
      <c r="J2326" s="17"/>
      <c r="K2326" s="17"/>
      <c r="L2326" s="17"/>
      <c r="M2326" s="17"/>
      <c r="N2326" s="17"/>
      <c r="O2326" s="17"/>
      <c r="P2326" s="17"/>
      <c r="Q2326" s="15"/>
      <c r="R2326" s="29"/>
      <c r="S2326" s="29"/>
      <c r="T2326" s="29" t="s">
        <v>73</v>
      </c>
      <c r="U2326" s="29"/>
      <c r="V2326" s="29"/>
      <c r="W2326" s="29"/>
      <c r="X2326" s="29"/>
      <c r="Y2326" s="29"/>
      <c r="Z2326" s="29"/>
      <c r="AA2326" s="29"/>
      <c r="AB2326" s="29"/>
      <c r="AC2326" s="29"/>
      <c r="AD2326" s="29"/>
      <c r="AE2326" s="29"/>
      <c r="AF2326" s="29"/>
      <c r="AG2326" s="29"/>
      <c r="AH2326" s="29"/>
      <c r="AI2326" s="29"/>
      <c r="AJ2326" s="29"/>
      <c r="AK2326" s="29"/>
      <c r="AL2326" s="29"/>
      <c r="AM2326" s="29"/>
      <c r="AN2326" s="29"/>
      <c r="AO2326" s="29"/>
      <c r="AP2326" s="29"/>
      <c r="AQ2326" s="29"/>
      <c r="AR2326" s="29"/>
      <c r="AS2326" s="29"/>
      <c r="AT2326" s="29"/>
      <c r="AU2326" s="29"/>
      <c r="AV2326" s="29"/>
      <c r="AW2326" s="29"/>
      <c r="AX2326" s="29"/>
      <c r="AY2326" s="30"/>
      <c r="AZ2326" s="30"/>
      <c r="BA2326" s="30"/>
      <c r="BB2326" s="30"/>
      <c r="BC2326" s="30"/>
      <c r="BD2326" s="30"/>
      <c r="BE2326" s="30"/>
      <c r="BF2326" s="30"/>
      <c r="BG2326" s="30"/>
      <c r="BH2326" s="30"/>
      <c r="BI2326" s="30"/>
      <c r="BJ2326" s="30"/>
      <c r="BK2326" s="30"/>
      <c r="BL2326" s="18"/>
      <c r="BM2326" s="18"/>
      <c r="BN2326" s="18"/>
      <c r="BO2326" s="18"/>
      <c r="BP2326" s="18"/>
      <c r="BQ2326" s="18"/>
      <c r="BR2326" s="18"/>
      <c r="BS2326" s="18"/>
      <c r="BT2326" s="18"/>
      <c r="BU2326" s="18"/>
      <c r="BV2326" s="18"/>
      <c r="BW2326" s="18"/>
      <c r="BX2326" s="19"/>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row>
    <row r="2327" spans="2:126" ht="20.100000000000001" customHeight="1">
      <c r="B2327" s="9"/>
      <c r="C2327" s="9"/>
      <c r="D2327" s="15"/>
      <c r="E2327" s="16"/>
      <c r="F2327" s="16"/>
      <c r="G2327" s="16"/>
      <c r="H2327" s="16"/>
      <c r="I2327" s="16"/>
      <c r="J2327" s="17"/>
      <c r="K2327" s="17"/>
      <c r="L2327" s="17"/>
      <c r="M2327" s="17"/>
      <c r="N2327" s="17"/>
      <c r="O2327" s="17"/>
      <c r="P2327" s="17"/>
      <c r="Q2327" s="15"/>
      <c r="R2327" s="29"/>
      <c r="S2327" s="29"/>
      <c r="T2327" s="29" t="s">
        <v>74</v>
      </c>
      <c r="U2327" s="29"/>
      <c r="V2327" s="29"/>
      <c r="W2327" s="29"/>
      <c r="X2327" s="29"/>
      <c r="Y2327" s="29"/>
      <c r="Z2327" s="29"/>
      <c r="AA2327" s="29"/>
      <c r="AB2327" s="29"/>
      <c r="AC2327" s="29"/>
      <c r="AD2327" s="29"/>
      <c r="AE2327" s="29"/>
      <c r="AF2327" s="29"/>
      <c r="AG2327" s="29"/>
      <c r="AH2327" s="29"/>
      <c r="AI2327" s="29"/>
      <c r="AJ2327" s="29"/>
      <c r="AK2327" s="29"/>
      <c r="AL2327" s="29"/>
      <c r="AM2327" s="29"/>
      <c r="AN2327" s="29"/>
      <c r="AO2327" s="29"/>
      <c r="AP2327" s="29"/>
      <c r="AQ2327" s="29"/>
      <c r="AR2327" s="29"/>
      <c r="AS2327" s="29"/>
      <c r="AT2327" s="29"/>
      <c r="AU2327" s="29"/>
      <c r="AV2327" s="29"/>
      <c r="AW2327" s="29"/>
      <c r="AX2327" s="29"/>
      <c r="AY2327" s="30"/>
      <c r="AZ2327" s="30"/>
      <c r="BA2327" s="30"/>
      <c r="BB2327" s="30"/>
      <c r="BC2327" s="30"/>
      <c r="BD2327" s="30"/>
      <c r="BE2327" s="30"/>
      <c r="BF2327" s="30"/>
      <c r="BG2327" s="30"/>
      <c r="BH2327" s="30"/>
      <c r="BI2327" s="30"/>
      <c r="BJ2327" s="30"/>
      <c r="BK2327" s="30"/>
      <c r="BL2327" s="18"/>
      <c r="BM2327" s="18"/>
      <c r="BN2327" s="18"/>
      <c r="BO2327" s="18"/>
      <c r="BP2327" s="18"/>
      <c r="BQ2327" s="18"/>
      <c r="BR2327" s="18"/>
      <c r="BS2327" s="18"/>
      <c r="BT2327" s="18"/>
      <c r="BU2327" s="18"/>
      <c r="BV2327" s="18"/>
      <c r="BW2327" s="18"/>
      <c r="BX2327" s="19"/>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row>
    <row r="2328" spans="2:126" ht="20.100000000000001" customHeight="1">
      <c r="B2328" s="9"/>
      <c r="C2328" s="9"/>
      <c r="D2328" s="15"/>
      <c r="E2328" s="16"/>
      <c r="F2328" s="16"/>
      <c r="G2328" s="16"/>
      <c r="H2328" s="16"/>
      <c r="I2328" s="16"/>
      <c r="J2328" s="17"/>
      <c r="K2328" s="17"/>
      <c r="L2328" s="17"/>
      <c r="M2328" s="17"/>
      <c r="N2328" s="17"/>
      <c r="O2328" s="17"/>
      <c r="P2328" s="17"/>
      <c r="Q2328" s="15"/>
      <c r="R2328" s="29"/>
      <c r="S2328" s="29"/>
      <c r="T2328" s="29" t="s">
        <v>75</v>
      </c>
      <c r="U2328" s="29"/>
      <c r="V2328" s="29"/>
      <c r="W2328" s="29"/>
      <c r="X2328" s="29"/>
      <c r="Y2328" s="29"/>
      <c r="Z2328" s="29"/>
      <c r="AA2328" s="29"/>
      <c r="AB2328" s="29"/>
      <c r="AC2328" s="29"/>
      <c r="AD2328" s="29"/>
      <c r="AE2328" s="29"/>
      <c r="AF2328" s="29"/>
      <c r="AG2328" s="29"/>
      <c r="AH2328" s="29"/>
      <c r="AI2328" s="29"/>
      <c r="AJ2328" s="29"/>
      <c r="AK2328" s="29"/>
      <c r="AL2328" s="29"/>
      <c r="AM2328" s="29"/>
      <c r="AN2328" s="29"/>
      <c r="AO2328" s="29"/>
      <c r="AP2328" s="29"/>
      <c r="AQ2328" s="29"/>
      <c r="AR2328" s="29"/>
      <c r="AS2328" s="29"/>
      <c r="AT2328" s="29"/>
      <c r="AU2328" s="29"/>
      <c r="AV2328" s="29"/>
      <c r="AW2328" s="29"/>
      <c r="AX2328" s="29"/>
      <c r="AY2328" s="30"/>
      <c r="AZ2328" s="30"/>
      <c r="BA2328" s="30"/>
      <c r="BB2328" s="30"/>
      <c r="BC2328" s="30"/>
      <c r="BD2328" s="30"/>
      <c r="BE2328" s="30"/>
      <c r="BF2328" s="30"/>
      <c r="BG2328" s="30"/>
      <c r="BH2328" s="30"/>
      <c r="BI2328" s="30"/>
      <c r="BJ2328" s="30"/>
      <c r="BK2328" s="30"/>
      <c r="BL2328" s="18"/>
      <c r="BM2328" s="18"/>
      <c r="BN2328" s="18"/>
      <c r="BO2328" s="18"/>
      <c r="BP2328" s="18"/>
      <c r="BQ2328" s="18"/>
      <c r="BR2328" s="18"/>
      <c r="BS2328" s="18"/>
      <c r="BT2328" s="18"/>
      <c r="BU2328" s="18"/>
      <c r="BV2328" s="18"/>
      <c r="BW2328" s="18"/>
      <c r="BX2328" s="19"/>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row>
    <row r="2329" spans="2:126" ht="20.100000000000001" customHeight="1">
      <c r="B2329" s="9"/>
      <c r="C2329" s="9"/>
      <c r="D2329" s="15"/>
      <c r="E2329" s="16"/>
      <c r="F2329" s="16"/>
      <c r="G2329" s="16"/>
      <c r="H2329" s="16"/>
      <c r="I2329" s="16"/>
      <c r="J2329" s="17"/>
      <c r="K2329" s="17"/>
      <c r="L2329" s="17"/>
      <c r="M2329" s="17"/>
      <c r="N2329" s="17"/>
      <c r="O2329" s="17"/>
      <c r="P2329" s="17"/>
      <c r="Q2329" s="15"/>
      <c r="R2329" s="29"/>
      <c r="S2329" s="29"/>
      <c r="T2329" s="29" t="s">
        <v>84</v>
      </c>
      <c r="U2329" s="29"/>
      <c r="V2329" s="29"/>
      <c r="W2329" s="29"/>
      <c r="X2329" s="29"/>
      <c r="Y2329" s="29"/>
      <c r="Z2329" s="29"/>
      <c r="AA2329" s="29"/>
      <c r="AB2329" s="29"/>
      <c r="AC2329" s="29"/>
      <c r="AD2329" s="29"/>
      <c r="AE2329" s="29"/>
      <c r="AF2329" s="29"/>
      <c r="AG2329" s="29"/>
      <c r="AH2329" s="29"/>
      <c r="AI2329" s="29"/>
      <c r="AJ2329" s="29"/>
      <c r="AK2329" s="29"/>
      <c r="AL2329" s="29"/>
      <c r="AM2329" s="29"/>
      <c r="AN2329" s="29"/>
      <c r="AO2329" s="29"/>
      <c r="AP2329" s="29"/>
      <c r="AQ2329" s="29"/>
      <c r="AR2329" s="29"/>
      <c r="AS2329" s="29"/>
      <c r="AT2329" s="29"/>
      <c r="AU2329" s="29"/>
      <c r="AV2329" s="29"/>
      <c r="AW2329" s="29"/>
      <c r="AX2329" s="29"/>
      <c r="AY2329" s="30"/>
      <c r="AZ2329" s="30"/>
      <c r="BA2329" s="30"/>
      <c r="BB2329" s="30"/>
      <c r="BC2329" s="30"/>
      <c r="BD2329" s="30"/>
      <c r="BE2329" s="30"/>
      <c r="BF2329" s="30"/>
      <c r="BG2329" s="30"/>
      <c r="BH2329" s="30"/>
      <c r="BI2329" s="30"/>
      <c r="BJ2329" s="30"/>
      <c r="BK2329" s="30"/>
      <c r="BL2329" s="18"/>
      <c r="BM2329" s="18"/>
      <c r="BN2329" s="18"/>
      <c r="BO2329" s="18"/>
      <c r="BP2329" s="18"/>
      <c r="BQ2329" s="18"/>
      <c r="BR2329" s="18"/>
      <c r="BS2329" s="18"/>
      <c r="BT2329" s="18"/>
      <c r="BU2329" s="18"/>
      <c r="BV2329" s="18"/>
      <c r="BW2329" s="18"/>
      <c r="BX2329" s="1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row>
    <row r="2330" spans="2:126" ht="20.100000000000001" customHeight="1">
      <c r="B2330" s="9"/>
      <c r="C2330" s="9"/>
      <c r="D2330" s="23"/>
      <c r="E2330" s="24"/>
      <c r="F2330" s="24"/>
      <c r="G2330" s="24"/>
      <c r="H2330" s="24"/>
      <c r="I2330" s="24"/>
      <c r="J2330" s="25"/>
      <c r="K2330" s="25"/>
      <c r="L2330" s="25"/>
      <c r="M2330" s="25"/>
      <c r="N2330" s="25"/>
      <c r="O2330" s="25"/>
      <c r="P2330" s="25"/>
      <c r="Q2330" s="15"/>
      <c r="R2330" s="29"/>
      <c r="S2330" s="29"/>
      <c r="T2330" s="29" t="s">
        <v>76</v>
      </c>
      <c r="U2330" s="29"/>
      <c r="V2330" s="29"/>
      <c r="W2330" s="29"/>
      <c r="X2330" s="29"/>
      <c r="Y2330" s="29"/>
      <c r="Z2330" s="29"/>
      <c r="AA2330" s="29"/>
      <c r="AB2330" s="29"/>
      <c r="AC2330" s="29"/>
      <c r="AD2330" s="29"/>
      <c r="AE2330" s="29"/>
      <c r="AF2330" s="29"/>
      <c r="AG2330" s="29"/>
      <c r="AH2330" s="29"/>
      <c r="AI2330" s="29"/>
      <c r="AJ2330" s="29"/>
      <c r="AK2330" s="29"/>
      <c r="AL2330" s="29"/>
      <c r="AM2330" s="29"/>
      <c r="AN2330" s="29"/>
      <c r="AO2330" s="29"/>
      <c r="AP2330" s="29"/>
      <c r="AQ2330" s="29"/>
      <c r="AR2330" s="29"/>
      <c r="AS2330" s="29"/>
      <c r="AT2330" s="29"/>
      <c r="AU2330" s="29"/>
      <c r="AV2330" s="29"/>
      <c r="AW2330" s="29"/>
      <c r="AX2330" s="29"/>
      <c r="AY2330" s="30"/>
      <c r="AZ2330" s="30"/>
      <c r="BA2330" s="30"/>
      <c r="BB2330" s="30"/>
      <c r="BC2330" s="30"/>
      <c r="BD2330" s="30"/>
      <c r="BE2330" s="30"/>
      <c r="BF2330" s="30"/>
      <c r="BG2330" s="30"/>
      <c r="BH2330" s="30"/>
      <c r="BI2330" s="30"/>
      <c r="BJ2330" s="30"/>
      <c r="BK2330" s="30"/>
      <c r="BL2330" s="18"/>
      <c r="BM2330" s="18"/>
      <c r="BN2330" s="18"/>
      <c r="BO2330" s="18"/>
      <c r="BP2330" s="18"/>
      <c r="BQ2330" s="18"/>
      <c r="BR2330" s="18"/>
      <c r="BS2330" s="18"/>
      <c r="BT2330" s="18"/>
      <c r="BU2330" s="18"/>
      <c r="BV2330" s="18"/>
      <c r="BW2330" s="18"/>
      <c r="BX2330" s="19"/>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row>
    <row r="2331" spans="2:126" ht="20.100000000000001" customHeight="1">
      <c r="B2331" s="9"/>
      <c r="C2331" s="9"/>
      <c r="D2331" s="15"/>
      <c r="E2331" s="16" t="s">
        <v>53</v>
      </c>
      <c r="F2331" s="16"/>
      <c r="G2331" s="16"/>
      <c r="H2331" s="16"/>
      <c r="I2331" s="16"/>
      <c r="J2331" s="17"/>
      <c r="K2331" s="17"/>
      <c r="L2331" s="17"/>
      <c r="M2331" s="17"/>
      <c r="N2331" s="17"/>
      <c r="O2331" s="17"/>
      <c r="P2331" s="17"/>
      <c r="Q2331" s="10"/>
      <c r="R2331" s="11" t="s">
        <v>325</v>
      </c>
      <c r="S2331" s="37"/>
      <c r="T2331" s="37"/>
      <c r="U2331" s="37"/>
      <c r="V2331" s="37"/>
      <c r="W2331" s="37"/>
      <c r="X2331" s="37"/>
      <c r="Y2331" s="37"/>
      <c r="Z2331" s="37"/>
      <c r="AA2331" s="37"/>
      <c r="AB2331" s="37"/>
      <c r="AC2331" s="37"/>
      <c r="AD2331" s="37"/>
      <c r="AE2331" s="37"/>
      <c r="AF2331" s="37"/>
      <c r="AG2331" s="37"/>
      <c r="AH2331" s="37"/>
      <c r="AI2331" s="37"/>
      <c r="AJ2331" s="37"/>
      <c r="AK2331" s="37"/>
      <c r="AL2331" s="37"/>
      <c r="AM2331" s="37"/>
      <c r="AN2331" s="37"/>
      <c r="AO2331" s="37"/>
      <c r="AP2331" s="37"/>
      <c r="AQ2331" s="37"/>
      <c r="AR2331" s="37"/>
      <c r="AS2331" s="37"/>
      <c r="AT2331" s="37"/>
      <c r="AU2331" s="37"/>
      <c r="AV2331" s="37"/>
      <c r="AW2331" s="37"/>
      <c r="AX2331" s="37"/>
      <c r="AY2331" s="38"/>
      <c r="AZ2331" s="38"/>
      <c r="BA2331" s="38"/>
      <c r="BB2331" s="38"/>
      <c r="BC2331" s="38"/>
      <c r="BD2331" s="38"/>
      <c r="BE2331" s="38"/>
      <c r="BF2331" s="38"/>
      <c r="BG2331" s="38"/>
      <c r="BH2331" s="38"/>
      <c r="BI2331" s="38"/>
      <c r="BJ2331" s="38"/>
      <c r="BK2331" s="38"/>
      <c r="BL2331" s="13"/>
      <c r="BM2331" s="13"/>
      <c r="BN2331" s="13"/>
      <c r="BO2331" s="13"/>
      <c r="BP2331" s="13"/>
      <c r="BQ2331" s="13"/>
      <c r="BR2331" s="13"/>
      <c r="BS2331" s="13"/>
      <c r="BT2331" s="13"/>
      <c r="BU2331" s="13"/>
      <c r="BV2331" s="13"/>
      <c r="BW2331" s="13"/>
      <c r="BX2331" s="14"/>
    </row>
    <row r="2332" spans="2:126" ht="20.100000000000001" customHeight="1">
      <c r="B2332" s="9"/>
      <c r="C2332" s="9"/>
      <c r="D2332" s="20"/>
      <c r="E2332" s="21" t="s">
        <v>54</v>
      </c>
      <c r="F2332" s="21"/>
      <c r="G2332" s="21"/>
      <c r="H2332" s="21"/>
      <c r="I2332" s="21"/>
      <c r="J2332" s="22"/>
      <c r="K2332" s="22"/>
      <c r="L2332" s="22"/>
      <c r="M2332" s="22"/>
      <c r="N2332" s="22"/>
      <c r="O2332" s="22"/>
      <c r="P2332" s="22"/>
      <c r="Q2332" s="15"/>
      <c r="R2332" s="28" t="s">
        <v>77</v>
      </c>
      <c r="S2332" s="29"/>
      <c r="T2332" s="29"/>
      <c r="U2332" s="29"/>
      <c r="V2332" s="29"/>
      <c r="W2332" s="29"/>
      <c r="X2332" s="29"/>
      <c r="Y2332" s="29"/>
      <c r="Z2332" s="29"/>
      <c r="AA2332" s="29"/>
      <c r="AB2332" s="29"/>
      <c r="AC2332" s="29"/>
      <c r="AD2332" s="29"/>
      <c r="AE2332" s="29"/>
      <c r="AF2332" s="29"/>
      <c r="AG2332" s="29"/>
      <c r="AH2332" s="29"/>
      <c r="AI2332" s="29"/>
      <c r="AJ2332" s="29"/>
      <c r="AK2332" s="29"/>
      <c r="AL2332" s="29"/>
      <c r="AM2332" s="29"/>
      <c r="AN2332" s="29"/>
      <c r="AO2332" s="29"/>
      <c r="AP2332" s="29"/>
      <c r="AQ2332" s="29"/>
      <c r="AR2332" s="29"/>
      <c r="AS2332" s="29"/>
      <c r="AT2332" s="29"/>
      <c r="AU2332" s="29"/>
      <c r="AV2332" s="29"/>
      <c r="AW2332" s="29"/>
      <c r="AX2332" s="29"/>
      <c r="AY2332" s="30"/>
      <c r="AZ2332" s="30"/>
      <c r="BA2332" s="30"/>
      <c r="BB2332" s="30"/>
      <c r="BC2332" s="30"/>
      <c r="BD2332" s="30"/>
      <c r="BE2332" s="30"/>
      <c r="BF2332" s="30"/>
      <c r="BG2332" s="30"/>
      <c r="BH2332" s="30"/>
      <c r="BI2332" s="30"/>
      <c r="BJ2332" s="30"/>
      <c r="BK2332" s="30"/>
      <c r="BL2332" s="18"/>
      <c r="BM2332" s="18"/>
      <c r="BN2332" s="18"/>
      <c r="BO2332" s="18"/>
      <c r="BP2332" s="18"/>
      <c r="BQ2332" s="18"/>
      <c r="BR2332" s="18"/>
      <c r="BS2332" s="18"/>
      <c r="BT2332" s="18"/>
      <c r="BU2332" s="18"/>
      <c r="BV2332" s="18"/>
      <c r="BW2332" s="18"/>
      <c r="BX2332" s="19"/>
    </row>
    <row r="2333" spans="2:126" ht="20.100000000000001" customHeight="1">
      <c r="B2333" s="9"/>
      <c r="C2333" s="9"/>
      <c r="D2333" s="15"/>
      <c r="E2333" s="16"/>
      <c r="F2333" s="16"/>
      <c r="G2333" s="16"/>
      <c r="H2333" s="16"/>
      <c r="I2333" s="16"/>
      <c r="J2333" s="17"/>
      <c r="K2333" s="17"/>
      <c r="L2333" s="17"/>
      <c r="M2333" s="17"/>
      <c r="N2333" s="17"/>
      <c r="O2333" s="17"/>
      <c r="P2333" s="17"/>
      <c r="Q2333" s="15"/>
      <c r="R2333" s="29"/>
      <c r="S2333" s="29"/>
      <c r="T2333" s="29" t="s">
        <v>78</v>
      </c>
      <c r="U2333" s="29"/>
      <c r="V2333" s="29"/>
      <c r="W2333" s="29"/>
      <c r="X2333" s="29"/>
      <c r="Y2333" s="29"/>
      <c r="Z2333" s="29"/>
      <c r="AA2333" s="29"/>
      <c r="AB2333" s="29"/>
      <c r="AC2333" s="29"/>
      <c r="AD2333" s="29"/>
      <c r="AE2333" s="29"/>
      <c r="AF2333" s="29"/>
      <c r="AG2333" s="29"/>
      <c r="AH2333" s="29"/>
      <c r="AI2333" s="29"/>
      <c r="AJ2333" s="29"/>
      <c r="AK2333" s="29"/>
      <c r="AL2333" s="29"/>
      <c r="AM2333" s="29"/>
      <c r="AN2333" s="29"/>
      <c r="AO2333" s="29"/>
      <c r="AP2333" s="29"/>
      <c r="AQ2333" s="29"/>
      <c r="AR2333" s="29"/>
      <c r="AS2333" s="29"/>
      <c r="AT2333" s="29"/>
      <c r="AU2333" s="29"/>
      <c r="AV2333" s="29"/>
      <c r="AW2333" s="29"/>
      <c r="AX2333" s="29"/>
      <c r="AY2333" s="30"/>
      <c r="AZ2333" s="30"/>
      <c r="BA2333" s="30"/>
      <c r="BB2333" s="30"/>
      <c r="BC2333" s="30"/>
      <c r="BD2333" s="30"/>
      <c r="BE2333" s="30"/>
      <c r="BF2333" s="30"/>
      <c r="BG2333" s="30"/>
      <c r="BH2333" s="30"/>
      <c r="BI2333" s="30"/>
      <c r="BJ2333" s="30"/>
      <c r="BK2333" s="30"/>
      <c r="BL2333" s="18"/>
      <c r="BM2333" s="18"/>
      <c r="BN2333" s="18"/>
      <c r="BO2333" s="18"/>
      <c r="BP2333" s="18"/>
      <c r="BQ2333" s="18"/>
      <c r="BR2333" s="18"/>
      <c r="BS2333" s="18"/>
      <c r="BT2333" s="18"/>
      <c r="BU2333" s="18"/>
      <c r="BV2333" s="18"/>
      <c r="BW2333" s="18"/>
      <c r="BX2333" s="19"/>
    </row>
    <row r="2334" spans="2:126" ht="20.100000000000001" customHeight="1">
      <c r="B2334" s="9"/>
      <c r="C2334" s="9"/>
      <c r="D2334" s="15"/>
      <c r="E2334" s="16"/>
      <c r="F2334" s="16"/>
      <c r="G2334" s="16"/>
      <c r="H2334" s="16"/>
      <c r="I2334" s="16"/>
      <c r="J2334" s="17"/>
      <c r="K2334" s="17"/>
      <c r="L2334" s="17"/>
      <c r="M2334" s="17"/>
      <c r="N2334" s="17"/>
      <c r="O2334" s="17"/>
      <c r="P2334" s="17"/>
      <c r="Q2334" s="15"/>
      <c r="R2334" s="29"/>
      <c r="S2334" s="29"/>
      <c r="T2334" s="29" t="s">
        <v>79</v>
      </c>
      <c r="U2334" s="29"/>
      <c r="V2334" s="29"/>
      <c r="W2334" s="29"/>
      <c r="X2334" s="29"/>
      <c r="Y2334" s="29"/>
      <c r="Z2334" s="29"/>
      <c r="AA2334" s="29"/>
      <c r="AB2334" s="29"/>
      <c r="AC2334" s="29"/>
      <c r="AD2334" s="29"/>
      <c r="AE2334" s="29"/>
      <c r="AF2334" s="29"/>
      <c r="AG2334" s="29"/>
      <c r="AH2334" s="29"/>
      <c r="AI2334" s="29"/>
      <c r="AJ2334" s="29"/>
      <c r="AK2334" s="29"/>
      <c r="AL2334" s="29"/>
      <c r="AM2334" s="29"/>
      <c r="AN2334" s="29"/>
      <c r="AO2334" s="29"/>
      <c r="AP2334" s="29"/>
      <c r="AQ2334" s="29"/>
      <c r="AR2334" s="29"/>
      <c r="AS2334" s="29"/>
      <c r="AT2334" s="29"/>
      <c r="AU2334" s="29"/>
      <c r="AV2334" s="29"/>
      <c r="AW2334" s="29"/>
      <c r="AX2334" s="29"/>
      <c r="AY2334" s="30"/>
      <c r="AZ2334" s="30"/>
      <c r="BA2334" s="30"/>
      <c r="BB2334" s="30"/>
      <c r="BC2334" s="30"/>
      <c r="BD2334" s="30"/>
      <c r="BE2334" s="30"/>
      <c r="BF2334" s="30"/>
      <c r="BG2334" s="30"/>
      <c r="BH2334" s="30"/>
      <c r="BI2334" s="30"/>
      <c r="BJ2334" s="30"/>
      <c r="BK2334" s="30"/>
      <c r="BL2334" s="18"/>
      <c r="BM2334" s="18"/>
      <c r="BN2334" s="18"/>
      <c r="BO2334" s="18"/>
      <c r="BP2334" s="18"/>
      <c r="BQ2334" s="18"/>
      <c r="BR2334" s="18"/>
      <c r="BS2334" s="18"/>
      <c r="BT2334" s="18"/>
      <c r="BU2334" s="18"/>
      <c r="BV2334" s="18"/>
      <c r="BW2334" s="18"/>
      <c r="BX2334" s="19"/>
    </row>
    <row r="2335" spans="2:126" ht="20.100000000000001" customHeight="1">
      <c r="B2335" s="9"/>
      <c r="C2335" s="9"/>
      <c r="D2335" s="23"/>
      <c r="E2335" s="24"/>
      <c r="F2335" s="24"/>
      <c r="G2335" s="24"/>
      <c r="H2335" s="24"/>
      <c r="I2335" s="24"/>
      <c r="J2335" s="25"/>
      <c r="K2335" s="25"/>
      <c r="L2335" s="25"/>
      <c r="M2335" s="25"/>
      <c r="N2335" s="25"/>
      <c r="O2335" s="25"/>
      <c r="P2335" s="25"/>
      <c r="Q2335" s="23"/>
      <c r="R2335" s="31"/>
      <c r="S2335" s="31"/>
      <c r="T2335" s="31" t="s">
        <v>80</v>
      </c>
      <c r="U2335" s="31"/>
      <c r="V2335" s="31"/>
      <c r="W2335" s="31"/>
      <c r="X2335" s="31"/>
      <c r="Y2335" s="31"/>
      <c r="Z2335" s="31"/>
      <c r="AA2335" s="31"/>
      <c r="AB2335" s="31"/>
      <c r="AC2335" s="31"/>
      <c r="AD2335" s="31"/>
      <c r="AE2335" s="31"/>
      <c r="AF2335" s="31"/>
      <c r="AG2335" s="31"/>
      <c r="AH2335" s="31"/>
      <c r="AI2335" s="31"/>
      <c r="AJ2335" s="31"/>
      <c r="AK2335" s="31"/>
      <c r="AL2335" s="31"/>
      <c r="AM2335" s="31"/>
      <c r="AN2335" s="31"/>
      <c r="AO2335" s="31"/>
      <c r="AP2335" s="31"/>
      <c r="AQ2335" s="31"/>
      <c r="AR2335" s="31"/>
      <c r="AS2335" s="31"/>
      <c r="AT2335" s="31"/>
      <c r="AU2335" s="31"/>
      <c r="AV2335" s="31"/>
      <c r="AW2335" s="31"/>
      <c r="AX2335" s="31"/>
      <c r="AY2335" s="32"/>
      <c r="AZ2335" s="32"/>
      <c r="BA2335" s="32"/>
      <c r="BB2335" s="32"/>
      <c r="BC2335" s="32"/>
      <c r="BD2335" s="32"/>
      <c r="BE2335" s="32"/>
      <c r="BF2335" s="32"/>
      <c r="BG2335" s="32"/>
      <c r="BH2335" s="32"/>
      <c r="BI2335" s="32"/>
      <c r="BJ2335" s="32"/>
      <c r="BK2335" s="32"/>
      <c r="BL2335" s="33"/>
      <c r="BM2335" s="33"/>
      <c r="BN2335" s="33"/>
      <c r="BO2335" s="33"/>
      <c r="BP2335" s="33"/>
      <c r="BQ2335" s="33"/>
      <c r="BR2335" s="33"/>
      <c r="BS2335" s="33"/>
      <c r="BT2335" s="33"/>
      <c r="BU2335" s="33"/>
      <c r="BV2335" s="33"/>
      <c r="BW2335" s="33"/>
      <c r="BX2335" s="26"/>
    </row>
    <row r="2336" spans="2:126" ht="20.100000000000001" customHeight="1">
      <c r="B2336" s="9"/>
      <c r="C2336" s="9"/>
      <c r="D2336" s="15"/>
      <c r="E2336" s="16" t="s">
        <v>55</v>
      </c>
      <c r="F2336" s="16"/>
      <c r="G2336" s="16"/>
      <c r="H2336" s="16"/>
      <c r="I2336" s="16"/>
      <c r="J2336" s="17"/>
      <c r="K2336" s="17"/>
      <c r="L2336" s="17"/>
      <c r="M2336" s="17"/>
      <c r="N2336" s="17"/>
      <c r="O2336" s="17"/>
      <c r="P2336" s="17"/>
      <c r="Q2336" s="15"/>
      <c r="R2336" s="250" t="s">
        <v>231</v>
      </c>
      <c r="S2336" s="250"/>
      <c r="T2336" s="250"/>
      <c r="U2336" s="250"/>
      <c r="V2336" s="250"/>
      <c r="W2336" s="250"/>
      <c r="X2336" s="250"/>
      <c r="Y2336" s="250"/>
      <c r="Z2336" s="250"/>
      <c r="AA2336" s="250"/>
      <c r="AB2336" s="250"/>
      <c r="AC2336" s="250"/>
      <c r="AD2336" s="250"/>
      <c r="AE2336" s="250"/>
      <c r="AF2336" s="250"/>
      <c r="AG2336" s="250"/>
      <c r="AH2336" s="250"/>
      <c r="AI2336" s="250"/>
      <c r="AJ2336" s="250"/>
      <c r="AK2336" s="250"/>
      <c r="AL2336" s="250"/>
      <c r="AM2336" s="250"/>
      <c r="AN2336" s="250"/>
      <c r="AO2336" s="34"/>
      <c r="AP2336" s="34"/>
      <c r="AQ2336" s="34"/>
      <c r="AR2336" s="34"/>
      <c r="AS2336" s="34"/>
      <c r="AT2336" s="34"/>
      <c r="AU2336" s="34"/>
      <c r="AV2336" s="34"/>
      <c r="AW2336" s="34"/>
      <c r="AX2336" s="34"/>
      <c r="AY2336" s="35"/>
      <c r="AZ2336" s="35"/>
      <c r="BA2336" s="35"/>
      <c r="BB2336" s="35"/>
      <c r="BC2336" s="35"/>
      <c r="BD2336" s="35"/>
      <c r="BE2336" s="35"/>
      <c r="BF2336" s="35"/>
      <c r="BG2336" s="35"/>
      <c r="BH2336" s="35"/>
      <c r="BI2336" s="35"/>
      <c r="BJ2336" s="35"/>
      <c r="BK2336" s="35"/>
      <c r="BL2336" s="2"/>
      <c r="BM2336" s="2"/>
      <c r="BN2336" s="2"/>
      <c r="BO2336" s="2"/>
      <c r="BP2336" s="2"/>
      <c r="BQ2336" s="2"/>
      <c r="BR2336" s="2"/>
      <c r="BS2336" s="2"/>
      <c r="BT2336" s="2"/>
      <c r="BU2336" s="2"/>
      <c r="BV2336" s="2"/>
      <c r="BW2336" s="2"/>
      <c r="BX2336" s="3"/>
    </row>
    <row r="2337" spans="2:126" ht="20.100000000000001" customHeight="1">
      <c r="B2337" s="9"/>
      <c r="C2337" s="9"/>
      <c r="D2337" s="15"/>
      <c r="E2337" s="16"/>
      <c r="F2337" s="16"/>
      <c r="G2337" s="16"/>
      <c r="H2337" s="16"/>
      <c r="I2337" s="16"/>
      <c r="J2337" s="17"/>
      <c r="K2337" s="17"/>
      <c r="L2337" s="17"/>
      <c r="M2337" s="17"/>
      <c r="N2337" s="17"/>
      <c r="O2337" s="17"/>
      <c r="P2337" s="17"/>
      <c r="Q2337" s="15"/>
      <c r="R2337" s="251" t="s">
        <v>232</v>
      </c>
      <c r="S2337" s="251"/>
      <c r="T2337" s="251"/>
      <c r="U2337" s="251"/>
      <c r="V2337" s="251"/>
      <c r="W2337" s="251"/>
      <c r="X2337" s="251"/>
      <c r="Y2337" s="251"/>
      <c r="Z2337" s="251"/>
      <c r="AA2337" s="251"/>
      <c r="AB2337" s="251"/>
      <c r="AC2337" s="251"/>
      <c r="AD2337" s="251"/>
      <c r="AE2337" s="251"/>
      <c r="AF2337" s="251"/>
      <c r="AG2337" s="251"/>
      <c r="AH2337" s="251"/>
      <c r="AI2337" s="251"/>
      <c r="AJ2337" s="251"/>
      <c r="AK2337" s="251"/>
      <c r="AL2337" s="251"/>
      <c r="AM2337" s="251"/>
      <c r="AN2337" s="251"/>
      <c r="AO2337" s="251"/>
      <c r="AP2337" s="251"/>
      <c r="AQ2337" s="251"/>
      <c r="AR2337" s="251"/>
      <c r="AS2337" s="251"/>
      <c r="AT2337" s="251"/>
      <c r="AU2337" s="251"/>
      <c r="AV2337" s="251"/>
      <c r="AW2337" s="251"/>
      <c r="AX2337" s="251"/>
      <c r="AY2337" s="252"/>
      <c r="AZ2337" s="252"/>
      <c r="BA2337" s="252"/>
      <c r="BB2337" s="252"/>
      <c r="BC2337" s="252"/>
      <c r="BD2337" s="252"/>
      <c r="BE2337" s="252"/>
      <c r="BF2337" s="252"/>
      <c r="BG2337" s="252"/>
      <c r="BH2337" s="252"/>
      <c r="BI2337" s="252"/>
      <c r="BJ2337" s="252"/>
      <c r="BK2337" s="252"/>
      <c r="BL2337" s="18"/>
      <c r="BM2337" s="18"/>
      <c r="BN2337" s="18"/>
      <c r="BO2337" s="18"/>
      <c r="BP2337" s="18"/>
      <c r="BQ2337" s="18"/>
      <c r="BR2337" s="18"/>
      <c r="BS2337" s="18"/>
      <c r="BT2337" s="18"/>
      <c r="BU2337" s="18"/>
      <c r="BV2337" s="18"/>
      <c r="BW2337" s="18"/>
      <c r="BX2337" s="19"/>
    </row>
    <row r="2338" spans="2:126" ht="20.100000000000001" customHeight="1">
      <c r="B2338" s="9"/>
      <c r="C2338" s="9"/>
      <c r="D2338" s="15"/>
      <c r="E2338" s="16"/>
      <c r="F2338" s="16"/>
      <c r="G2338" s="16"/>
      <c r="H2338" s="16"/>
      <c r="I2338" s="16"/>
      <c r="J2338" s="17"/>
      <c r="K2338" s="17"/>
      <c r="L2338" s="17"/>
      <c r="M2338" s="17"/>
      <c r="N2338" s="17"/>
      <c r="O2338" s="17"/>
      <c r="P2338" s="17"/>
      <c r="Q2338" s="228"/>
      <c r="R2338" s="29" t="s">
        <v>233</v>
      </c>
      <c r="S2338" s="29"/>
      <c r="T2338" s="29"/>
      <c r="U2338" s="29"/>
      <c r="V2338" s="29"/>
      <c r="W2338" s="29"/>
      <c r="X2338" s="29"/>
      <c r="Y2338" s="29"/>
      <c r="Z2338" s="29"/>
      <c r="AA2338" s="29"/>
      <c r="AB2338" s="29"/>
      <c r="AC2338" s="29"/>
      <c r="AD2338" s="29"/>
      <c r="AE2338" s="29"/>
      <c r="AF2338" s="29"/>
      <c r="AG2338" s="29"/>
      <c r="AH2338" s="29"/>
      <c r="AI2338" s="29"/>
      <c r="AJ2338" s="29"/>
      <c r="AK2338" s="29"/>
      <c r="AL2338" s="29"/>
      <c r="AM2338" s="29"/>
      <c r="AN2338" s="29"/>
      <c r="AO2338" s="29"/>
      <c r="AP2338" s="29"/>
      <c r="AQ2338" s="29"/>
      <c r="AR2338" s="29"/>
      <c r="AS2338" s="29"/>
      <c r="AT2338" s="29"/>
      <c r="AU2338" s="251"/>
      <c r="AV2338" s="251"/>
      <c r="AW2338" s="251"/>
      <c r="AX2338" s="251"/>
      <c r="AY2338" s="252"/>
      <c r="AZ2338" s="252"/>
      <c r="BA2338" s="252"/>
      <c r="BB2338" s="252"/>
      <c r="BC2338" s="252"/>
      <c r="BD2338" s="252"/>
      <c r="BE2338" s="252"/>
      <c r="BF2338" s="252"/>
      <c r="BG2338" s="252"/>
      <c r="BH2338" s="252"/>
      <c r="BI2338" s="252"/>
      <c r="BJ2338" s="252"/>
      <c r="BK2338" s="252"/>
      <c r="BL2338" s="247"/>
      <c r="BM2338" s="18"/>
      <c r="BN2338" s="18"/>
      <c r="BO2338" s="18"/>
      <c r="BP2338" s="18"/>
      <c r="BQ2338" s="18"/>
      <c r="BR2338" s="18"/>
      <c r="BS2338" s="18"/>
      <c r="BT2338" s="18"/>
      <c r="BU2338" s="18"/>
      <c r="BV2338" s="18"/>
      <c r="BW2338" s="18"/>
      <c r="BX2338" s="19"/>
    </row>
    <row r="2339" spans="2:126" ht="20.100000000000001" customHeight="1">
      <c r="B2339" s="9"/>
      <c r="C2339" s="9"/>
      <c r="D2339" s="23"/>
      <c r="E2339" s="24"/>
      <c r="F2339" s="24"/>
      <c r="G2339" s="24"/>
      <c r="H2339" s="24"/>
      <c r="I2339" s="24"/>
      <c r="J2339" s="25"/>
      <c r="K2339" s="25"/>
      <c r="L2339" s="25"/>
      <c r="M2339" s="25"/>
      <c r="N2339" s="25"/>
      <c r="O2339" s="25"/>
      <c r="P2339" s="25"/>
      <c r="Q2339" s="253"/>
      <c r="R2339" s="32" t="s">
        <v>234</v>
      </c>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C2339" s="32"/>
      <c r="BD2339" s="32"/>
      <c r="BE2339" s="32"/>
      <c r="BF2339" s="32"/>
      <c r="BG2339" s="32"/>
      <c r="BH2339" s="32"/>
      <c r="BI2339" s="32"/>
      <c r="BJ2339" s="32"/>
      <c r="BK2339" s="32"/>
      <c r="BL2339" s="33"/>
      <c r="BM2339" s="33"/>
      <c r="BN2339" s="33"/>
      <c r="BO2339" s="33"/>
      <c r="BP2339" s="33"/>
      <c r="BQ2339" s="33"/>
      <c r="BR2339" s="33"/>
      <c r="BS2339" s="33"/>
      <c r="BT2339" s="33"/>
      <c r="BU2339" s="33"/>
      <c r="BV2339" s="33"/>
      <c r="BW2339" s="33"/>
      <c r="BX2339" s="26"/>
    </row>
    <row r="2340" spans="2:126" ht="12.75" customHeight="1">
      <c r="B2340" s="9"/>
      <c r="C2340" s="9"/>
      <c r="D2340" s="9"/>
      <c r="E2340" s="9"/>
      <c r="F2340" s="9"/>
      <c r="G2340" s="9"/>
      <c r="H2340" s="9"/>
      <c r="I2340" s="9"/>
      <c r="J2340" s="9"/>
      <c r="K2340" s="9"/>
      <c r="L2340" s="9"/>
      <c r="M2340" s="9"/>
      <c r="N2340" s="9"/>
      <c r="O2340" s="9"/>
      <c r="P2340" s="9"/>
      <c r="Q2340" s="9"/>
      <c r="R2340" s="9"/>
      <c r="S2340" s="9"/>
      <c r="T2340" s="9"/>
      <c r="U2340" s="9"/>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c r="AS2340" s="9"/>
      <c r="AT2340" s="9"/>
      <c r="AU2340" s="9"/>
      <c r="AV2340" s="9"/>
      <c r="AW2340" s="9"/>
      <c r="AX2340" s="9"/>
      <c r="AY2340" s="9"/>
      <c r="AZ2340" s="9"/>
    </row>
    <row r="2341" spans="2:126" s="8" customFormat="1" ht="15.75" customHeight="1">
      <c r="D2341" s="488">
        <f>入力フォーム!$C$13</f>
        <v>45931</v>
      </c>
      <c r="E2341" s="488"/>
      <c r="F2341" s="488"/>
      <c r="G2341" s="488"/>
      <c r="H2341" s="488"/>
      <c r="I2341" s="488"/>
      <c r="J2341" s="488"/>
      <c r="K2341" s="488"/>
      <c r="L2341" s="488"/>
      <c r="M2341" s="488"/>
      <c r="N2341" s="488"/>
      <c r="O2341" s="488"/>
      <c r="P2341" s="488"/>
      <c r="Q2341" s="488"/>
      <c r="R2341" s="47"/>
      <c r="S2341" s="47"/>
      <c r="T2341" s="47"/>
      <c r="U2341" s="47"/>
      <c r="BZ2341" s="43"/>
      <c r="CA2341" s="43"/>
      <c r="CB2341" s="43"/>
      <c r="CC2341" s="43"/>
      <c r="CD2341" s="43"/>
      <c r="CE2341" s="43"/>
      <c r="CF2341" s="43"/>
      <c r="CG2341" s="43"/>
      <c r="CH2341" s="43"/>
      <c r="CI2341" s="43"/>
      <c r="CJ2341" s="43"/>
      <c r="CK2341" s="43"/>
      <c r="CL2341" s="43"/>
      <c r="CM2341" s="43"/>
      <c r="CN2341" s="43"/>
      <c r="CO2341" s="43"/>
      <c r="CP2341" s="43"/>
      <c r="CQ2341" s="43"/>
      <c r="CR2341" s="43"/>
      <c r="CS2341" s="43"/>
      <c r="CT2341" s="43"/>
      <c r="CU2341" s="43"/>
      <c r="CV2341" s="43"/>
      <c r="CW2341" s="43"/>
      <c r="CX2341" s="43"/>
      <c r="CY2341" s="43"/>
      <c r="CZ2341" s="43"/>
      <c r="DA2341" s="43"/>
      <c r="DB2341" s="43"/>
      <c r="DC2341" s="43"/>
      <c r="DD2341" s="43"/>
      <c r="DE2341" s="43"/>
      <c r="DF2341" s="43"/>
      <c r="DG2341" s="43"/>
      <c r="DH2341" s="43"/>
      <c r="DI2341" s="43"/>
      <c r="DJ2341" s="43"/>
      <c r="DK2341" s="43"/>
      <c r="DL2341" s="43"/>
      <c r="DM2341" s="43"/>
      <c r="DN2341" s="43"/>
      <c r="DO2341" s="43"/>
      <c r="DP2341" s="43"/>
      <c r="DQ2341" s="43"/>
      <c r="DR2341" s="43"/>
      <c r="DS2341" s="43"/>
      <c r="DT2341" s="43"/>
      <c r="DU2341" s="43"/>
      <c r="DV2341" s="43"/>
    </row>
    <row r="2342" spans="2:126" s="8" customFormat="1" ht="10.5" customHeight="1">
      <c r="D2342" s="45"/>
      <c r="E2342" s="45"/>
      <c r="F2342" s="45"/>
      <c r="G2342" s="45"/>
      <c r="H2342" s="45"/>
      <c r="I2342" s="45"/>
      <c r="J2342" s="45"/>
      <c r="K2342" s="45"/>
      <c r="L2342" s="45"/>
      <c r="M2342" s="45"/>
      <c r="N2342" s="45"/>
      <c r="O2342" s="45"/>
      <c r="P2342" s="45"/>
      <c r="Q2342" s="45"/>
      <c r="BZ2342" s="43"/>
      <c r="CA2342" s="43"/>
      <c r="CB2342" s="43"/>
      <c r="CC2342" s="43"/>
      <c r="CD2342" s="43"/>
      <c r="CE2342" s="43"/>
      <c r="CF2342" s="43"/>
      <c r="CG2342" s="43"/>
      <c r="CH2342" s="43"/>
      <c r="CI2342" s="43"/>
      <c r="CJ2342" s="43"/>
      <c r="CK2342" s="43"/>
      <c r="CL2342" s="43"/>
      <c r="CM2342" s="43"/>
      <c r="CN2342" s="43"/>
      <c r="CO2342" s="43"/>
      <c r="CP2342" s="43"/>
      <c r="CQ2342" s="43"/>
      <c r="CR2342" s="43"/>
      <c r="CS2342" s="43"/>
      <c r="CT2342" s="43"/>
      <c r="CU2342" s="43"/>
      <c r="CV2342" s="43"/>
      <c r="CW2342" s="43"/>
      <c r="CX2342" s="43"/>
      <c r="CY2342" s="43"/>
      <c r="CZ2342" s="43"/>
      <c r="DA2342" s="43"/>
      <c r="DB2342" s="43"/>
      <c r="DC2342" s="43"/>
      <c r="DD2342" s="43"/>
      <c r="DE2342" s="43"/>
      <c r="DF2342" s="43"/>
      <c r="DG2342" s="43"/>
      <c r="DH2342" s="43"/>
      <c r="DI2342" s="43"/>
      <c r="DJ2342" s="43"/>
      <c r="DK2342" s="43"/>
      <c r="DL2342" s="43"/>
      <c r="DM2342" s="43"/>
      <c r="DN2342" s="43"/>
      <c r="DO2342" s="43"/>
      <c r="DP2342" s="43"/>
      <c r="DQ2342" s="43"/>
      <c r="DR2342" s="43"/>
      <c r="DS2342" s="43"/>
      <c r="DT2342" s="43"/>
      <c r="DU2342" s="43"/>
      <c r="DV2342" s="43"/>
    </row>
    <row r="2343" spans="2:126" s="8" customFormat="1" ht="18" customHeight="1">
      <c r="AM2343" s="8" t="s">
        <v>56</v>
      </c>
      <c r="AQ2343" s="489" t="s">
        <v>306</v>
      </c>
      <c r="AR2343" s="489"/>
      <c r="AS2343" s="489"/>
      <c r="AT2343" s="489"/>
      <c r="AU2343" s="489"/>
      <c r="AV2343" s="489"/>
      <c r="AW2343" s="489"/>
      <c r="AX2343" s="489"/>
      <c r="AY2343" s="489"/>
      <c r="AZ2343" s="489"/>
      <c r="BA2343" s="489"/>
      <c r="BB2343" s="489"/>
      <c r="BC2343" s="489"/>
      <c r="BD2343" s="489"/>
      <c r="BE2343" s="489"/>
      <c r="BF2343" s="489"/>
      <c r="BG2343" s="489"/>
      <c r="BH2343" s="489"/>
      <c r="BI2343" s="489"/>
      <c r="BJ2343" s="489"/>
      <c r="BK2343" s="489"/>
      <c r="BL2343" s="489"/>
      <c r="BZ2343" s="43"/>
      <c r="CA2343" s="43"/>
      <c r="CB2343" s="43"/>
      <c r="CC2343" s="43"/>
      <c r="CD2343" s="43"/>
      <c r="CE2343" s="43"/>
      <c r="CF2343" s="43"/>
      <c r="CG2343" s="43"/>
      <c r="CH2343" s="43"/>
      <c r="CI2343" s="43"/>
      <c r="CJ2343" s="43"/>
      <c r="CK2343" s="43"/>
      <c r="CL2343" s="43"/>
      <c r="CM2343" s="43"/>
      <c r="CN2343" s="43"/>
      <c r="CO2343" s="43"/>
      <c r="CP2343" s="43"/>
      <c r="CQ2343" s="43"/>
      <c r="CR2343" s="43"/>
      <c r="CS2343" s="43"/>
      <c r="CT2343" s="43"/>
      <c r="CU2343" s="43"/>
      <c r="CV2343" s="43"/>
      <c r="CW2343" s="43"/>
      <c r="CX2343" s="43"/>
      <c r="CY2343" s="43"/>
      <c r="CZ2343" s="43"/>
      <c r="DA2343" s="43"/>
      <c r="DB2343" s="43"/>
      <c r="DC2343" s="43"/>
      <c r="DD2343" s="43"/>
      <c r="DE2343" s="43"/>
      <c r="DF2343" s="43"/>
      <c r="DG2343" s="43"/>
      <c r="DH2343" s="43"/>
      <c r="DI2343" s="43"/>
      <c r="DJ2343" s="43"/>
      <c r="DK2343" s="43"/>
      <c r="DL2343" s="43"/>
      <c r="DM2343" s="43"/>
      <c r="DN2343" s="43"/>
      <c r="DO2343" s="43"/>
      <c r="DP2343" s="43"/>
      <c r="DQ2343" s="43"/>
      <c r="DR2343" s="43"/>
      <c r="DS2343" s="43"/>
      <c r="DT2343" s="43"/>
      <c r="DU2343" s="43"/>
      <c r="DV2343" s="43"/>
    </row>
    <row r="2344" spans="2:126" s="8" customFormat="1" ht="18" customHeight="1">
      <c r="AQ2344" s="489" t="s">
        <v>66</v>
      </c>
      <c r="AR2344" s="489"/>
      <c r="AS2344" s="489"/>
      <c r="AT2344" s="489"/>
      <c r="AU2344" s="489"/>
      <c r="AV2344" s="489"/>
      <c r="AW2344" s="489"/>
      <c r="AX2344" s="489"/>
      <c r="AY2344" s="489"/>
      <c r="AZ2344" s="489"/>
      <c r="BA2344" s="489"/>
      <c r="BB2344" s="489"/>
      <c r="BC2344" s="489"/>
      <c r="BD2344" s="489"/>
      <c r="BE2344" s="489"/>
      <c r="BZ2344" s="43"/>
      <c r="CA2344" s="43"/>
      <c r="CB2344" s="43"/>
      <c r="CC2344" s="43"/>
      <c r="CD2344" s="43"/>
      <c r="CE2344" s="43"/>
      <c r="CF2344" s="43"/>
      <c r="CG2344" s="43"/>
      <c r="CH2344" s="43"/>
      <c r="CI2344" s="43"/>
      <c r="CJ2344" s="43"/>
      <c r="CK2344" s="43"/>
      <c r="CL2344" s="43"/>
      <c r="CM2344" s="43"/>
      <c r="CN2344" s="43"/>
      <c r="CO2344" s="43"/>
      <c r="CP2344" s="43"/>
      <c r="CQ2344" s="43"/>
      <c r="CR2344" s="43"/>
      <c r="CS2344" s="43"/>
      <c r="CT2344" s="43"/>
      <c r="CU2344" s="43"/>
      <c r="CV2344" s="43"/>
      <c r="CW2344" s="43"/>
      <c r="CX2344" s="43"/>
      <c r="CY2344" s="43"/>
      <c r="CZ2344" s="43"/>
      <c r="DA2344" s="43"/>
      <c r="DB2344" s="43"/>
      <c r="DC2344" s="43"/>
      <c r="DD2344" s="43"/>
      <c r="DE2344" s="43"/>
      <c r="DF2344" s="43"/>
      <c r="DG2344" s="43"/>
      <c r="DH2344" s="43"/>
      <c r="DI2344" s="43"/>
      <c r="DJ2344" s="43"/>
      <c r="DK2344" s="43"/>
      <c r="DL2344" s="43"/>
      <c r="DM2344" s="43"/>
      <c r="DN2344" s="43"/>
      <c r="DO2344" s="43"/>
      <c r="DP2344" s="43"/>
      <c r="DQ2344" s="43"/>
      <c r="DR2344" s="43"/>
      <c r="DS2344" s="43"/>
      <c r="DT2344" s="43"/>
      <c r="DU2344" s="43"/>
      <c r="DV2344" s="43"/>
    </row>
    <row r="2345" spans="2:126" s="8" customFormat="1" ht="18" customHeight="1">
      <c r="AQ2345" s="479" t="s">
        <v>326</v>
      </c>
      <c r="AR2345" s="479"/>
      <c r="AS2345" s="479"/>
      <c r="AT2345" s="479"/>
      <c r="AU2345" s="479"/>
      <c r="AV2345" s="479"/>
      <c r="AW2345" s="479"/>
      <c r="AX2345" s="479"/>
      <c r="AY2345" s="479"/>
      <c r="AZ2345" s="479"/>
      <c r="BA2345" s="479"/>
      <c r="BB2345" s="479"/>
      <c r="BC2345" s="479"/>
      <c r="BD2345" s="479"/>
      <c r="BE2345" s="479"/>
      <c r="BF2345" s="479"/>
      <c r="BG2345" s="43"/>
      <c r="BH2345" s="480" t="s">
        <v>303</v>
      </c>
      <c r="BI2345" s="480"/>
      <c r="BJ2345" s="480"/>
      <c r="BK2345" s="480"/>
      <c r="BL2345" s="480"/>
      <c r="BM2345" s="480"/>
      <c r="BN2345" s="480"/>
      <c r="BO2345" s="480"/>
      <c r="BS2345" s="8" t="s">
        <v>57</v>
      </c>
      <c r="BZ2345" s="43"/>
      <c r="CA2345" s="43"/>
      <c r="CB2345" s="43"/>
      <c r="CC2345" s="43"/>
      <c r="CD2345" s="43"/>
      <c r="CE2345" s="43"/>
      <c r="CF2345" s="43"/>
      <c r="CG2345" s="43"/>
      <c r="CH2345" s="43"/>
      <c r="CI2345" s="43"/>
      <c r="CJ2345" s="43"/>
      <c r="CK2345" s="43"/>
      <c r="CL2345" s="43"/>
      <c r="CM2345" s="43"/>
      <c r="CN2345" s="43"/>
      <c r="CO2345" s="43"/>
      <c r="CP2345" s="43"/>
      <c r="CQ2345" s="43"/>
      <c r="CR2345" s="43"/>
      <c r="CS2345" s="43"/>
      <c r="CT2345" s="43"/>
      <c r="CU2345" s="43"/>
      <c r="CV2345" s="43"/>
      <c r="CW2345" s="43"/>
      <c r="CX2345" s="43"/>
      <c r="CY2345" s="43"/>
      <c r="CZ2345" s="43"/>
      <c r="DA2345" s="43"/>
      <c r="DB2345" s="43"/>
      <c r="DC2345" s="43"/>
      <c r="DD2345" s="43"/>
      <c r="DE2345" s="43"/>
      <c r="DF2345" s="43"/>
      <c r="DG2345" s="43"/>
      <c r="DH2345" s="43"/>
      <c r="DI2345" s="43"/>
      <c r="DJ2345" s="43"/>
      <c r="DK2345" s="43"/>
      <c r="DL2345" s="43"/>
      <c r="DM2345" s="43"/>
      <c r="DN2345" s="43"/>
      <c r="DO2345" s="43"/>
      <c r="DP2345" s="43"/>
      <c r="DQ2345" s="43"/>
      <c r="DR2345" s="43"/>
      <c r="DS2345" s="43"/>
      <c r="DT2345" s="43"/>
      <c r="DU2345" s="43"/>
      <c r="DV2345" s="43"/>
    </row>
    <row r="2346" spans="2:126" s="8" customFormat="1" ht="10.5" customHeight="1">
      <c r="BZ2346" s="43"/>
      <c r="CA2346" s="43"/>
      <c r="CB2346" s="43"/>
      <c r="CC2346" s="43"/>
      <c r="CD2346" s="43"/>
      <c r="CE2346" s="43"/>
      <c r="CF2346" s="43"/>
      <c r="CG2346" s="43"/>
      <c r="CH2346" s="43"/>
      <c r="CI2346" s="43"/>
      <c r="CJ2346" s="43"/>
      <c r="CK2346" s="43"/>
      <c r="CL2346" s="43"/>
      <c r="CM2346" s="43"/>
      <c r="CN2346" s="43"/>
      <c r="CO2346" s="43"/>
      <c r="CP2346" s="43"/>
      <c r="CQ2346" s="43"/>
      <c r="CR2346" s="43"/>
      <c r="CS2346" s="43"/>
      <c r="CT2346" s="43"/>
      <c r="CU2346" s="43"/>
      <c r="CV2346" s="43"/>
      <c r="CW2346" s="43"/>
      <c r="CX2346" s="43"/>
      <c r="CY2346" s="43"/>
      <c r="CZ2346" s="43"/>
      <c r="DA2346" s="43"/>
      <c r="DB2346" s="43"/>
      <c r="DC2346" s="43"/>
      <c r="DD2346" s="43"/>
      <c r="DE2346" s="43"/>
      <c r="DF2346" s="43"/>
      <c r="DG2346" s="43"/>
      <c r="DH2346" s="43"/>
      <c r="DI2346" s="43"/>
      <c r="DJ2346" s="43"/>
      <c r="DK2346" s="43"/>
      <c r="DL2346" s="43"/>
      <c r="DM2346" s="43"/>
      <c r="DN2346" s="43"/>
      <c r="DO2346" s="43"/>
      <c r="DP2346" s="43"/>
      <c r="DQ2346" s="43"/>
      <c r="DR2346" s="43"/>
      <c r="DS2346" s="43"/>
      <c r="DT2346" s="43"/>
      <c r="DU2346" s="43"/>
      <c r="DV2346" s="43"/>
    </row>
    <row r="2347" spans="2:126" s="8" customFormat="1" ht="18" customHeight="1">
      <c r="AM2347" s="8" t="s">
        <v>58</v>
      </c>
      <c r="AQ2347" s="8" t="s">
        <v>59</v>
      </c>
      <c r="AU2347" s="481" t="str">
        <f>"〒"&amp;VLOOKUP(A2295,入力フォーム!$A$26:$AA$75,4,FALSE)</f>
        <v>〒</v>
      </c>
      <c r="AV2347" s="481"/>
      <c r="AW2347" s="481"/>
      <c r="AX2347" s="481"/>
      <c r="AY2347" s="481"/>
      <c r="AZ2347" s="481"/>
      <c r="BA2347" s="481"/>
      <c r="BB2347" s="481"/>
      <c r="BZ2347" s="43"/>
      <c r="CA2347" s="43"/>
      <c r="CB2347" s="43"/>
      <c r="CC2347" s="43"/>
      <c r="CD2347" s="43"/>
      <c r="CE2347" s="43"/>
      <c r="CF2347" s="43"/>
      <c r="CG2347" s="43"/>
      <c r="CH2347" s="43"/>
      <c r="CI2347" s="43"/>
      <c r="CJ2347" s="43"/>
      <c r="CK2347" s="43"/>
      <c r="CL2347" s="43"/>
      <c r="CM2347" s="43"/>
      <c r="CN2347" s="43"/>
      <c r="CO2347" s="43"/>
      <c r="CP2347" s="43"/>
      <c r="CQ2347" s="43"/>
      <c r="CR2347" s="43"/>
      <c r="CS2347" s="43"/>
      <c r="CT2347" s="43"/>
      <c r="CU2347" s="43"/>
      <c r="CV2347" s="43"/>
      <c r="CW2347" s="43"/>
      <c r="CX2347" s="43"/>
      <c r="CY2347" s="43"/>
      <c r="CZ2347" s="43"/>
      <c r="DA2347" s="43"/>
      <c r="DB2347" s="43"/>
      <c r="DC2347" s="43"/>
      <c r="DD2347" s="43"/>
      <c r="DE2347" s="43"/>
      <c r="DF2347" s="43"/>
      <c r="DG2347" s="43"/>
      <c r="DH2347" s="43"/>
      <c r="DI2347" s="43"/>
      <c r="DJ2347" s="43"/>
      <c r="DK2347" s="43"/>
      <c r="DL2347" s="43"/>
      <c r="DM2347" s="43"/>
      <c r="DN2347" s="43"/>
      <c r="DO2347" s="43"/>
      <c r="DP2347" s="43"/>
      <c r="DQ2347" s="43"/>
      <c r="DR2347" s="43"/>
      <c r="DS2347" s="43"/>
      <c r="DT2347" s="43"/>
      <c r="DU2347" s="43"/>
      <c r="DV2347" s="43"/>
    </row>
    <row r="2348" spans="2:126" s="8" customFormat="1" ht="20.100000000000001" customHeight="1">
      <c r="AU2348" s="144"/>
      <c r="AV2348" s="482">
        <f>VLOOKUP(A2295,入力フォーム!$A$26:$AA$75,5,FALSE)</f>
        <v>0</v>
      </c>
      <c r="AW2348" s="482"/>
      <c r="AX2348" s="482"/>
      <c r="AY2348" s="482"/>
      <c r="AZ2348" s="482"/>
      <c r="BA2348" s="482"/>
      <c r="BB2348" s="482"/>
      <c r="BC2348" s="482"/>
      <c r="BD2348" s="482"/>
      <c r="BE2348" s="482"/>
      <c r="BF2348" s="482"/>
      <c r="BG2348" s="482"/>
      <c r="BH2348" s="482"/>
      <c r="BI2348" s="482"/>
      <c r="BJ2348" s="482"/>
      <c r="BK2348" s="482"/>
      <c r="BL2348" s="482"/>
      <c r="BM2348" s="482"/>
      <c r="BN2348" s="482"/>
      <c r="BO2348" s="482"/>
      <c r="BP2348" s="482"/>
      <c r="BQ2348" s="482"/>
      <c r="BR2348" s="482"/>
      <c r="BS2348" s="482"/>
      <c r="BZ2348" s="43"/>
      <c r="CA2348" s="43"/>
      <c r="CB2348" s="43"/>
      <c r="CC2348" s="43"/>
      <c r="CD2348" s="43"/>
      <c r="CE2348" s="43"/>
      <c r="CF2348" s="43"/>
      <c r="CG2348" s="43"/>
      <c r="CH2348" s="43"/>
      <c r="CI2348" s="43"/>
      <c r="CJ2348" s="43"/>
      <c r="CK2348" s="43"/>
      <c r="CL2348" s="43"/>
      <c r="CM2348" s="43"/>
      <c r="CN2348" s="43"/>
      <c r="CO2348" s="43"/>
      <c r="CP2348" s="43"/>
      <c r="CQ2348" s="43"/>
      <c r="CR2348" s="43"/>
      <c r="CS2348" s="43"/>
      <c r="CT2348" s="43"/>
      <c r="CU2348" s="43"/>
      <c r="CV2348" s="43"/>
      <c r="CW2348" s="43"/>
      <c r="CX2348" s="43"/>
      <c r="CY2348" s="43"/>
      <c r="CZ2348" s="43"/>
      <c r="DA2348" s="43"/>
      <c r="DB2348" s="43"/>
      <c r="DC2348" s="43"/>
      <c r="DD2348" s="43"/>
      <c r="DE2348" s="43"/>
      <c r="DF2348" s="43"/>
      <c r="DG2348" s="43"/>
      <c r="DH2348" s="43"/>
      <c r="DI2348" s="43"/>
      <c r="DJ2348" s="43"/>
      <c r="DK2348" s="43"/>
      <c r="DL2348" s="43"/>
      <c r="DM2348" s="43"/>
      <c r="DN2348" s="43"/>
      <c r="DO2348" s="43"/>
      <c r="DP2348" s="43"/>
      <c r="DQ2348" s="43"/>
      <c r="DR2348" s="43"/>
      <c r="DS2348" s="43"/>
      <c r="DT2348" s="43"/>
      <c r="DU2348" s="43"/>
      <c r="DV2348" s="43"/>
    </row>
    <row r="2349" spans="2:126" s="8" customFormat="1" ht="20.100000000000001" customHeight="1">
      <c r="AU2349" s="44"/>
      <c r="AV2349" s="483">
        <f>VLOOKUP(A2295,入力フォーム!$A$26:$AA$75,6,FALSE)</f>
        <v>0</v>
      </c>
      <c r="AW2349" s="483"/>
      <c r="AX2349" s="483"/>
      <c r="AY2349" s="483"/>
      <c r="AZ2349" s="483"/>
      <c r="BA2349" s="483"/>
      <c r="BB2349" s="483"/>
      <c r="BC2349" s="483"/>
      <c r="BD2349" s="483"/>
      <c r="BE2349" s="483"/>
      <c r="BF2349" s="483"/>
      <c r="BG2349" s="483"/>
      <c r="BH2349" s="483"/>
      <c r="BI2349" s="483"/>
      <c r="BJ2349" s="483"/>
      <c r="BK2349" s="483"/>
      <c r="BL2349" s="483"/>
      <c r="BM2349" s="483"/>
      <c r="BN2349" s="483"/>
      <c r="BO2349" s="483"/>
      <c r="BP2349" s="483"/>
      <c r="BQ2349" s="483"/>
      <c r="BR2349" s="483"/>
      <c r="BS2349" s="483"/>
      <c r="BZ2349" s="43"/>
      <c r="CA2349" s="43"/>
      <c r="CB2349" s="43"/>
      <c r="CC2349" s="43"/>
      <c r="CD2349" s="43"/>
      <c r="CE2349" s="43"/>
      <c r="CF2349" s="43"/>
      <c r="CG2349" s="43"/>
      <c r="CH2349" s="43"/>
      <c r="CI2349" s="43"/>
      <c r="CJ2349" s="43"/>
      <c r="CK2349" s="43"/>
      <c r="CL2349" s="43"/>
      <c r="CM2349" s="43"/>
      <c r="CN2349" s="43"/>
      <c r="CO2349" s="43"/>
      <c r="CP2349" s="43"/>
      <c r="CQ2349" s="43"/>
      <c r="CR2349" s="43"/>
      <c r="CS2349" s="43"/>
      <c r="CT2349" s="43"/>
      <c r="CU2349" s="43"/>
      <c r="CV2349" s="43"/>
      <c r="CW2349" s="43"/>
      <c r="CX2349" s="43"/>
      <c r="CY2349" s="43"/>
      <c r="CZ2349" s="43"/>
      <c r="DA2349" s="43"/>
      <c r="DB2349" s="43"/>
      <c r="DC2349" s="43"/>
      <c r="DD2349" s="43"/>
      <c r="DE2349" s="43"/>
      <c r="DF2349" s="43"/>
      <c r="DG2349" s="43"/>
      <c r="DH2349" s="43"/>
      <c r="DI2349" s="43"/>
      <c r="DJ2349" s="43"/>
      <c r="DK2349" s="43"/>
      <c r="DL2349" s="43"/>
      <c r="DM2349" s="43"/>
      <c r="DN2349" s="43"/>
      <c r="DO2349" s="43"/>
      <c r="DP2349" s="43"/>
      <c r="DQ2349" s="43"/>
      <c r="DR2349" s="43"/>
      <c r="DS2349" s="43"/>
      <c r="DT2349" s="43"/>
      <c r="DU2349" s="43"/>
      <c r="DV2349" s="43"/>
    </row>
    <row r="2350" spans="2:126" s="8" customFormat="1" ht="12" customHeight="1">
      <c r="AQ2350" s="46" t="s">
        <v>191</v>
      </c>
      <c r="AR2350" s="46"/>
      <c r="AS2350" s="46"/>
      <c r="AT2350" s="46"/>
      <c r="AU2350" s="46"/>
      <c r="AV2350" s="484">
        <f>VLOOKUP(A2295,入力フォーム!$A$26:$AA$75,3,FALSE)</f>
        <v>0</v>
      </c>
      <c r="AW2350" s="484" ph="1"/>
      <c r="AX2350" s="484" ph="1"/>
      <c r="AY2350" s="484" ph="1"/>
      <c r="AZ2350" s="484" ph="1"/>
      <c r="BA2350" s="484" ph="1"/>
      <c r="BB2350" s="484" ph="1"/>
      <c r="BC2350" s="484" ph="1"/>
      <c r="BD2350" s="484" ph="1"/>
      <c r="BE2350" s="484" ph="1"/>
      <c r="BF2350" s="484" ph="1"/>
      <c r="BG2350" s="484" ph="1"/>
      <c r="BH2350" s="484" ph="1"/>
      <c r="BI2350" s="484" ph="1"/>
      <c r="BJ2350" s="484" ph="1"/>
      <c r="BK2350" s="484" ph="1"/>
      <c r="BL2350" s="484" ph="1"/>
      <c r="BM2350" s="484" ph="1"/>
      <c r="BN2350" s="484" ph="1"/>
      <c r="BO2350" s="48"/>
      <c r="BP2350" s="48"/>
      <c r="BQ2350" s="48"/>
      <c r="BR2350" s="48"/>
      <c r="BS2350" s="48"/>
      <c r="BZ2350" s="43"/>
      <c r="CA2350" s="43"/>
      <c r="CB2350" s="43"/>
      <c r="CC2350" s="43"/>
      <c r="CD2350" s="43"/>
      <c r="CE2350" s="43"/>
      <c r="CF2350" s="43"/>
      <c r="CG2350" s="43"/>
      <c r="CH2350" s="43"/>
      <c r="CI2350" s="43"/>
      <c r="CJ2350" s="43"/>
      <c r="CK2350" s="43"/>
      <c r="CL2350" s="43"/>
      <c r="CM2350" s="43"/>
      <c r="CN2350" s="43"/>
      <c r="CO2350" s="43"/>
      <c r="CP2350" s="43"/>
      <c r="CQ2350" s="43"/>
      <c r="CR2350" s="43"/>
      <c r="CS2350" s="43"/>
      <c r="CT2350" s="43"/>
      <c r="CU2350" s="43"/>
      <c r="CV2350" s="43"/>
      <c r="CW2350" s="43"/>
      <c r="CX2350" s="43"/>
      <c r="CY2350" s="43"/>
      <c r="CZ2350" s="43"/>
      <c r="DA2350" s="43"/>
      <c r="DB2350" s="43"/>
      <c r="DC2350" s="43"/>
      <c r="DD2350" s="43"/>
      <c r="DE2350" s="43"/>
      <c r="DF2350" s="43"/>
      <c r="DG2350" s="43"/>
      <c r="DH2350" s="43"/>
      <c r="DI2350" s="43"/>
      <c r="DJ2350" s="43"/>
      <c r="DK2350" s="43"/>
      <c r="DL2350" s="43"/>
      <c r="DM2350" s="43"/>
      <c r="DN2350" s="43"/>
      <c r="DO2350" s="43"/>
      <c r="DP2350" s="43"/>
      <c r="DQ2350" s="43"/>
      <c r="DR2350" s="43"/>
      <c r="DS2350" s="43"/>
      <c r="DT2350" s="43"/>
      <c r="DU2350" s="43"/>
      <c r="DV2350" s="43"/>
    </row>
    <row r="2351" spans="2:126" s="8" customFormat="1" ht="20.100000000000001" customHeight="1">
      <c r="AQ2351" s="8" t="s">
        <v>60</v>
      </c>
      <c r="AV2351" s="493">
        <f>VLOOKUP(A2295,入力フォーム!$A$26:$AA$75,2,FALSE)</f>
        <v>0</v>
      </c>
      <c r="AW2351" s="493"/>
      <c r="AX2351" s="493"/>
      <c r="AY2351" s="493"/>
      <c r="AZ2351" s="493"/>
      <c r="BA2351" s="493"/>
      <c r="BB2351" s="493"/>
      <c r="BC2351" s="493"/>
      <c r="BD2351" s="493"/>
      <c r="BE2351" s="493"/>
      <c r="BF2351" s="493"/>
      <c r="BG2351" s="493"/>
      <c r="BH2351" s="493"/>
      <c r="BI2351" s="493"/>
      <c r="BJ2351" s="493"/>
      <c r="BK2351" s="493"/>
      <c r="BL2351" s="493"/>
      <c r="BM2351" s="493"/>
      <c r="BN2351" s="493"/>
      <c r="BO2351" s="48"/>
      <c r="BP2351" s="48"/>
      <c r="BQ2351" s="48"/>
      <c r="BR2351" s="48"/>
      <c r="BS2351" s="286" t="s">
        <v>57</v>
      </c>
      <c r="BZ2351" s="43"/>
      <c r="CA2351" s="43"/>
      <c r="CB2351" s="43"/>
      <c r="CC2351" s="43"/>
      <c r="CD2351" s="43"/>
      <c r="CE2351" s="43"/>
      <c r="CF2351" s="43"/>
      <c r="CG2351" s="43"/>
      <c r="CH2351" s="43"/>
      <c r="CI2351" s="43"/>
      <c r="CJ2351" s="43"/>
      <c r="CK2351" s="43"/>
      <c r="CL2351" s="43"/>
      <c r="CM2351" s="43"/>
      <c r="CN2351" s="43"/>
      <c r="CO2351" s="43"/>
      <c r="CP2351" s="43"/>
      <c r="CQ2351" s="43"/>
      <c r="CR2351" s="43"/>
      <c r="CS2351" s="43"/>
      <c r="CT2351" s="43"/>
      <c r="CU2351" s="43"/>
      <c r="CV2351" s="43"/>
      <c r="CW2351" s="43"/>
      <c r="CX2351" s="43"/>
      <c r="CY2351" s="43"/>
      <c r="CZ2351" s="43"/>
      <c r="DA2351" s="43"/>
      <c r="DB2351" s="43"/>
      <c r="DC2351" s="43"/>
      <c r="DD2351" s="43"/>
      <c r="DE2351" s="43"/>
      <c r="DF2351" s="43"/>
      <c r="DG2351" s="43"/>
      <c r="DH2351" s="43"/>
      <c r="DI2351" s="43"/>
      <c r="DJ2351" s="43"/>
      <c r="DK2351" s="43"/>
      <c r="DL2351" s="43"/>
      <c r="DM2351" s="43"/>
      <c r="DN2351" s="43"/>
      <c r="DO2351" s="43"/>
      <c r="DP2351" s="43"/>
      <c r="DQ2351" s="43"/>
      <c r="DR2351" s="43"/>
      <c r="DS2351" s="43"/>
      <c r="DT2351" s="43"/>
      <c r="DU2351" s="43"/>
      <c r="DV2351" s="43"/>
    </row>
    <row r="2352" spans="2:126" s="8" customFormat="1" ht="20.100000000000001" customHeight="1">
      <c r="AQ2352" s="8" t="s">
        <v>61</v>
      </c>
      <c r="AV2352" s="48"/>
      <c r="AW2352" s="494">
        <f>VLOOKUP(A2295,入力フォーム!$A$26:$AA$75,8,FALSE)</f>
        <v>0</v>
      </c>
      <c r="AX2352" s="494"/>
      <c r="AY2352" s="494"/>
      <c r="AZ2352" s="494"/>
      <c r="BA2352" s="494"/>
      <c r="BB2352" s="494"/>
      <c r="BC2352" s="494"/>
      <c r="BD2352" s="494"/>
      <c r="BE2352" s="494"/>
      <c r="BF2352" s="494"/>
      <c r="BG2352" s="494"/>
      <c r="BH2352" s="494"/>
      <c r="BI2352" s="494"/>
      <c r="BJ2352" s="494"/>
      <c r="BK2352" s="494"/>
      <c r="BL2352" s="494"/>
      <c r="BM2352" s="494"/>
      <c r="BN2352" s="494"/>
      <c r="BO2352" s="494"/>
      <c r="BP2352" s="494"/>
      <c r="BQ2352" s="494"/>
      <c r="BR2352" s="494"/>
      <c r="BS2352" s="48"/>
      <c r="BZ2352" s="43"/>
      <c r="CA2352" s="43"/>
      <c r="CB2352" s="43"/>
      <c r="CC2352" s="43"/>
      <c r="CD2352" s="43"/>
      <c r="CE2352" s="43"/>
      <c r="CF2352" s="43"/>
      <c r="CG2352" s="43"/>
      <c r="CH2352" s="43"/>
      <c r="CI2352" s="43"/>
      <c r="CJ2352" s="43"/>
      <c r="CK2352" s="43"/>
      <c r="CL2352" s="43"/>
      <c r="CM2352" s="43"/>
      <c r="CN2352" s="43"/>
      <c r="CO2352" s="43"/>
      <c r="CP2352" s="43"/>
      <c r="CQ2352" s="43"/>
      <c r="CR2352" s="43"/>
      <c r="CS2352" s="43"/>
      <c r="CT2352" s="43"/>
      <c r="CU2352" s="43"/>
      <c r="CV2352" s="43"/>
      <c r="CW2352" s="43"/>
      <c r="CX2352" s="43"/>
      <c r="CY2352" s="43"/>
      <c r="CZ2352" s="43"/>
      <c r="DA2352" s="43"/>
      <c r="DB2352" s="43"/>
      <c r="DC2352" s="43"/>
      <c r="DD2352" s="43"/>
      <c r="DE2352" s="43"/>
      <c r="DF2352" s="43"/>
      <c r="DG2352" s="43"/>
      <c r="DH2352" s="43"/>
      <c r="DI2352" s="43"/>
      <c r="DJ2352" s="43"/>
      <c r="DK2352" s="43"/>
      <c r="DL2352" s="43"/>
      <c r="DM2352" s="43"/>
      <c r="DN2352" s="43"/>
      <c r="DO2352" s="43"/>
      <c r="DP2352" s="43"/>
      <c r="DQ2352" s="43"/>
      <c r="DR2352" s="43"/>
      <c r="DS2352" s="43"/>
      <c r="DT2352" s="43"/>
      <c r="DU2352" s="43"/>
      <c r="DV2352" s="43"/>
    </row>
    <row r="2353" spans="1:126" s="8" customFormat="1" ht="20.100000000000001" customHeight="1">
      <c r="AQ2353" s="8" t="s">
        <v>83</v>
      </c>
      <c r="AV2353" s="48"/>
      <c r="AW2353" s="48"/>
      <c r="AX2353" s="48"/>
      <c r="AY2353" s="48"/>
      <c r="AZ2353" s="48"/>
      <c r="BA2353" s="48"/>
      <c r="BB2353" s="48"/>
      <c r="BC2353" s="48"/>
      <c r="BD2353" s="495">
        <f>VLOOKUP(A2295,入力フォーム!$A$26:$AA$75,9,FALSE)</f>
        <v>0</v>
      </c>
      <c r="BE2353" s="495"/>
      <c r="BF2353" s="495"/>
      <c r="BG2353" s="495"/>
      <c r="BH2353" s="495"/>
      <c r="BI2353" s="495"/>
      <c r="BJ2353" s="495"/>
      <c r="BK2353" s="495"/>
      <c r="BL2353" s="495"/>
      <c r="BM2353" s="495"/>
      <c r="BN2353" s="495"/>
      <c r="BO2353" s="495"/>
      <c r="BP2353" s="495"/>
      <c r="BQ2353" s="495"/>
      <c r="BR2353" s="495"/>
      <c r="BS2353" s="495"/>
      <c r="BZ2353" s="43"/>
      <c r="CA2353" s="43"/>
      <c r="CB2353" s="43"/>
      <c r="CC2353" s="43"/>
      <c r="CD2353" s="43"/>
      <c r="CE2353" s="43"/>
      <c r="CF2353" s="43"/>
      <c r="CG2353" s="43"/>
      <c r="CH2353" s="43"/>
      <c r="CI2353" s="43"/>
      <c r="CJ2353" s="43"/>
      <c r="CK2353" s="43"/>
      <c r="CL2353" s="43"/>
      <c r="CM2353" s="43"/>
      <c r="CN2353" s="43"/>
      <c r="CO2353" s="43"/>
      <c r="CP2353" s="43"/>
      <c r="CQ2353" s="43"/>
      <c r="CR2353" s="43"/>
      <c r="CS2353" s="43"/>
      <c r="CT2353" s="43"/>
      <c r="CU2353" s="43"/>
      <c r="CV2353" s="43"/>
      <c r="CW2353" s="43"/>
      <c r="CX2353" s="43"/>
      <c r="CY2353" s="43"/>
      <c r="CZ2353" s="43"/>
      <c r="DA2353" s="43"/>
      <c r="DB2353" s="43"/>
      <c r="DC2353" s="43"/>
      <c r="DD2353" s="43"/>
      <c r="DE2353" s="43"/>
      <c r="DF2353" s="43"/>
      <c r="DG2353" s="43"/>
      <c r="DH2353" s="43"/>
      <c r="DI2353" s="43"/>
      <c r="DJ2353" s="43"/>
      <c r="DK2353" s="43"/>
      <c r="DL2353" s="43"/>
      <c r="DM2353" s="43"/>
      <c r="DN2353" s="43"/>
      <c r="DO2353" s="43"/>
      <c r="DP2353" s="43"/>
      <c r="DQ2353" s="43"/>
      <c r="DR2353" s="43"/>
      <c r="DS2353" s="43"/>
      <c r="DT2353" s="43"/>
      <c r="DU2353" s="43"/>
      <c r="DV2353" s="43"/>
    </row>
    <row r="2354" spans="1:126" s="8" customFormat="1" ht="12" customHeight="1">
      <c r="BZ2354" s="43"/>
      <c r="CA2354" s="43"/>
      <c r="CB2354" s="43"/>
      <c r="CC2354" s="43"/>
      <c r="CD2354" s="43"/>
      <c r="CE2354" s="43"/>
      <c r="CF2354" s="43"/>
      <c r="CG2354" s="43"/>
      <c r="CH2354" s="43"/>
      <c r="CI2354" s="43"/>
      <c r="CJ2354" s="43"/>
      <c r="CK2354" s="43"/>
      <c r="CL2354" s="43"/>
      <c r="CM2354" s="43"/>
      <c r="CN2354" s="43"/>
      <c r="CO2354" s="43"/>
      <c r="CP2354" s="43"/>
      <c r="CQ2354" s="43"/>
      <c r="CR2354" s="43"/>
      <c r="CS2354" s="43"/>
      <c r="CT2354" s="43"/>
      <c r="CU2354" s="43"/>
      <c r="CV2354" s="43"/>
      <c r="CW2354" s="43"/>
      <c r="CX2354" s="43"/>
      <c r="CY2354" s="43"/>
      <c r="CZ2354" s="43"/>
      <c r="DA2354" s="43"/>
      <c r="DB2354" s="43"/>
      <c r="DC2354" s="43"/>
      <c r="DD2354" s="43"/>
      <c r="DE2354" s="43"/>
      <c r="DF2354" s="43"/>
      <c r="DG2354" s="43"/>
      <c r="DH2354" s="43"/>
      <c r="DI2354" s="43"/>
      <c r="DJ2354" s="43"/>
      <c r="DK2354" s="43"/>
      <c r="DL2354" s="43"/>
      <c r="DM2354" s="43"/>
      <c r="DN2354" s="43"/>
      <c r="DO2354" s="43"/>
      <c r="DP2354" s="43"/>
      <c r="DQ2354" s="43"/>
      <c r="DR2354" s="43"/>
      <c r="DS2354" s="43"/>
      <c r="DT2354" s="43"/>
      <c r="DU2354" s="43"/>
      <c r="DV2354" s="43"/>
    </row>
    <row r="2355" spans="1:126" s="8" customFormat="1" ht="22.5" customHeight="1">
      <c r="D2355" s="496" t="s">
        <v>85</v>
      </c>
      <c r="E2355" s="496"/>
      <c r="F2355" s="496"/>
      <c r="G2355" s="496"/>
      <c r="H2355" s="496"/>
      <c r="I2355" s="496"/>
      <c r="J2355" s="496"/>
      <c r="K2355" s="496"/>
      <c r="L2355" s="497" t="str">
        <f>入力フォーム!$C$22</f>
        <v>07-999</v>
      </c>
      <c r="M2355" s="497"/>
      <c r="N2355" s="497"/>
      <c r="O2355" s="497"/>
      <c r="P2355" s="497"/>
      <c r="Q2355" s="497"/>
      <c r="R2355" s="48"/>
      <c r="S2355" s="48"/>
      <c r="T2355" s="8" t="s">
        <v>242</v>
      </c>
      <c r="BZ2355" s="43"/>
      <c r="CA2355" s="43"/>
      <c r="CB2355" s="43"/>
      <c r="CC2355" s="43"/>
      <c r="CD2355" s="43"/>
      <c r="CE2355" s="43"/>
      <c r="CF2355" s="43"/>
      <c r="CG2355" s="43"/>
      <c r="CH2355" s="43"/>
      <c r="CI2355" s="43"/>
      <c r="CJ2355" s="43"/>
      <c r="CK2355" s="43"/>
      <c r="CL2355" s="43"/>
      <c r="CM2355" s="43"/>
      <c r="CN2355" s="43"/>
      <c r="CO2355" s="43"/>
      <c r="CP2355" s="43"/>
      <c r="CQ2355" s="43"/>
      <c r="CR2355" s="43"/>
      <c r="CS2355" s="43"/>
      <c r="CT2355" s="43"/>
      <c r="CU2355" s="43"/>
      <c r="CV2355" s="43"/>
      <c r="CW2355" s="43"/>
      <c r="CX2355" s="43"/>
      <c r="CY2355" s="43"/>
      <c r="CZ2355" s="43"/>
      <c r="DA2355" s="43"/>
      <c r="DB2355" s="43"/>
      <c r="DC2355" s="43"/>
      <c r="DD2355" s="43"/>
      <c r="DE2355" s="43"/>
      <c r="DF2355" s="43"/>
      <c r="DG2355" s="43"/>
      <c r="DH2355" s="43"/>
      <c r="DI2355" s="43"/>
      <c r="DJ2355" s="43"/>
      <c r="DK2355" s="43"/>
      <c r="DL2355" s="43"/>
      <c r="DM2355" s="43"/>
      <c r="DN2355" s="43"/>
      <c r="DO2355" s="43"/>
      <c r="DP2355" s="43"/>
      <c r="DQ2355" s="43"/>
      <c r="DR2355" s="43"/>
      <c r="DS2355" s="43"/>
      <c r="DT2355" s="43"/>
      <c r="DU2355" s="43"/>
      <c r="DV2355" s="43"/>
    </row>
    <row r="2356" spans="1:126" s="8" customFormat="1" ht="15.75" customHeight="1">
      <c r="D2356" s="45"/>
      <c r="F2356" s="45"/>
      <c r="G2356" s="45"/>
      <c r="H2356" s="45"/>
      <c r="I2356" s="45"/>
      <c r="J2356" s="45"/>
      <c r="K2356" s="45"/>
      <c r="L2356" s="45"/>
      <c r="M2356" s="45"/>
      <c r="N2356" s="45"/>
      <c r="O2356" s="45"/>
      <c r="P2356" s="45"/>
      <c r="Q2356" s="45"/>
      <c r="BX2356" s="51"/>
      <c r="CB2356" s="43"/>
      <c r="CC2356" s="43"/>
      <c r="CD2356" s="43"/>
      <c r="CE2356" s="43"/>
      <c r="CF2356" s="43"/>
      <c r="CG2356" s="43"/>
      <c r="CH2356" s="43"/>
      <c r="CI2356" s="43"/>
      <c r="CJ2356" s="43"/>
      <c r="CK2356" s="43"/>
      <c r="CL2356" s="43"/>
      <c r="CM2356" s="43"/>
      <c r="CN2356" s="43"/>
      <c r="CO2356" s="43"/>
      <c r="CP2356" s="43"/>
      <c r="CQ2356" s="43"/>
      <c r="CR2356" s="43"/>
      <c r="CS2356" s="43"/>
      <c r="CT2356" s="43"/>
      <c r="CU2356" s="43"/>
      <c r="CV2356" s="43"/>
      <c r="CW2356" s="43"/>
      <c r="CX2356" s="43"/>
      <c r="CY2356" s="43"/>
      <c r="CZ2356" s="43"/>
      <c r="DA2356" s="43"/>
      <c r="DB2356" s="43"/>
      <c r="DC2356" s="43"/>
      <c r="DD2356" s="43"/>
      <c r="DE2356" s="43"/>
      <c r="DF2356" s="43"/>
      <c r="DG2356" s="43"/>
      <c r="DH2356" s="43"/>
      <c r="DI2356" s="43"/>
      <c r="DJ2356" s="43"/>
      <c r="DK2356" s="43"/>
      <c r="DL2356" s="43"/>
      <c r="DM2356" s="43"/>
      <c r="DN2356" s="43"/>
      <c r="DO2356" s="43"/>
      <c r="DP2356" s="43"/>
      <c r="DQ2356" s="43"/>
      <c r="DR2356" s="43"/>
      <c r="DS2356" s="43"/>
      <c r="DT2356" s="43"/>
      <c r="DU2356" s="43"/>
      <c r="DV2356" s="43"/>
    </row>
    <row r="2357" spans="1:126" s="7" customFormat="1" ht="18.75">
      <c r="A2357" s="7">
        <f>IF(MOD(ROW()-1,62)=0,QUOTIENT(ROW()-1,62)+1,"")</f>
        <v>39</v>
      </c>
      <c r="B2357" s="473" t="s">
        <v>39</v>
      </c>
      <c r="C2357" s="473"/>
      <c r="D2357" s="473"/>
      <c r="E2357" s="473"/>
      <c r="F2357" s="473"/>
      <c r="G2357" s="473"/>
      <c r="H2357" s="473"/>
      <c r="I2357" s="473"/>
      <c r="J2357" s="473"/>
      <c r="K2357" s="473"/>
      <c r="L2357" s="473"/>
      <c r="M2357" s="473"/>
      <c r="N2357" s="473"/>
      <c r="O2357" s="473"/>
      <c r="P2357" s="473"/>
      <c r="Q2357" s="473"/>
      <c r="R2357" s="473"/>
      <c r="S2357" s="473"/>
      <c r="T2357" s="473"/>
      <c r="U2357" s="473"/>
      <c r="V2357" s="473"/>
      <c r="W2357" s="473"/>
      <c r="X2357" s="473"/>
      <c r="Y2357" s="473"/>
      <c r="Z2357" s="473"/>
      <c r="AA2357" s="473"/>
      <c r="AB2357" s="473"/>
      <c r="AC2357" s="473"/>
      <c r="AD2357" s="473"/>
      <c r="AE2357" s="473"/>
      <c r="AF2357" s="473"/>
      <c r="AG2357" s="473"/>
      <c r="AH2357" s="473"/>
      <c r="AI2357" s="473"/>
      <c r="AJ2357" s="473"/>
      <c r="AK2357" s="473"/>
      <c r="AL2357" s="473"/>
      <c r="AM2357" s="473"/>
      <c r="AN2357" s="473"/>
      <c r="AO2357" s="473"/>
      <c r="AP2357" s="473"/>
      <c r="AQ2357" s="473"/>
      <c r="AR2357" s="473"/>
      <c r="AS2357" s="473"/>
      <c r="AT2357" s="473"/>
      <c r="AU2357" s="473"/>
      <c r="AV2357" s="473"/>
      <c r="AW2357" s="473"/>
      <c r="AX2357" s="473"/>
      <c r="AY2357" s="473"/>
      <c r="AZ2357" s="473"/>
      <c r="BA2357" s="473"/>
      <c r="BB2357" s="473"/>
      <c r="BC2357" s="473"/>
      <c r="BD2357" s="473"/>
      <c r="BE2357" s="473"/>
      <c r="BF2357" s="473"/>
      <c r="BG2357" s="473"/>
      <c r="BH2357" s="473"/>
      <c r="BI2357" s="473"/>
      <c r="BJ2357" s="473"/>
      <c r="BK2357" s="473"/>
      <c r="BL2357" s="473"/>
      <c r="BM2357" s="473"/>
      <c r="BN2357" s="473"/>
      <c r="BO2357" s="473"/>
      <c r="BP2357" s="473"/>
      <c r="BQ2357" s="473"/>
      <c r="BR2357" s="473"/>
      <c r="BS2357" s="473"/>
      <c r="BT2357" s="473"/>
      <c r="BU2357" s="473"/>
      <c r="BV2357" s="473"/>
      <c r="BW2357" s="473"/>
      <c r="BX2357" s="473"/>
      <c r="BY2357" s="52"/>
      <c r="BZ2357" s="41"/>
      <c r="CA2357" s="41"/>
      <c r="CB2357" s="41"/>
      <c r="CC2357" s="41"/>
      <c r="CD2357" s="41"/>
      <c r="CE2357" s="41"/>
      <c r="CF2357" s="41"/>
      <c r="CG2357" s="41"/>
      <c r="CH2357" s="41"/>
      <c r="CI2357" s="41"/>
      <c r="CJ2357" s="41"/>
      <c r="CK2357" s="41"/>
      <c r="CL2357" s="41"/>
      <c r="CM2357" s="41"/>
      <c r="CN2357" s="41"/>
      <c r="CO2357" s="41"/>
      <c r="CP2357" s="41"/>
      <c r="CQ2357" s="41"/>
      <c r="CR2357" s="41"/>
      <c r="CS2357" s="41"/>
      <c r="CT2357" s="41"/>
      <c r="CU2357" s="41"/>
      <c r="CV2357" s="41"/>
      <c r="CW2357" s="41"/>
      <c r="CX2357" s="41"/>
      <c r="CY2357" s="41"/>
      <c r="CZ2357" s="41"/>
      <c r="DA2357" s="41"/>
      <c r="DB2357" s="41"/>
      <c r="DC2357" s="41"/>
      <c r="DD2357" s="41"/>
      <c r="DE2357" s="41"/>
      <c r="DF2357" s="41"/>
      <c r="DG2357" s="41"/>
      <c r="DH2357" s="41"/>
      <c r="DI2357" s="41"/>
      <c r="DJ2357" s="41"/>
      <c r="DK2357" s="41"/>
      <c r="DL2357" s="41"/>
      <c r="DM2357" s="41"/>
      <c r="DN2357" s="41"/>
      <c r="DO2357" s="41"/>
      <c r="DP2357" s="41"/>
      <c r="DQ2357" s="41"/>
      <c r="DR2357" s="41"/>
      <c r="DS2357" s="41"/>
      <c r="DT2357" s="41"/>
      <c r="DU2357" s="41"/>
      <c r="DV2357" s="41"/>
    </row>
    <row r="2358" spans="1:126" s="7" customFormat="1" ht="19.5" customHeight="1">
      <c r="B2358" s="8"/>
      <c r="C2358" s="8"/>
      <c r="D2358" s="8"/>
      <c r="E2358" s="8"/>
      <c r="F2358" s="8"/>
      <c r="G2358" s="8"/>
      <c r="H2358" s="8"/>
      <c r="I2358" s="8"/>
      <c r="J2358" s="8"/>
      <c r="K2358" s="8"/>
      <c r="L2358" s="8"/>
      <c r="M2358" s="8"/>
      <c r="N2358" s="8"/>
      <c r="O2358" s="8"/>
      <c r="P2358" s="8"/>
      <c r="Q2358" s="8"/>
      <c r="R2358" s="8"/>
      <c r="S2358" s="8"/>
      <c r="T2358" s="8"/>
      <c r="U2358" s="8"/>
      <c r="V2358" s="8"/>
      <c r="W2358" s="8"/>
      <c r="X2358" s="8"/>
      <c r="Y2358" s="8"/>
      <c r="Z2358" s="8"/>
      <c r="AA2358" s="8"/>
      <c r="AB2358" s="8"/>
      <c r="AC2358" s="8"/>
      <c r="AQ2358" s="8"/>
      <c r="AR2358" s="8"/>
      <c r="AS2358" s="8"/>
      <c r="AT2358" s="8"/>
      <c r="AU2358" s="8"/>
      <c r="AV2358" s="8"/>
      <c r="AW2358" s="8"/>
      <c r="AX2358" s="8"/>
      <c r="AY2358" s="8"/>
      <c r="AZ2358" s="8"/>
      <c r="BZ2358" s="41"/>
      <c r="CA2358" s="41"/>
      <c r="CB2358" s="41"/>
      <c r="CC2358" s="41"/>
      <c r="CD2358" s="41"/>
      <c r="CE2358" s="41"/>
      <c r="CF2358" s="41"/>
      <c r="CG2358" s="41"/>
      <c r="CH2358" s="41"/>
      <c r="CI2358" s="41"/>
      <c r="CJ2358" s="41"/>
      <c r="CK2358" s="41"/>
      <c r="CL2358" s="41"/>
      <c r="CM2358" s="41"/>
      <c r="CN2358" s="41"/>
      <c r="CO2358" s="41"/>
      <c r="CP2358" s="41"/>
      <c r="CQ2358" s="41"/>
      <c r="CR2358" s="41"/>
      <c r="CS2358" s="41"/>
      <c r="CT2358" s="41"/>
      <c r="CU2358" s="41"/>
      <c r="CV2358" s="41"/>
      <c r="CW2358" s="41"/>
      <c r="CX2358" s="41"/>
      <c r="CY2358" s="41"/>
      <c r="CZ2358" s="41"/>
      <c r="DA2358" s="41"/>
      <c r="DB2358" s="41"/>
      <c r="DC2358" s="41"/>
      <c r="DD2358" s="41"/>
      <c r="DE2358" s="41"/>
      <c r="DF2358" s="41"/>
      <c r="DG2358" s="41"/>
      <c r="DH2358" s="41"/>
      <c r="DI2358" s="41"/>
      <c r="DJ2358" s="41"/>
      <c r="DK2358" s="41"/>
      <c r="DL2358" s="41"/>
      <c r="DM2358" s="41"/>
      <c r="DN2358" s="41"/>
      <c r="DO2358" s="41"/>
      <c r="DP2358" s="41"/>
      <c r="DQ2358" s="41"/>
      <c r="DR2358" s="41"/>
      <c r="DS2358" s="41"/>
      <c r="DT2358" s="41"/>
      <c r="DU2358" s="41"/>
      <c r="DV2358" s="41"/>
    </row>
    <row r="2359" spans="1:126" s="7" customFormat="1" ht="16.5" customHeight="1">
      <c r="B2359" s="8" t="s">
        <v>229</v>
      </c>
      <c r="C2359" s="8"/>
      <c r="D2359" s="8"/>
      <c r="E2359" s="8"/>
      <c r="F2359" s="8"/>
      <c r="G2359" s="8"/>
      <c r="H2359" s="8"/>
      <c r="I2359" s="8"/>
      <c r="J2359" s="8"/>
      <c r="K2359" s="8"/>
      <c r="L2359" s="8"/>
      <c r="M2359" s="8"/>
      <c r="N2359" s="8"/>
      <c r="O2359" s="8"/>
      <c r="P2359" s="8"/>
      <c r="Q2359" s="8"/>
      <c r="R2359" s="8"/>
      <c r="S2359" s="8"/>
      <c r="T2359" s="8"/>
      <c r="U2359" s="8"/>
      <c r="V2359" s="8"/>
      <c r="W2359" s="8"/>
      <c r="X2359" s="8"/>
      <c r="Y2359" s="8"/>
      <c r="Z2359" s="8"/>
      <c r="AA2359" s="8"/>
      <c r="AB2359" s="8"/>
      <c r="AD2359" s="474">
        <f>VLOOKUP(A2357,入力フォーム!$A$26:$AA$75,2,FALSE)</f>
        <v>0</v>
      </c>
      <c r="AE2359" s="474"/>
      <c r="AF2359" s="474"/>
      <c r="AG2359" s="474"/>
      <c r="AH2359" s="474"/>
      <c r="AI2359" s="474"/>
      <c r="AJ2359" s="474"/>
      <c r="AK2359" s="474"/>
      <c r="AL2359" s="474"/>
      <c r="AM2359" s="474"/>
      <c r="AN2359" s="474"/>
      <c r="AO2359" s="474"/>
      <c r="AP2359" s="474"/>
      <c r="AQ2359" s="8" t="s">
        <v>230</v>
      </c>
      <c r="AR2359" s="8"/>
      <c r="AS2359" s="8"/>
      <c r="AT2359" s="8"/>
      <c r="AU2359" s="8"/>
      <c r="AV2359" s="8"/>
      <c r="AW2359" s="8"/>
      <c r="AX2359" s="8"/>
      <c r="AY2359" s="8"/>
      <c r="AZ2359" s="8"/>
      <c r="BZ2359" s="41"/>
      <c r="CA2359" s="41"/>
      <c r="CB2359" s="41"/>
      <c r="CC2359" s="41"/>
      <c r="CD2359" s="41"/>
      <c r="CE2359" s="41"/>
      <c r="CF2359" s="41"/>
      <c r="CG2359" s="41"/>
      <c r="CH2359" s="41"/>
      <c r="CI2359" s="41"/>
      <c r="CJ2359" s="41"/>
      <c r="CK2359" s="41"/>
      <c r="CL2359" s="41"/>
      <c r="CM2359" s="41"/>
      <c r="CN2359" s="41"/>
      <c r="CO2359" s="41"/>
      <c r="CP2359" s="41"/>
      <c r="CQ2359" s="41"/>
      <c r="CR2359" s="41"/>
      <c r="CS2359" s="41"/>
      <c r="CT2359" s="41"/>
      <c r="CU2359" s="41"/>
      <c r="CV2359" s="41"/>
      <c r="CW2359" s="41"/>
      <c r="CX2359" s="41"/>
      <c r="CY2359" s="41"/>
      <c r="CZ2359" s="41"/>
      <c r="DA2359" s="41"/>
      <c r="DB2359" s="41"/>
      <c r="DC2359" s="41"/>
      <c r="DD2359" s="41"/>
      <c r="DE2359" s="41"/>
      <c r="DF2359" s="41"/>
      <c r="DG2359" s="41"/>
      <c r="DH2359" s="41"/>
      <c r="DI2359" s="41"/>
      <c r="DJ2359" s="41"/>
      <c r="DK2359" s="41"/>
      <c r="DL2359" s="41"/>
      <c r="DM2359" s="41"/>
      <c r="DN2359" s="41"/>
      <c r="DO2359" s="41"/>
      <c r="DP2359" s="41"/>
      <c r="DQ2359" s="41"/>
      <c r="DR2359" s="41"/>
      <c r="DS2359" s="41"/>
      <c r="DT2359" s="41"/>
      <c r="DU2359" s="41"/>
      <c r="DV2359" s="41"/>
    </row>
    <row r="2360" spans="1:126" ht="14.25" customHeight="1">
      <c r="B2360" s="9"/>
      <c r="C2360" s="9"/>
      <c r="D2360" s="9"/>
    </row>
    <row r="2361" spans="1:126" ht="15.75" customHeight="1">
      <c r="D2361" s="475" t="s">
        <v>23</v>
      </c>
      <c r="E2361" s="475"/>
      <c r="F2361" s="475"/>
      <c r="G2361" s="475"/>
      <c r="H2361" s="475"/>
      <c r="I2361" s="475"/>
      <c r="J2361" s="475"/>
      <c r="K2361" s="475"/>
      <c r="L2361" s="475"/>
      <c r="M2361" s="475"/>
      <c r="N2361" s="475"/>
      <c r="O2361" s="475"/>
      <c r="P2361" s="475"/>
      <c r="Q2361" s="475"/>
      <c r="R2361" s="475"/>
      <c r="S2361" s="475"/>
      <c r="T2361" s="475"/>
      <c r="U2361" s="475"/>
      <c r="V2361" s="475"/>
      <c r="W2361" s="475"/>
      <c r="X2361" s="475"/>
      <c r="Y2361" s="475"/>
      <c r="Z2361" s="475"/>
      <c r="AA2361" s="475"/>
      <c r="AB2361" s="475"/>
      <c r="AC2361" s="475"/>
      <c r="AD2361" s="475"/>
      <c r="AE2361" s="475"/>
      <c r="AF2361" s="475"/>
      <c r="AG2361" s="475"/>
      <c r="AH2361" s="475"/>
      <c r="AI2361" s="475"/>
      <c r="AJ2361" s="475"/>
      <c r="AK2361" s="475"/>
      <c r="AL2361" s="475"/>
      <c r="AM2361" s="475"/>
      <c r="AN2361" s="475"/>
      <c r="AO2361" s="475"/>
      <c r="AP2361" s="475"/>
      <c r="AQ2361" s="475"/>
      <c r="AR2361" s="475"/>
      <c r="AS2361" s="475"/>
      <c r="AT2361" s="475"/>
      <c r="AU2361" s="475"/>
      <c r="AV2361" s="475"/>
      <c r="AW2361" s="475"/>
      <c r="AX2361" s="475"/>
      <c r="AY2361" s="475"/>
      <c r="AZ2361" s="475"/>
      <c r="BA2361" s="475"/>
      <c r="BB2361" s="475"/>
      <c r="BC2361" s="475"/>
      <c r="BD2361" s="475"/>
      <c r="BE2361" s="475"/>
      <c r="BF2361" s="475"/>
      <c r="BG2361" s="475"/>
      <c r="BH2361" s="475"/>
      <c r="BI2361" s="475"/>
      <c r="BJ2361" s="475"/>
      <c r="BK2361" s="475"/>
      <c r="BL2361" s="475"/>
      <c r="BM2361" s="475"/>
      <c r="BN2361" s="475"/>
      <c r="BO2361" s="475"/>
      <c r="BP2361" s="475"/>
      <c r="BQ2361" s="475"/>
      <c r="BR2361" s="475"/>
      <c r="BS2361" s="475"/>
      <c r="BT2361" s="475"/>
      <c r="BU2361" s="475"/>
      <c r="BV2361" s="475"/>
      <c r="BW2361" s="475"/>
      <c r="BX2361" s="475"/>
      <c r="BZ2361"/>
    </row>
    <row r="2362" spans="1:126" ht="14.25" customHeight="1">
      <c r="B2362" s="9"/>
      <c r="C2362" s="9"/>
      <c r="D2362" s="9"/>
      <c r="E2362" s="9"/>
      <c r="F2362" s="9"/>
      <c r="G2362" s="9"/>
      <c r="H2362" s="9"/>
      <c r="I2362" s="9"/>
      <c r="J2362" s="9"/>
      <c r="K2362" s="9"/>
      <c r="L2362" s="9"/>
      <c r="M2362" s="9"/>
      <c r="N2362" s="9"/>
      <c r="O2362" s="9"/>
      <c r="P2362" s="9"/>
      <c r="Q2362" s="9"/>
      <c r="R2362" s="9"/>
      <c r="S2362" s="9"/>
      <c r="T2362" s="9"/>
      <c r="U2362" s="9"/>
      <c r="V2362" s="9"/>
      <c r="W2362" s="9"/>
      <c r="X2362" s="9"/>
      <c r="Y2362" s="9"/>
      <c r="Z2362" s="9"/>
      <c r="AA2362" s="9"/>
      <c r="AB2362" s="9"/>
      <c r="AC2362" s="9"/>
      <c r="AD2362" s="9"/>
      <c r="AE2362" s="9"/>
      <c r="AF2362" s="9"/>
      <c r="AG2362" s="9"/>
      <c r="AH2362" s="9"/>
      <c r="AI2362" s="9"/>
      <c r="AJ2362" s="9"/>
      <c r="AK2362" s="9"/>
      <c r="AL2362" s="9"/>
      <c r="AM2362" s="9"/>
      <c r="AN2362" s="9"/>
      <c r="AO2362" s="9"/>
      <c r="AP2362" s="9"/>
      <c r="AQ2362" s="9"/>
      <c r="AR2362" s="9"/>
      <c r="AS2362" s="9"/>
      <c r="AT2362" s="9"/>
      <c r="AU2362" s="9"/>
      <c r="AV2362" s="9"/>
      <c r="AW2362" s="9"/>
      <c r="AX2362" s="9"/>
      <c r="AY2362" s="9"/>
      <c r="AZ2362" s="9"/>
    </row>
    <row r="2363" spans="1:126" ht="19.5" customHeight="1">
      <c r="B2363" s="9"/>
      <c r="C2363" s="9"/>
      <c r="D2363" s="10"/>
      <c r="E2363" s="11" t="s">
        <v>40</v>
      </c>
      <c r="F2363" s="11"/>
      <c r="G2363" s="11"/>
      <c r="H2363" s="11"/>
      <c r="I2363" s="11"/>
      <c r="J2363" s="12"/>
      <c r="K2363" s="12"/>
      <c r="L2363" s="12"/>
      <c r="M2363" s="12"/>
      <c r="N2363" s="12"/>
      <c r="O2363" s="12"/>
      <c r="P2363" s="12"/>
      <c r="Q2363" s="10"/>
      <c r="R2363" s="476" t="str">
        <f>VLOOKUP(A2357,入力フォーム!$A$26:$AA$75,11,FALSE)</f>
        <v/>
      </c>
      <c r="S2363" s="476"/>
      <c r="T2363" s="476"/>
      <c r="U2363" s="476"/>
      <c r="V2363" s="476"/>
      <c r="W2363" s="476"/>
      <c r="X2363" s="476"/>
      <c r="Y2363" s="476"/>
      <c r="Z2363" s="476"/>
      <c r="AA2363" s="476"/>
      <c r="AB2363" s="476"/>
      <c r="AC2363" s="476"/>
      <c r="AD2363" s="476"/>
      <c r="AE2363" s="476"/>
      <c r="AF2363" s="476"/>
      <c r="AG2363" s="476"/>
      <c r="AH2363" s="477" t="s">
        <v>235</v>
      </c>
      <c r="AI2363" s="478"/>
      <c r="AJ2363" s="478"/>
      <c r="AK2363" s="478"/>
      <c r="AL2363" s="478"/>
      <c r="AM2363" s="476" t="str">
        <f>VLOOKUP(A2357,入力フォーム!$A$26:$AA$75,13,FALSE)</f>
        <v/>
      </c>
      <c r="AN2363" s="476"/>
      <c r="AO2363" s="476"/>
      <c r="AP2363" s="476"/>
      <c r="AQ2363" s="476"/>
      <c r="AR2363" s="476"/>
      <c r="AS2363" s="476"/>
      <c r="AT2363" s="476"/>
      <c r="AU2363" s="476"/>
      <c r="AV2363" s="476"/>
      <c r="AW2363" s="476"/>
      <c r="AX2363" s="476"/>
      <c r="AY2363" s="476"/>
      <c r="AZ2363" s="476"/>
      <c r="BA2363" s="476"/>
      <c r="BB2363" s="476"/>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3"/>
    </row>
    <row r="2364" spans="1:126" ht="20.100000000000001" customHeight="1">
      <c r="B2364" s="9"/>
      <c r="C2364" s="9"/>
      <c r="D2364" s="10"/>
      <c r="E2364" s="11" t="s">
        <v>41</v>
      </c>
      <c r="F2364" s="11"/>
      <c r="G2364" s="11"/>
      <c r="H2364" s="11"/>
      <c r="I2364" s="11"/>
      <c r="J2364" s="12"/>
      <c r="K2364" s="12"/>
      <c r="L2364" s="12"/>
      <c r="M2364" s="12"/>
      <c r="N2364" s="12"/>
      <c r="O2364" s="12"/>
      <c r="P2364" s="229"/>
      <c r="Q2364" s="230"/>
      <c r="R2364" s="463" t="str">
        <f>入力フォーム!$C$10</f>
        <v>品川キャンパス</v>
      </c>
      <c r="S2364" s="463"/>
      <c r="T2364" s="463"/>
      <c r="U2364" s="463"/>
      <c r="V2364" s="463"/>
      <c r="W2364" s="463"/>
      <c r="X2364" s="463"/>
      <c r="Y2364" s="463"/>
      <c r="Z2364" s="231"/>
      <c r="AA2364" s="464" t="str">
        <f>入力フォーム!$D$10</f>
        <v>文学部事務室</v>
      </c>
      <c r="AB2364" s="464"/>
      <c r="AC2364" s="464"/>
      <c r="AD2364" s="464"/>
      <c r="AE2364" s="464"/>
      <c r="AF2364" s="464"/>
      <c r="AG2364" s="464"/>
      <c r="AH2364" s="464"/>
      <c r="AI2364" s="464"/>
      <c r="AJ2364" s="464"/>
      <c r="AK2364" s="464"/>
      <c r="AL2364" s="464"/>
      <c r="AM2364" s="464"/>
      <c r="AN2364" s="464"/>
      <c r="AO2364" s="464"/>
      <c r="AP2364" s="464"/>
      <c r="AQ2364" s="464"/>
      <c r="AR2364" s="464"/>
      <c r="AS2364" s="464"/>
      <c r="AT2364" s="464"/>
      <c r="AU2364" s="464"/>
      <c r="AV2364" s="464"/>
      <c r="AW2364" s="464"/>
      <c r="AX2364" s="464"/>
      <c r="AY2364" s="464"/>
      <c r="AZ2364" s="464"/>
      <c r="BA2364" s="464"/>
      <c r="BB2364" s="464"/>
      <c r="BC2364" s="464"/>
      <c r="BD2364" s="464"/>
      <c r="BE2364" s="464"/>
      <c r="BF2364" s="464"/>
      <c r="BG2364" s="464"/>
      <c r="BH2364" s="464"/>
      <c r="BI2364" s="464"/>
      <c r="BJ2364" s="464"/>
      <c r="BK2364" s="464"/>
      <c r="BL2364" s="464"/>
      <c r="BM2364" s="464"/>
      <c r="BN2364" s="464"/>
      <c r="BO2364" s="464"/>
      <c r="BP2364" s="464"/>
      <c r="BQ2364" s="464"/>
      <c r="BR2364" s="231"/>
      <c r="BS2364" s="231"/>
      <c r="BT2364" s="231"/>
      <c r="BU2364" s="231"/>
      <c r="BV2364" s="231"/>
      <c r="BW2364" s="231"/>
      <c r="BX2364" s="232"/>
    </row>
    <row r="2365" spans="1:126" ht="18.600000000000001" customHeight="1">
      <c r="B2365" s="9"/>
      <c r="C2365" s="9"/>
      <c r="D2365" s="15"/>
      <c r="E2365" s="16" t="s">
        <v>236</v>
      </c>
      <c r="F2365" s="16"/>
      <c r="G2365" s="16"/>
      <c r="H2365" s="16"/>
      <c r="I2365" s="16"/>
      <c r="J2365" s="17"/>
      <c r="K2365" s="17"/>
      <c r="L2365" s="17"/>
      <c r="M2365" s="17"/>
      <c r="N2365" s="17"/>
      <c r="O2365" s="17"/>
      <c r="P2365" s="17"/>
      <c r="Q2365" s="15"/>
      <c r="R2365" s="465" t="str">
        <f>入力フォーム!$C$4</f>
        <v>文学部事務室</v>
      </c>
      <c r="S2365" s="465"/>
      <c r="T2365" s="465"/>
      <c r="U2365" s="465"/>
      <c r="V2365" s="465"/>
      <c r="W2365" s="465"/>
      <c r="X2365" s="465"/>
      <c r="Y2365" s="465"/>
      <c r="Z2365" s="465"/>
      <c r="AA2365" s="465"/>
      <c r="AB2365" s="465"/>
      <c r="AC2365" s="465"/>
      <c r="AD2365" s="465"/>
      <c r="AE2365" s="465"/>
      <c r="AF2365" s="465"/>
      <c r="AG2365" s="465"/>
      <c r="AH2365" s="465"/>
      <c r="AI2365" s="465"/>
      <c r="AJ2365" s="465"/>
      <c r="AK2365" s="465"/>
      <c r="AL2365" s="465"/>
      <c r="AM2365" s="465"/>
      <c r="AN2365" s="465"/>
      <c r="AO2365" s="465"/>
      <c r="AP2365" s="465"/>
      <c r="AQ2365" s="465"/>
      <c r="AR2365" s="465"/>
      <c r="AS2365" s="465"/>
      <c r="AT2365" s="465"/>
      <c r="AU2365" s="465"/>
      <c r="AV2365" s="465"/>
      <c r="AW2365" s="465"/>
      <c r="AX2365" s="465"/>
      <c r="AY2365" s="465"/>
      <c r="AZ2365" s="465"/>
      <c r="BA2365" s="465"/>
      <c r="BB2365" s="465"/>
      <c r="BC2365" s="465"/>
      <c r="BD2365" s="465"/>
      <c r="BE2365" s="465"/>
      <c r="BF2365" s="465"/>
      <c r="BG2365" s="465"/>
      <c r="BH2365" s="465"/>
      <c r="BI2365" s="465"/>
      <c r="BJ2365" s="465"/>
      <c r="BK2365" s="465"/>
      <c r="BL2365" s="465"/>
      <c r="BM2365" s="465"/>
      <c r="BN2365" s="465"/>
      <c r="BO2365" s="465"/>
      <c r="BP2365" s="465"/>
      <c r="BQ2365" s="465"/>
      <c r="BR2365" s="465"/>
      <c r="BS2365" s="233"/>
      <c r="BT2365" s="233"/>
      <c r="BU2365" s="233"/>
      <c r="BV2365" s="233"/>
      <c r="BW2365" s="233"/>
      <c r="BX2365" s="19"/>
    </row>
    <row r="2366" spans="1:126" ht="38.25" customHeight="1">
      <c r="B2366" s="9"/>
      <c r="C2366" s="9"/>
      <c r="D2366" s="10"/>
      <c r="E2366" s="466" t="s">
        <v>42</v>
      </c>
      <c r="F2366" s="466"/>
      <c r="G2366" s="466"/>
      <c r="H2366" s="466"/>
      <c r="I2366" s="466"/>
      <c r="J2366" s="466"/>
      <c r="K2366" s="466"/>
      <c r="L2366" s="466"/>
      <c r="M2366" s="466"/>
      <c r="N2366" s="466"/>
      <c r="O2366" s="466"/>
      <c r="P2366" s="467"/>
      <c r="Q2366" s="10"/>
      <c r="R2366" s="468" t="str">
        <f>入力フォーム!$C$8</f>
        <v>OC学生スタッフ</v>
      </c>
      <c r="S2366" s="468"/>
      <c r="T2366" s="468"/>
      <c r="U2366" s="468"/>
      <c r="V2366" s="468"/>
      <c r="W2366" s="468"/>
      <c r="X2366" s="468"/>
      <c r="Y2366" s="468"/>
      <c r="Z2366" s="468"/>
      <c r="AA2366" s="468"/>
      <c r="AB2366" s="468"/>
      <c r="AC2366" s="468"/>
      <c r="AD2366" s="468"/>
      <c r="AE2366" s="468"/>
      <c r="AF2366" s="468"/>
      <c r="AG2366" s="468"/>
      <c r="AH2366" s="468"/>
      <c r="AI2366" s="468"/>
      <c r="AJ2366" s="468"/>
      <c r="AK2366" s="468"/>
      <c r="AL2366" s="468"/>
      <c r="AM2366" s="468"/>
      <c r="AN2366" s="468"/>
      <c r="AO2366" s="468"/>
      <c r="AP2366" s="468"/>
      <c r="AQ2366" s="468"/>
      <c r="AR2366" s="468"/>
      <c r="AS2366" s="468"/>
      <c r="AT2366" s="468"/>
      <c r="AU2366" s="468"/>
      <c r="AV2366" s="468"/>
      <c r="AW2366" s="468"/>
      <c r="AX2366" s="468"/>
      <c r="AY2366" s="468"/>
      <c r="AZ2366" s="468"/>
      <c r="BA2366" s="468"/>
      <c r="BB2366" s="468"/>
      <c r="BC2366" s="468"/>
      <c r="BD2366" s="468"/>
      <c r="BE2366" s="468"/>
      <c r="BF2366" s="468"/>
      <c r="BG2366" s="468"/>
      <c r="BH2366" s="468"/>
      <c r="BI2366" s="468"/>
      <c r="BJ2366" s="468"/>
      <c r="BK2366" s="468"/>
      <c r="BL2366" s="468"/>
      <c r="BM2366" s="468"/>
      <c r="BN2366" s="468"/>
      <c r="BO2366" s="468"/>
      <c r="BP2366" s="468"/>
      <c r="BQ2366" s="468"/>
      <c r="BR2366" s="468"/>
      <c r="BS2366" s="234"/>
      <c r="BT2366" s="234"/>
      <c r="BU2366" s="234"/>
      <c r="BV2366" s="234"/>
      <c r="BW2366" s="234"/>
      <c r="BX2366" s="14"/>
    </row>
    <row r="2367" spans="1:126" ht="20.100000000000001" customHeight="1">
      <c r="B2367" s="9"/>
      <c r="C2367" s="9"/>
      <c r="D2367" s="15"/>
      <c r="E2367" s="16" t="s">
        <v>43</v>
      </c>
      <c r="F2367" s="16"/>
      <c r="G2367" s="16"/>
      <c r="H2367" s="16"/>
      <c r="I2367" s="16"/>
      <c r="J2367" s="17"/>
      <c r="K2367" s="17"/>
      <c r="L2367" s="17"/>
      <c r="M2367" s="17"/>
      <c r="N2367" s="17"/>
      <c r="O2367" s="17"/>
      <c r="P2367" s="17"/>
      <c r="Q2367" s="15"/>
      <c r="R2367" s="17" t="s">
        <v>44</v>
      </c>
      <c r="S2367" s="17"/>
      <c r="T2367" s="17"/>
      <c r="U2367" s="17"/>
      <c r="V2367" s="17"/>
      <c r="W2367" s="469" t="str">
        <f>VLOOKUP(A2357,入力フォーム!$A$26:$AA$75,22,FALSE)</f>
        <v/>
      </c>
      <c r="X2367" s="469"/>
      <c r="Y2367" s="469"/>
      <c r="Z2367" s="469"/>
      <c r="AA2367" s="469"/>
      <c r="AB2367" s="469"/>
      <c r="AC2367" s="469"/>
      <c r="AD2367" s="469"/>
      <c r="AE2367" s="469"/>
      <c r="AF2367" s="469"/>
      <c r="AG2367" s="469"/>
      <c r="AH2367" s="469"/>
      <c r="AI2367" s="469"/>
      <c r="AJ2367" s="469"/>
      <c r="AK2367" s="469"/>
      <c r="AL2367" s="469"/>
      <c r="AM2367" s="469"/>
      <c r="AN2367" s="469"/>
      <c r="AO2367" s="469"/>
      <c r="AP2367" s="17"/>
      <c r="AQ2367" s="17"/>
      <c r="AR2367" s="470" t="s">
        <v>237</v>
      </c>
      <c r="AS2367" s="470"/>
      <c r="AT2367" s="470"/>
      <c r="AU2367" s="470"/>
      <c r="AV2367" s="470"/>
      <c r="AW2367" s="470"/>
      <c r="AX2367" s="471">
        <f>入力フォーム!$E$16</f>
        <v>0</v>
      </c>
      <c r="AY2367" s="471"/>
      <c r="AZ2367" s="471"/>
      <c r="BA2367" s="472" t="s">
        <v>65</v>
      </c>
      <c r="BB2367" s="472"/>
      <c r="BC2367" s="472"/>
      <c r="BD2367" s="472"/>
      <c r="BE2367" s="472"/>
      <c r="BF2367" s="18"/>
      <c r="BG2367" s="18"/>
      <c r="BH2367" s="18"/>
      <c r="BI2367" s="18"/>
      <c r="BJ2367" s="18"/>
      <c r="BK2367" s="18"/>
      <c r="BL2367" s="18"/>
      <c r="BM2367" s="18"/>
      <c r="BN2367" s="18"/>
      <c r="BO2367" s="18"/>
      <c r="BP2367" s="18"/>
      <c r="BQ2367" s="18"/>
      <c r="BR2367" s="18"/>
      <c r="BS2367" s="18"/>
      <c r="BT2367" s="18"/>
      <c r="BU2367" s="18"/>
      <c r="BV2367" s="18"/>
      <c r="BW2367" s="18"/>
      <c r="BX2367" s="19"/>
    </row>
    <row r="2368" spans="1:126" ht="20.100000000000001" customHeight="1">
      <c r="A2368" s="245"/>
      <c r="B2368" s="235"/>
      <c r="C2368" s="235"/>
      <c r="D2368" s="236"/>
      <c r="E2368" s="237"/>
      <c r="F2368" s="237"/>
      <c r="G2368" s="237"/>
      <c r="H2368" s="237"/>
      <c r="I2368" s="237"/>
      <c r="J2368" s="238"/>
      <c r="K2368" s="238"/>
      <c r="L2368" s="238"/>
      <c r="M2368" s="238"/>
      <c r="N2368" s="238"/>
      <c r="O2368" s="238"/>
      <c r="P2368" s="238"/>
      <c r="Q2368" s="239"/>
      <c r="R2368" s="240"/>
      <c r="S2368" s="241"/>
      <c r="T2368" s="241"/>
      <c r="U2368" s="241"/>
      <c r="V2368" s="241"/>
      <c r="W2368" s="241"/>
      <c r="X2368" s="241"/>
      <c r="Y2368" s="241"/>
      <c r="Z2368" s="241"/>
      <c r="AA2368" s="241"/>
      <c r="AB2368" s="241"/>
      <c r="AC2368" s="241"/>
      <c r="AD2368" s="241"/>
      <c r="AE2368" s="241"/>
      <c r="AF2368" s="241"/>
      <c r="AG2368" s="241"/>
      <c r="AH2368" s="241"/>
      <c r="AI2368" s="241"/>
      <c r="AJ2368" s="241"/>
      <c r="AK2368" s="241"/>
      <c r="AL2368" s="241"/>
      <c r="AM2368" s="241"/>
      <c r="AN2368" s="241"/>
      <c r="AO2368" s="241"/>
      <c r="AP2368" s="241"/>
      <c r="AQ2368" s="241"/>
      <c r="AR2368" s="242"/>
      <c r="AS2368" s="242"/>
      <c r="AT2368" s="243"/>
      <c r="AU2368" s="241"/>
      <c r="AV2368" s="241"/>
      <c r="AW2368" s="241"/>
      <c r="AX2368" s="241"/>
      <c r="AY2368" s="242"/>
      <c r="AZ2368" s="242"/>
      <c r="BA2368" s="242"/>
      <c r="BB2368" s="242"/>
      <c r="BC2368" s="242"/>
      <c r="BD2368" s="242"/>
      <c r="BE2368" s="242"/>
      <c r="BF2368" s="242"/>
      <c r="BG2368" s="242"/>
      <c r="BH2368" s="242"/>
      <c r="BI2368" s="242"/>
      <c r="BJ2368" s="242"/>
      <c r="BK2368" s="242"/>
      <c r="BL2368" s="242"/>
      <c r="BM2368" s="242"/>
      <c r="BN2368" s="242"/>
      <c r="BO2368" s="242"/>
      <c r="BP2368" s="242"/>
      <c r="BQ2368" s="242"/>
      <c r="BR2368" s="242"/>
      <c r="BS2368" s="242"/>
      <c r="BT2368" s="242"/>
      <c r="BU2368" s="242"/>
      <c r="BV2368" s="242"/>
      <c r="BW2368" s="242"/>
      <c r="BX2368" s="244"/>
    </row>
    <row r="2369" spans="2:126" ht="20.100000000000001" customHeight="1">
      <c r="B2369" s="9"/>
      <c r="C2369" s="9"/>
      <c r="D2369" s="20"/>
      <c r="E2369" s="21" t="s">
        <v>45</v>
      </c>
      <c r="F2369" s="21"/>
      <c r="G2369" s="21"/>
      <c r="H2369" s="21"/>
      <c r="I2369" s="21"/>
      <c r="J2369" s="22"/>
      <c r="K2369" s="22"/>
      <c r="L2369" s="22"/>
      <c r="M2369" s="22"/>
      <c r="N2369" s="22"/>
      <c r="O2369" s="22"/>
      <c r="P2369" s="22"/>
      <c r="Q2369" s="15"/>
      <c r="R2369" s="490" t="str">
        <f>VLOOKUP(A2357,入力フォーム!$A$26:$AA$75,14,FALSE)</f>
        <v/>
      </c>
      <c r="S2369" s="490"/>
      <c r="T2369" s="490"/>
      <c r="U2369" s="490"/>
      <c r="V2369" s="490"/>
      <c r="W2369" s="490"/>
      <c r="X2369" s="490"/>
      <c r="Y2369" s="490"/>
      <c r="Z2369" s="490"/>
      <c r="AA2369" s="490"/>
      <c r="AB2369" s="491" t="s">
        <v>235</v>
      </c>
      <c r="AC2369" s="491"/>
      <c r="AD2369" s="491"/>
      <c r="AE2369" s="491"/>
      <c r="AF2369" s="491"/>
      <c r="AG2369" s="492" t="str">
        <f>VLOOKUP(A2357,入力フォーム!$A$26:$AA$75,16,FALSE)</f>
        <v/>
      </c>
      <c r="AH2369" s="492"/>
      <c r="AI2369" s="492"/>
      <c r="AJ2369" s="492"/>
      <c r="AK2369" s="492"/>
      <c r="AL2369" s="492"/>
      <c r="AM2369" s="492"/>
      <c r="AN2369" s="492"/>
      <c r="AO2369" s="492"/>
      <c r="AP2369" s="492"/>
      <c r="AQ2369" s="27"/>
      <c r="AR2369" s="36"/>
      <c r="AS2369" s="36"/>
      <c r="AT2369" s="36"/>
      <c r="AU2369" s="36"/>
      <c r="AV2369" s="36"/>
      <c r="AW2369" s="36"/>
      <c r="AX2369" s="36"/>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9"/>
    </row>
    <row r="2370" spans="2:126" s="8" customFormat="1" ht="10.5" customHeight="1">
      <c r="D2370" s="15"/>
      <c r="E2370" s="16"/>
      <c r="F2370" s="16"/>
      <c r="G2370" s="16"/>
      <c r="H2370" s="16"/>
      <c r="I2370" s="16"/>
      <c r="J2370" s="16"/>
      <c r="K2370" s="16"/>
      <c r="L2370" s="16"/>
      <c r="M2370" s="16"/>
      <c r="N2370" s="16"/>
      <c r="O2370" s="16"/>
      <c r="P2370" s="17"/>
      <c r="Q2370" s="15"/>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9"/>
      <c r="BY2370"/>
      <c r="BZ2370" s="43"/>
      <c r="CA2370" s="43"/>
      <c r="CB2370" s="43"/>
      <c r="CC2370" s="43"/>
      <c r="CD2370" s="43"/>
      <c r="CE2370" s="43"/>
      <c r="CF2370" s="43"/>
      <c r="CG2370" s="43"/>
      <c r="CH2370" s="43"/>
      <c r="CI2370" s="43"/>
      <c r="CJ2370" s="43"/>
      <c r="CK2370" s="43"/>
      <c r="CL2370" s="43"/>
      <c r="CM2370" s="43"/>
      <c r="CN2370" s="43"/>
      <c r="CO2370" s="43"/>
      <c r="CP2370" s="43"/>
      <c r="CQ2370" s="43"/>
      <c r="CR2370" s="43"/>
      <c r="CS2370" s="43"/>
      <c r="CT2370" s="43"/>
      <c r="CU2370" s="43"/>
      <c r="CV2370" s="43"/>
      <c r="CW2370" s="43"/>
      <c r="CX2370" s="43"/>
      <c r="CY2370" s="43"/>
      <c r="CZ2370" s="43"/>
      <c r="DA2370" s="43"/>
      <c r="DB2370" s="43"/>
      <c r="DC2370" s="43"/>
      <c r="DD2370" s="43"/>
      <c r="DE2370" s="43"/>
      <c r="DF2370" s="43"/>
      <c r="DG2370" s="43"/>
      <c r="DH2370" s="43"/>
      <c r="DI2370" s="43"/>
      <c r="DJ2370" s="43"/>
      <c r="DK2370" s="43"/>
      <c r="DL2370" s="43"/>
      <c r="DM2370" s="43"/>
      <c r="DN2370" s="43"/>
      <c r="DO2370" s="43"/>
      <c r="DP2370" s="43"/>
      <c r="DQ2370" s="43"/>
      <c r="DR2370" s="43"/>
      <c r="DS2370" s="43"/>
      <c r="DT2370" s="43"/>
      <c r="DU2370" s="43"/>
      <c r="DV2370" s="43"/>
    </row>
    <row r="2371" spans="2:126" ht="20.100000000000001" customHeight="1">
      <c r="B2371" s="9"/>
      <c r="C2371" s="9"/>
      <c r="D2371" s="15"/>
      <c r="E2371" s="16"/>
      <c r="F2371" s="16"/>
      <c r="G2371" s="16"/>
      <c r="H2371" s="16"/>
      <c r="I2371" s="16"/>
      <c r="J2371" s="17"/>
      <c r="K2371" s="17"/>
      <c r="L2371" s="17"/>
      <c r="M2371" s="17"/>
      <c r="N2371" s="17"/>
      <c r="O2371" s="17"/>
      <c r="P2371" s="17"/>
      <c r="Q2371" s="15"/>
      <c r="R2371" s="17"/>
      <c r="S2371" s="17" t="s">
        <v>46</v>
      </c>
      <c r="T2371" s="17"/>
      <c r="U2371" s="17"/>
      <c r="V2371" s="17"/>
      <c r="W2371" s="17"/>
      <c r="X2371" s="17"/>
      <c r="Y2371" s="17"/>
      <c r="Z2371" s="17"/>
      <c r="AA2371" s="17"/>
      <c r="AB2371" s="17"/>
      <c r="AC2371" s="17"/>
      <c r="AD2371" s="17"/>
      <c r="AE2371" s="17"/>
      <c r="AF2371" s="17"/>
      <c r="AG2371" s="17"/>
      <c r="AH2371" s="17"/>
      <c r="AI2371" s="17"/>
      <c r="AJ2371" s="17"/>
      <c r="BI2371" s="247"/>
      <c r="BJ2371" s="247"/>
      <c r="BK2371" s="247"/>
      <c r="BL2371" s="18"/>
      <c r="BM2371" s="18"/>
      <c r="BN2371" s="18"/>
      <c r="BO2371" s="18"/>
      <c r="BP2371" s="18"/>
      <c r="BQ2371" s="18"/>
      <c r="BR2371" s="18"/>
      <c r="BS2371" s="18"/>
      <c r="BT2371" s="18"/>
      <c r="BU2371" s="18"/>
      <c r="BV2371" s="18"/>
      <c r="BW2371" s="18"/>
      <c r="BX2371" s="19"/>
    </row>
    <row r="2372" spans="2:126" ht="20.100000000000001" customHeight="1">
      <c r="B2372" s="9"/>
      <c r="C2372" s="9"/>
      <c r="D2372" s="15"/>
      <c r="E2372" s="16"/>
      <c r="F2372" s="16"/>
      <c r="G2372" s="16"/>
      <c r="H2372" s="16"/>
      <c r="I2372" s="16"/>
      <c r="J2372" s="17"/>
      <c r="K2372" s="17"/>
      <c r="L2372" s="17"/>
      <c r="M2372" s="17"/>
      <c r="N2372" s="17"/>
      <c r="O2372" s="17"/>
      <c r="P2372" s="17"/>
      <c r="Q2372" s="15"/>
      <c r="R2372" s="492" t="str">
        <f>VLOOKUP(A2357,入力フォーム!$A$26:$AA$75,17,FALSE)</f>
        <v/>
      </c>
      <c r="S2372" s="492"/>
      <c r="T2372" s="492"/>
      <c r="U2372" s="492"/>
      <c r="V2372" s="492"/>
      <c r="W2372" s="492"/>
      <c r="X2372" s="492"/>
      <c r="Y2372" s="492"/>
      <c r="Z2372" s="492"/>
      <c r="AA2372" s="492"/>
      <c r="AB2372" s="491" t="s">
        <v>235</v>
      </c>
      <c r="AC2372" s="491"/>
      <c r="AD2372" s="491"/>
      <c r="AE2372" s="491"/>
      <c r="AF2372" s="491"/>
      <c r="AG2372" s="492" t="str">
        <f>VLOOKUP(A2357,入力フォーム!$A$26:$AA$75,19,FALSE)</f>
        <v/>
      </c>
      <c r="AH2372" s="492"/>
      <c r="AI2372" s="492"/>
      <c r="AJ2372" s="492"/>
      <c r="AK2372" s="492"/>
      <c r="AL2372" s="492"/>
      <c r="AM2372" s="492"/>
      <c r="AN2372" s="492"/>
      <c r="AO2372" s="492"/>
      <c r="AP2372" s="492"/>
      <c r="AQ2372" s="27"/>
      <c r="AR2372" s="28" t="s">
        <v>47</v>
      </c>
      <c r="AS2372" s="28"/>
      <c r="AT2372" s="28"/>
      <c r="AU2372" s="28"/>
      <c r="AV2372" s="485" t="str">
        <f>VLOOKUP(A2357,入力フォーム!$A$26:$AA$75,20,FALSE)</f>
        <v/>
      </c>
      <c r="AW2372" s="485"/>
      <c r="AX2372" s="28" t="s">
        <v>48</v>
      </c>
      <c r="AY2372" s="28"/>
      <c r="AZ2372" s="28"/>
      <c r="BA2372" s="28"/>
      <c r="BB2372" s="28"/>
      <c r="BC2372" s="28"/>
      <c r="BD2372" s="28"/>
      <c r="BE2372" s="28"/>
      <c r="BF2372" s="28"/>
      <c r="BG2372" s="18"/>
      <c r="BH2372" s="18"/>
      <c r="BI2372" s="18"/>
      <c r="BJ2372" s="18"/>
      <c r="BK2372" s="18"/>
      <c r="BL2372" s="18"/>
      <c r="BM2372" s="18"/>
      <c r="BN2372" s="18"/>
      <c r="BO2372" s="18"/>
      <c r="BP2372" s="18"/>
      <c r="BQ2372" s="18"/>
      <c r="BR2372" s="18"/>
      <c r="BS2372" s="18"/>
      <c r="BT2372" s="18"/>
      <c r="BU2372" s="18"/>
      <c r="BV2372" s="18"/>
      <c r="BW2372" s="18"/>
      <c r="BX2372" s="19"/>
    </row>
    <row r="2373" spans="2:126" ht="20.100000000000001" customHeight="1">
      <c r="B2373" s="9"/>
      <c r="C2373" s="9"/>
      <c r="D2373" s="15"/>
      <c r="E2373" s="16"/>
      <c r="F2373" s="16"/>
      <c r="G2373" s="16"/>
      <c r="H2373" s="16"/>
      <c r="I2373" s="16"/>
      <c r="J2373" s="17"/>
      <c r="K2373" s="17"/>
      <c r="L2373" s="17"/>
      <c r="M2373" s="17"/>
      <c r="N2373" s="17"/>
      <c r="O2373" s="17"/>
      <c r="P2373" s="17"/>
      <c r="Q2373" s="15"/>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c r="AP2373" s="17"/>
      <c r="AQ2373" s="17"/>
      <c r="AR2373" s="17"/>
      <c r="AS2373" s="17"/>
      <c r="AT2373" s="17"/>
      <c r="AU2373" s="17"/>
      <c r="AV2373" s="17"/>
      <c r="AW2373" s="17"/>
      <c r="AX2373" s="17"/>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9"/>
    </row>
    <row r="2374" spans="2:126" ht="20.100000000000001" customHeight="1">
      <c r="B2374" s="9"/>
      <c r="C2374" s="9"/>
      <c r="D2374" s="15"/>
      <c r="E2374" s="16"/>
      <c r="F2374" s="16"/>
      <c r="G2374" s="16"/>
      <c r="H2374" s="16"/>
      <c r="I2374" s="16"/>
      <c r="J2374" s="17"/>
      <c r="K2374" s="17"/>
      <c r="L2374" s="17"/>
      <c r="M2374" s="17"/>
      <c r="N2374" s="17"/>
      <c r="O2374" s="17"/>
      <c r="P2374" s="17"/>
      <c r="Q2374" s="15"/>
      <c r="R2374" s="248" t="s">
        <v>238</v>
      </c>
      <c r="S2374" s="29"/>
      <c r="T2374" s="29"/>
      <c r="U2374" s="29"/>
      <c r="V2374" s="29"/>
      <c r="W2374" s="29"/>
      <c r="X2374" s="29"/>
      <c r="Y2374" s="29"/>
      <c r="Z2374" s="29"/>
      <c r="AA2374" s="29"/>
      <c r="AB2374" s="29"/>
      <c r="AC2374" s="29"/>
      <c r="AD2374" s="29"/>
      <c r="AE2374" s="29"/>
      <c r="AF2374" s="29"/>
      <c r="AG2374" s="29"/>
      <c r="AH2374" s="29"/>
      <c r="AI2374" s="29"/>
      <c r="AJ2374" s="29"/>
      <c r="AK2374" s="29"/>
      <c r="AL2374" s="29"/>
      <c r="AM2374" s="29"/>
      <c r="AN2374" s="29"/>
      <c r="AO2374" s="29"/>
      <c r="AP2374" s="29"/>
      <c r="AQ2374" s="29"/>
      <c r="AR2374" s="29"/>
      <c r="AS2374" s="29"/>
      <c r="AT2374" s="29"/>
      <c r="AU2374" s="29"/>
      <c r="AV2374" s="29"/>
      <c r="AW2374" s="29"/>
      <c r="AX2374" s="29"/>
      <c r="AY2374" s="30"/>
      <c r="AZ2374" s="30"/>
      <c r="BA2374" s="30"/>
      <c r="BB2374" s="30"/>
      <c r="BC2374" s="30"/>
      <c r="BD2374" s="30"/>
      <c r="BE2374" s="30"/>
      <c r="BF2374" s="30"/>
      <c r="BG2374" s="30"/>
      <c r="BH2374" s="30"/>
      <c r="BI2374" s="30"/>
      <c r="BJ2374" s="30"/>
      <c r="BK2374" s="30"/>
      <c r="BL2374" s="18"/>
      <c r="BM2374" s="18"/>
      <c r="BN2374" s="18"/>
      <c r="BO2374" s="18"/>
      <c r="BP2374" s="18"/>
      <c r="BQ2374" s="18"/>
      <c r="BR2374" s="18"/>
      <c r="BS2374" s="18"/>
      <c r="BT2374" s="18"/>
      <c r="BU2374" s="18"/>
      <c r="BV2374" s="18"/>
      <c r="BW2374" s="18"/>
      <c r="BX2374" s="19"/>
    </row>
    <row r="2375" spans="2:126" ht="20.100000000000001" customHeight="1">
      <c r="B2375" s="9"/>
      <c r="C2375" s="9"/>
      <c r="D2375" s="23"/>
      <c r="E2375" s="24"/>
      <c r="F2375" s="24"/>
      <c r="G2375" s="24"/>
      <c r="H2375" s="24"/>
      <c r="I2375" s="24"/>
      <c r="J2375" s="25"/>
      <c r="K2375" s="25"/>
      <c r="L2375" s="25"/>
      <c r="M2375" s="25"/>
      <c r="N2375" s="25"/>
      <c r="O2375" s="25"/>
      <c r="P2375" s="25"/>
      <c r="Q2375" s="15"/>
      <c r="R2375" s="249" t="s">
        <v>239</v>
      </c>
      <c r="S2375" s="29"/>
      <c r="T2375" s="29"/>
      <c r="U2375" s="29"/>
      <c r="V2375" s="29"/>
      <c r="W2375" s="29"/>
      <c r="X2375" s="29"/>
      <c r="Y2375" s="29"/>
      <c r="Z2375" s="29"/>
      <c r="AA2375" s="29"/>
      <c r="AB2375" s="29"/>
      <c r="AC2375" s="29"/>
      <c r="AD2375" s="29"/>
      <c r="AE2375" s="29"/>
      <c r="AF2375" s="29"/>
      <c r="AG2375" s="29"/>
      <c r="AH2375" s="29"/>
      <c r="AI2375" s="29"/>
      <c r="AJ2375" s="29"/>
      <c r="AK2375" s="29"/>
      <c r="AL2375" s="29"/>
      <c r="AM2375" s="29"/>
      <c r="AN2375" s="29"/>
      <c r="AO2375" s="29"/>
      <c r="AP2375" s="29"/>
      <c r="AQ2375" s="29"/>
      <c r="AR2375" s="29"/>
      <c r="AS2375" s="29"/>
      <c r="AT2375" s="29"/>
      <c r="AU2375" s="29"/>
      <c r="AV2375" s="29"/>
      <c r="AW2375" s="29"/>
      <c r="AX2375" s="29"/>
      <c r="AY2375" s="30"/>
      <c r="AZ2375" s="30"/>
      <c r="BA2375" s="30"/>
      <c r="BB2375" s="30"/>
      <c r="BC2375" s="30"/>
      <c r="BD2375" s="30"/>
      <c r="BE2375" s="30"/>
      <c r="BF2375" s="30"/>
      <c r="BG2375" s="30"/>
      <c r="BH2375" s="30"/>
      <c r="BI2375" s="30"/>
      <c r="BJ2375" s="30"/>
      <c r="BK2375" s="30"/>
      <c r="BL2375" s="18"/>
      <c r="BM2375" s="18"/>
      <c r="BN2375" s="18"/>
      <c r="BO2375" s="18"/>
      <c r="BP2375" s="18"/>
      <c r="BQ2375" s="18"/>
      <c r="BR2375" s="18"/>
      <c r="BS2375" s="18"/>
      <c r="BT2375" s="18"/>
      <c r="BU2375" s="18"/>
      <c r="BV2375" s="18"/>
      <c r="BW2375" s="18"/>
      <c r="BX2375" s="19"/>
    </row>
    <row r="2376" spans="2:126" ht="20.100000000000001" customHeight="1">
      <c r="B2376" s="9"/>
      <c r="C2376" s="9"/>
      <c r="D2376" s="15"/>
      <c r="E2376" s="16" t="s">
        <v>49</v>
      </c>
      <c r="F2376" s="16"/>
      <c r="G2376" s="16"/>
      <c r="H2376" s="16"/>
      <c r="I2376" s="16"/>
      <c r="J2376" s="17"/>
      <c r="K2376" s="17"/>
      <c r="L2376" s="17"/>
      <c r="M2376" s="17"/>
      <c r="N2376" s="17"/>
      <c r="O2376" s="17"/>
      <c r="P2376" s="17"/>
      <c r="Q2376" s="20"/>
      <c r="R2376" s="21" t="s">
        <v>67</v>
      </c>
      <c r="S2376" s="22"/>
      <c r="T2376" s="22"/>
      <c r="U2376" s="22"/>
      <c r="V2376" s="22"/>
      <c r="W2376" s="22"/>
      <c r="X2376" s="22"/>
      <c r="Y2376" s="22"/>
      <c r="Z2376" s="22"/>
      <c r="AA2376" s="22"/>
      <c r="AB2376" s="22"/>
      <c r="AC2376" s="22"/>
      <c r="AD2376" s="22"/>
      <c r="AE2376" s="22"/>
      <c r="AF2376" s="22"/>
      <c r="AG2376" s="22"/>
      <c r="AH2376" s="22"/>
      <c r="AI2376" s="22"/>
      <c r="AJ2376" s="22"/>
      <c r="AK2376" s="22"/>
      <c r="AL2376" s="22"/>
      <c r="AM2376" s="22"/>
      <c r="AN2376" s="22"/>
      <c r="AO2376" s="22"/>
      <c r="AP2376" s="22"/>
      <c r="AQ2376" s="22"/>
      <c r="AR2376" s="22"/>
      <c r="AS2376" s="22"/>
      <c r="AT2376" s="22"/>
      <c r="AU2376" s="22"/>
      <c r="AV2376" s="22"/>
      <c r="AW2376" s="22"/>
      <c r="AX2376" s="2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3"/>
    </row>
    <row r="2377" spans="2:126" ht="20.100000000000001" customHeight="1">
      <c r="B2377" s="9"/>
      <c r="C2377" s="9"/>
      <c r="D2377" s="15"/>
      <c r="E2377" s="16"/>
      <c r="F2377" s="16"/>
      <c r="G2377" s="16"/>
      <c r="H2377" s="16"/>
      <c r="I2377" s="16"/>
      <c r="J2377" s="17"/>
      <c r="K2377" s="17"/>
      <c r="L2377" s="17"/>
      <c r="M2377" s="17"/>
      <c r="N2377" s="17"/>
      <c r="O2377" s="17"/>
      <c r="P2377" s="17"/>
      <c r="Q2377" s="23"/>
      <c r="R2377" s="31" t="s">
        <v>126</v>
      </c>
      <c r="S2377" s="31"/>
      <c r="T2377" s="31"/>
      <c r="U2377" s="31"/>
      <c r="V2377" s="31"/>
      <c r="W2377" s="31"/>
      <c r="X2377" s="31"/>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c r="AW2377" s="31"/>
      <c r="AX2377" s="31"/>
      <c r="AY2377" s="32"/>
      <c r="AZ2377" s="32"/>
      <c r="BA2377" s="32"/>
      <c r="BB2377" s="32"/>
      <c r="BC2377" s="32"/>
      <c r="BD2377" s="32"/>
      <c r="BE2377" s="32"/>
      <c r="BF2377" s="32"/>
      <c r="BG2377" s="32"/>
      <c r="BH2377" s="32"/>
      <c r="BI2377" s="32"/>
      <c r="BJ2377" s="32"/>
      <c r="BK2377" s="33"/>
      <c r="BL2377" s="33"/>
      <c r="BM2377" s="33"/>
      <c r="BN2377" s="33"/>
      <c r="BO2377" s="33"/>
      <c r="BP2377" s="33"/>
      <c r="BQ2377" s="33"/>
      <c r="BR2377" s="33"/>
      <c r="BS2377" s="33"/>
      <c r="BT2377" s="33"/>
      <c r="BU2377" s="33"/>
      <c r="BV2377" s="33"/>
      <c r="BW2377" s="33"/>
      <c r="BX2377" s="26"/>
    </row>
    <row r="2378" spans="2:126" ht="20.100000000000001" customHeight="1">
      <c r="B2378" s="9"/>
      <c r="C2378" s="9"/>
      <c r="D2378" s="10"/>
      <c r="E2378" s="11" t="s">
        <v>81</v>
      </c>
      <c r="F2378" s="11"/>
      <c r="G2378" s="11"/>
      <c r="H2378" s="11"/>
      <c r="I2378" s="11"/>
      <c r="J2378" s="12"/>
      <c r="K2378" s="12"/>
      <c r="L2378" s="12"/>
      <c r="M2378" s="12"/>
      <c r="N2378" s="12"/>
      <c r="O2378" s="12"/>
      <c r="P2378" s="12"/>
      <c r="Q2378" s="15"/>
      <c r="R2378" s="16" t="s">
        <v>115</v>
      </c>
      <c r="S2378" s="17"/>
      <c r="T2378" s="17"/>
      <c r="U2378" s="17"/>
      <c r="V2378" s="17"/>
      <c r="W2378" s="17"/>
      <c r="X2378" s="17"/>
      <c r="Y2378" s="17"/>
      <c r="Z2378" s="17"/>
      <c r="AA2378" s="17"/>
      <c r="AB2378" s="17"/>
      <c r="AC2378" s="17"/>
      <c r="AD2378" s="17"/>
      <c r="AE2378" s="17"/>
      <c r="AF2378" s="17"/>
      <c r="AG2378" s="17"/>
      <c r="AH2378" s="17"/>
      <c r="AI2378" s="17"/>
      <c r="AJ2378" s="17"/>
      <c r="AK2378" s="17"/>
      <c r="AL2378" s="17"/>
      <c r="AM2378" s="17"/>
      <c r="AN2378" s="17"/>
      <c r="AO2378" s="17"/>
      <c r="AP2378" s="17"/>
      <c r="AQ2378" s="17"/>
      <c r="AR2378" s="17"/>
      <c r="AS2378" s="17"/>
      <c r="AT2378" s="17"/>
      <c r="AU2378" s="17"/>
      <c r="AV2378" s="17"/>
      <c r="AW2378" s="17"/>
      <c r="AX2378" s="17"/>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9"/>
    </row>
    <row r="2379" spans="2:126" ht="20.100000000000001" customHeight="1">
      <c r="B2379" s="9"/>
      <c r="C2379" s="9"/>
      <c r="D2379" s="15"/>
      <c r="E2379" s="16" t="s">
        <v>82</v>
      </c>
      <c r="F2379" s="16"/>
      <c r="G2379" s="16"/>
      <c r="H2379" s="16"/>
      <c r="I2379" s="16"/>
      <c r="J2379" s="17"/>
      <c r="K2379" s="17"/>
      <c r="L2379" s="17"/>
      <c r="M2379" s="17"/>
      <c r="N2379" s="17"/>
      <c r="O2379" s="17"/>
      <c r="P2379" s="17"/>
      <c r="Q2379" s="20"/>
      <c r="R2379" s="486" t="s">
        <v>113</v>
      </c>
      <c r="S2379" s="486"/>
      <c r="T2379" s="486"/>
      <c r="U2379" s="486"/>
      <c r="V2379" s="39" t="s">
        <v>240</v>
      </c>
      <c r="W2379" s="487" t="str">
        <f>VLOOKUP(A2357,入力フォーム!$A$26:$AA$75,10,FALSE)</f>
        <v/>
      </c>
      <c r="X2379" s="487"/>
      <c r="Y2379" s="487"/>
      <c r="Z2379" s="487"/>
      <c r="AA2379" s="487"/>
      <c r="AB2379" s="487"/>
      <c r="AC2379" s="487"/>
      <c r="AD2379" s="39" t="s">
        <v>21</v>
      </c>
      <c r="AE2379" s="40"/>
      <c r="AF2379" s="22"/>
      <c r="AG2379" s="22"/>
      <c r="AH2379" s="22"/>
      <c r="AI2379" s="22"/>
      <c r="AJ2379" s="22"/>
      <c r="AK2379" s="22"/>
      <c r="AL2379" s="22"/>
      <c r="AM2379" s="22"/>
      <c r="AN2379" s="22"/>
      <c r="AO2379" s="22"/>
      <c r="AP2379" s="22"/>
      <c r="AQ2379" s="22"/>
      <c r="AR2379" s="22"/>
      <c r="AS2379" s="22"/>
      <c r="AT2379" s="22"/>
      <c r="AU2379" s="22"/>
      <c r="AV2379" s="22"/>
      <c r="AW2379" s="22"/>
      <c r="AX2379" s="2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3"/>
    </row>
    <row r="2380" spans="2:126" ht="20.100000000000001" customHeight="1">
      <c r="B2380" s="9"/>
      <c r="C2380" s="9"/>
      <c r="D2380" s="15"/>
      <c r="E2380" s="16"/>
      <c r="F2380" s="16"/>
      <c r="G2380" s="16"/>
      <c r="H2380" s="16"/>
      <c r="I2380" s="16"/>
      <c r="J2380" s="17"/>
      <c r="K2380" s="17"/>
      <c r="L2380" s="17"/>
      <c r="M2380" s="17"/>
      <c r="N2380" s="17"/>
      <c r="O2380" s="17"/>
      <c r="P2380" s="17"/>
      <c r="Q2380" s="15"/>
      <c r="R2380" s="16" t="s">
        <v>104</v>
      </c>
      <c r="S2380" s="17"/>
      <c r="T2380" s="17"/>
      <c r="U2380" s="17"/>
      <c r="V2380" s="17"/>
      <c r="W2380" s="17"/>
      <c r="X2380" s="17"/>
      <c r="Y2380" s="17"/>
      <c r="Z2380" s="17"/>
      <c r="AA2380" s="17"/>
      <c r="AB2380" s="17"/>
      <c r="AC2380" s="17"/>
      <c r="AD2380" s="17"/>
      <c r="AE2380" s="17"/>
      <c r="AF2380" s="17"/>
      <c r="AG2380" s="17"/>
      <c r="AH2380" s="17"/>
      <c r="AI2380" s="17"/>
      <c r="AJ2380" s="17"/>
      <c r="AK2380" s="17"/>
      <c r="AL2380" s="17"/>
      <c r="AM2380" s="17"/>
      <c r="AN2380" s="17"/>
      <c r="AO2380" s="17"/>
      <c r="AP2380" s="17"/>
      <c r="AQ2380" s="17"/>
      <c r="AR2380" s="17"/>
      <c r="AS2380" s="17"/>
      <c r="AT2380" s="17"/>
      <c r="AU2380" s="17"/>
      <c r="AV2380" s="17"/>
      <c r="AW2380" s="17"/>
      <c r="AX2380" s="17"/>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9"/>
    </row>
    <row r="2381" spans="2:126" ht="20.100000000000001" customHeight="1">
      <c r="B2381" s="9"/>
      <c r="C2381" s="9"/>
      <c r="D2381" s="15"/>
      <c r="E2381" s="16"/>
      <c r="F2381" s="16"/>
      <c r="G2381" s="16"/>
      <c r="H2381" s="16"/>
      <c r="I2381" s="16"/>
      <c r="J2381" s="17"/>
      <c r="K2381" s="17"/>
      <c r="L2381" s="17"/>
      <c r="M2381" s="17"/>
      <c r="N2381" s="17"/>
      <c r="O2381" s="17"/>
      <c r="P2381" s="17"/>
      <c r="Q2381" s="15"/>
      <c r="R2381" s="16" t="s">
        <v>68</v>
      </c>
      <c r="S2381" s="17"/>
      <c r="T2381" s="17"/>
      <c r="U2381" s="17"/>
      <c r="V2381" s="17"/>
      <c r="W2381" s="17"/>
      <c r="X2381" s="17"/>
      <c r="Y2381" s="17"/>
      <c r="Z2381" s="17"/>
      <c r="AA2381" s="17"/>
      <c r="AB2381" s="17"/>
      <c r="AC2381" s="17"/>
      <c r="AD2381" s="17"/>
      <c r="AE2381" s="17"/>
      <c r="AF2381" s="17"/>
      <c r="AG2381" s="17"/>
      <c r="AH2381" s="17"/>
      <c r="AI2381" s="17"/>
      <c r="AJ2381" s="17"/>
      <c r="AK2381" s="17"/>
      <c r="AL2381" s="17"/>
      <c r="AM2381" s="17"/>
      <c r="AN2381" s="17"/>
      <c r="AO2381" s="17"/>
      <c r="AP2381" s="17"/>
      <c r="AQ2381" s="17"/>
      <c r="AR2381" s="17"/>
      <c r="AS2381" s="17"/>
      <c r="AT2381" s="17"/>
      <c r="AU2381" s="17"/>
      <c r="AV2381" s="17"/>
      <c r="AW2381" s="17"/>
      <c r="AX2381" s="17"/>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9"/>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row>
    <row r="2382" spans="2:126" ht="20.100000000000001" customHeight="1">
      <c r="B2382" s="9"/>
      <c r="C2382" s="9"/>
      <c r="D2382" s="15"/>
      <c r="E2382" s="16"/>
      <c r="F2382" s="16"/>
      <c r="G2382" s="16"/>
      <c r="H2382" s="16"/>
      <c r="I2382" s="16"/>
      <c r="J2382" s="17"/>
      <c r="K2382" s="17"/>
      <c r="L2382" s="17"/>
      <c r="M2382" s="17"/>
      <c r="N2382" s="17"/>
      <c r="O2382" s="17"/>
      <c r="P2382" s="17"/>
      <c r="Q2382" s="15"/>
      <c r="R2382" s="16" t="s">
        <v>114</v>
      </c>
      <c r="S2382" s="17"/>
      <c r="T2382" s="17"/>
      <c r="U2382" s="17"/>
      <c r="V2382" s="17"/>
      <c r="W2382" s="17"/>
      <c r="X2382" s="17"/>
      <c r="Y2382" s="17"/>
      <c r="Z2382" s="17"/>
      <c r="AA2382" s="17"/>
      <c r="AB2382" s="17"/>
      <c r="AC2382" s="17"/>
      <c r="AD2382" s="17"/>
      <c r="AE2382" s="17"/>
      <c r="AF2382" s="17"/>
      <c r="AG2382" s="17"/>
      <c r="AH2382" s="17"/>
      <c r="AI2382" s="17"/>
      <c r="AJ2382" s="17"/>
      <c r="AK2382" s="17"/>
      <c r="AL2382" s="17"/>
      <c r="AM2382" s="17"/>
      <c r="AN2382" s="17"/>
      <c r="AO2382" s="17"/>
      <c r="AP2382" s="17"/>
      <c r="AQ2382" s="17"/>
      <c r="AR2382" s="17"/>
      <c r="AS2382" s="17"/>
      <c r="AT2382" s="17"/>
      <c r="AU2382" s="17"/>
      <c r="AV2382" s="17"/>
      <c r="AW2382" s="17"/>
      <c r="AX2382" s="17"/>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9"/>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row>
    <row r="2383" spans="2:126" ht="20.100000000000001" customHeight="1">
      <c r="B2383" s="9"/>
      <c r="C2383" s="9"/>
      <c r="D2383" s="15"/>
      <c r="E2383" s="16"/>
      <c r="F2383" s="16"/>
      <c r="G2383" s="16"/>
      <c r="H2383" s="16"/>
      <c r="I2383" s="16"/>
      <c r="J2383" s="17"/>
      <c r="K2383" s="17"/>
      <c r="L2383" s="17"/>
      <c r="M2383" s="17"/>
      <c r="N2383" s="17"/>
      <c r="O2383" s="17"/>
      <c r="P2383" s="17"/>
      <c r="Q2383" s="23"/>
      <c r="R2383" s="25"/>
      <c r="S2383" s="25"/>
      <c r="T2383" s="25"/>
      <c r="U2383" s="25"/>
      <c r="V2383" s="25"/>
      <c r="W2383" s="25"/>
      <c r="X2383" s="25"/>
      <c r="Y2383" s="24" t="s">
        <v>241</v>
      </c>
      <c r="Z2383" s="25"/>
      <c r="AA2383" s="25"/>
      <c r="AB2383" s="25"/>
      <c r="AC2383" s="25"/>
      <c r="AD2383" s="25"/>
      <c r="AE2383" s="25"/>
      <c r="AF2383" s="25"/>
      <c r="AG2383" s="25"/>
      <c r="AH2383" s="25"/>
      <c r="AI2383" s="25"/>
      <c r="AJ2383" s="25"/>
      <c r="AK2383" s="25"/>
      <c r="AL2383" s="25"/>
      <c r="AM2383" s="25"/>
      <c r="AN2383" s="25"/>
      <c r="AO2383" s="25"/>
      <c r="AP2383" s="25"/>
      <c r="AQ2383" s="25"/>
      <c r="AR2383" s="25"/>
      <c r="AS2383" s="25"/>
      <c r="AT2383" s="25"/>
      <c r="AU2383" s="25"/>
      <c r="AV2383" s="25"/>
      <c r="AW2383" s="25"/>
      <c r="AX2383" s="25"/>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26"/>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row>
    <row r="2384" spans="2:126" ht="20.100000000000001" customHeight="1">
      <c r="B2384" s="9"/>
      <c r="C2384" s="9"/>
      <c r="D2384" s="10"/>
      <c r="E2384" s="11" t="s">
        <v>50</v>
      </c>
      <c r="F2384" s="11"/>
      <c r="G2384" s="11"/>
      <c r="H2384" s="11"/>
      <c r="I2384" s="11"/>
      <c r="J2384" s="12"/>
      <c r="K2384" s="12"/>
      <c r="L2384" s="12"/>
      <c r="M2384" s="12"/>
      <c r="N2384" s="12"/>
      <c r="O2384" s="12"/>
      <c r="P2384" s="12"/>
      <c r="Q2384" s="15"/>
      <c r="R2384" s="16" t="s">
        <v>69</v>
      </c>
      <c r="S2384" s="17"/>
      <c r="T2384" s="17"/>
      <c r="U2384" s="17"/>
      <c r="V2384" s="17"/>
      <c r="W2384" s="17"/>
      <c r="X2384" s="17"/>
      <c r="Y2384" s="17"/>
      <c r="Z2384" s="17"/>
      <c r="AA2384" s="17"/>
      <c r="AB2384" s="17"/>
      <c r="AC2384" s="16" t="s">
        <v>70</v>
      </c>
      <c r="AD2384" s="17"/>
      <c r="AE2384" s="17"/>
      <c r="AF2384" s="17"/>
      <c r="AG2384" s="17"/>
      <c r="AH2384" s="17"/>
      <c r="AI2384" s="17"/>
      <c r="AJ2384" s="17"/>
      <c r="AK2384" s="17"/>
      <c r="AL2384" s="17"/>
      <c r="AM2384" s="17"/>
      <c r="AN2384" s="17"/>
      <c r="AO2384" s="17"/>
      <c r="AP2384" s="17"/>
      <c r="AQ2384" s="17"/>
      <c r="AR2384" s="17"/>
      <c r="AS2384" s="17"/>
      <c r="AT2384" s="17"/>
      <c r="AU2384" s="17"/>
      <c r="AV2384" s="17"/>
      <c r="AW2384" s="17"/>
      <c r="AX2384" s="17"/>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9"/>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row>
    <row r="2385" spans="2:126" ht="20.100000000000001" customHeight="1">
      <c r="B2385" s="9"/>
      <c r="C2385" s="9"/>
      <c r="D2385" s="10"/>
      <c r="E2385" s="11" t="s">
        <v>51</v>
      </c>
      <c r="F2385" s="11"/>
      <c r="G2385" s="11"/>
      <c r="H2385" s="11"/>
      <c r="I2385" s="11"/>
      <c r="J2385" s="12"/>
      <c r="K2385" s="12"/>
      <c r="L2385" s="12"/>
      <c r="M2385" s="12"/>
      <c r="N2385" s="12"/>
      <c r="O2385" s="12"/>
      <c r="P2385" s="12"/>
      <c r="Q2385" s="10"/>
      <c r="R2385" s="11" t="s">
        <v>86</v>
      </c>
      <c r="S2385" s="12"/>
      <c r="T2385" s="12"/>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c r="BW2385" s="13"/>
      <c r="BX2385" s="14"/>
    </row>
    <row r="2386" spans="2:126" ht="20.100000000000001" customHeight="1">
      <c r="B2386" s="9"/>
      <c r="C2386" s="9"/>
      <c r="D2386" s="20"/>
      <c r="E2386" s="21" t="s">
        <v>52</v>
      </c>
      <c r="F2386" s="21"/>
      <c r="G2386" s="21"/>
      <c r="H2386" s="21"/>
      <c r="I2386" s="21"/>
      <c r="J2386" s="22"/>
      <c r="K2386" s="22"/>
      <c r="L2386" s="22"/>
      <c r="M2386" s="22"/>
      <c r="N2386" s="22"/>
      <c r="O2386" s="22"/>
      <c r="P2386" s="22"/>
      <c r="Q2386" s="15"/>
      <c r="R2386" s="16" t="s">
        <v>71</v>
      </c>
      <c r="S2386" s="29"/>
      <c r="T2386" s="29"/>
      <c r="U2386" s="29"/>
      <c r="V2386" s="29"/>
      <c r="W2386" s="29"/>
      <c r="X2386" s="29"/>
      <c r="Y2386" s="29"/>
      <c r="Z2386" s="29"/>
      <c r="AA2386" s="29"/>
      <c r="AB2386" s="29"/>
      <c r="AC2386" s="29"/>
      <c r="AD2386" s="29"/>
      <c r="AE2386" s="29"/>
      <c r="AF2386" s="29"/>
      <c r="AG2386" s="29"/>
      <c r="AH2386" s="29"/>
      <c r="AI2386" s="29"/>
      <c r="AJ2386" s="29"/>
      <c r="AK2386" s="29"/>
      <c r="AL2386" s="29"/>
      <c r="AM2386" s="29"/>
      <c r="AN2386" s="29"/>
      <c r="AO2386" s="29"/>
      <c r="AP2386" s="29"/>
      <c r="AQ2386" s="29"/>
      <c r="AR2386" s="29"/>
      <c r="AS2386" s="29"/>
      <c r="AT2386" s="29"/>
      <c r="AU2386" s="29"/>
      <c r="AV2386" s="29"/>
      <c r="AW2386" s="29"/>
      <c r="AX2386" s="29"/>
      <c r="AY2386" s="30"/>
      <c r="AZ2386" s="30"/>
      <c r="BA2386" s="30"/>
      <c r="BB2386" s="30"/>
      <c r="BC2386" s="30"/>
      <c r="BD2386" s="30"/>
      <c r="BE2386" s="30"/>
      <c r="BF2386" s="30"/>
      <c r="BG2386" s="30"/>
      <c r="BH2386" s="30"/>
      <c r="BI2386" s="30"/>
      <c r="BJ2386" s="30"/>
      <c r="BK2386" s="30"/>
      <c r="BL2386" s="18"/>
      <c r="BM2386" s="18"/>
      <c r="BN2386" s="18"/>
      <c r="BO2386" s="18"/>
      <c r="BP2386" s="18"/>
      <c r="BQ2386" s="18"/>
      <c r="BR2386" s="18"/>
      <c r="BS2386" s="18"/>
      <c r="BT2386" s="18"/>
      <c r="BU2386" s="18"/>
      <c r="BV2386" s="18"/>
      <c r="BW2386" s="18"/>
      <c r="BX2386" s="19"/>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row>
    <row r="2387" spans="2:126" ht="20.100000000000001" customHeight="1">
      <c r="B2387" s="9"/>
      <c r="C2387" s="9"/>
      <c r="D2387" s="15"/>
      <c r="E2387" s="16"/>
      <c r="F2387" s="16"/>
      <c r="G2387" s="16"/>
      <c r="H2387" s="16"/>
      <c r="I2387" s="16"/>
      <c r="J2387" s="17"/>
      <c r="K2387" s="17"/>
      <c r="L2387" s="17"/>
      <c r="M2387" s="17"/>
      <c r="N2387" s="17"/>
      <c r="O2387" s="17"/>
      <c r="P2387" s="17"/>
      <c r="Q2387" s="15"/>
      <c r="R2387" s="28" t="s">
        <v>72</v>
      </c>
      <c r="S2387" s="29"/>
      <c r="T2387" s="29"/>
      <c r="U2387" s="29"/>
      <c r="V2387" s="29"/>
      <c r="W2387" s="29"/>
      <c r="X2387" s="29"/>
      <c r="Y2387" s="29"/>
      <c r="Z2387" s="29"/>
      <c r="AA2387" s="29"/>
      <c r="AB2387" s="29"/>
      <c r="AC2387" s="29"/>
      <c r="AD2387" s="29"/>
      <c r="AE2387" s="29"/>
      <c r="AF2387" s="29"/>
      <c r="AG2387" s="29"/>
      <c r="AH2387" s="29"/>
      <c r="AI2387" s="29"/>
      <c r="AJ2387" s="29"/>
      <c r="AK2387" s="29"/>
      <c r="AL2387" s="29"/>
      <c r="AM2387" s="29"/>
      <c r="AN2387" s="29"/>
      <c r="AO2387" s="29"/>
      <c r="AP2387" s="29"/>
      <c r="AQ2387" s="29"/>
      <c r="AR2387" s="29"/>
      <c r="AS2387" s="29"/>
      <c r="AT2387" s="29"/>
      <c r="AU2387" s="29"/>
      <c r="AV2387" s="29"/>
      <c r="AW2387" s="29"/>
      <c r="AX2387" s="29"/>
      <c r="AY2387" s="30"/>
      <c r="AZ2387" s="30"/>
      <c r="BA2387" s="30"/>
      <c r="BB2387" s="30"/>
      <c r="BC2387" s="30"/>
      <c r="BD2387" s="30"/>
      <c r="BE2387" s="30"/>
      <c r="BF2387" s="30"/>
      <c r="BG2387" s="30"/>
      <c r="BH2387" s="30"/>
      <c r="BI2387" s="30"/>
      <c r="BJ2387" s="30"/>
      <c r="BK2387" s="30"/>
      <c r="BL2387" s="18"/>
      <c r="BM2387" s="18"/>
      <c r="BN2387" s="18"/>
      <c r="BO2387" s="18"/>
      <c r="BP2387" s="18"/>
      <c r="BQ2387" s="18"/>
      <c r="BR2387" s="18"/>
      <c r="BS2387" s="18"/>
      <c r="BT2387" s="18"/>
      <c r="BU2387" s="18"/>
      <c r="BV2387" s="18"/>
      <c r="BW2387" s="18"/>
      <c r="BX2387" s="19"/>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row>
    <row r="2388" spans="2:126" ht="20.100000000000001" customHeight="1">
      <c r="B2388" s="9"/>
      <c r="C2388" s="9"/>
      <c r="D2388" s="15"/>
      <c r="E2388" s="16"/>
      <c r="F2388" s="16"/>
      <c r="G2388" s="16"/>
      <c r="H2388" s="16"/>
      <c r="I2388" s="16"/>
      <c r="J2388" s="17"/>
      <c r="K2388" s="17"/>
      <c r="L2388" s="17"/>
      <c r="M2388" s="17"/>
      <c r="N2388" s="17"/>
      <c r="O2388" s="17"/>
      <c r="P2388" s="17"/>
      <c r="Q2388" s="15"/>
      <c r="R2388" s="29"/>
      <c r="S2388" s="29"/>
      <c r="T2388" s="29" t="s">
        <v>73</v>
      </c>
      <c r="U2388" s="29"/>
      <c r="V2388" s="29"/>
      <c r="W2388" s="29"/>
      <c r="X2388" s="29"/>
      <c r="Y2388" s="29"/>
      <c r="Z2388" s="29"/>
      <c r="AA2388" s="29"/>
      <c r="AB2388" s="29"/>
      <c r="AC2388" s="29"/>
      <c r="AD2388" s="29"/>
      <c r="AE2388" s="29"/>
      <c r="AF2388" s="29"/>
      <c r="AG2388" s="29"/>
      <c r="AH2388" s="29"/>
      <c r="AI2388" s="29"/>
      <c r="AJ2388" s="29"/>
      <c r="AK2388" s="29"/>
      <c r="AL2388" s="29"/>
      <c r="AM2388" s="29"/>
      <c r="AN2388" s="29"/>
      <c r="AO2388" s="29"/>
      <c r="AP2388" s="29"/>
      <c r="AQ2388" s="29"/>
      <c r="AR2388" s="29"/>
      <c r="AS2388" s="29"/>
      <c r="AT2388" s="29"/>
      <c r="AU2388" s="29"/>
      <c r="AV2388" s="29"/>
      <c r="AW2388" s="29"/>
      <c r="AX2388" s="29"/>
      <c r="AY2388" s="30"/>
      <c r="AZ2388" s="30"/>
      <c r="BA2388" s="30"/>
      <c r="BB2388" s="30"/>
      <c r="BC2388" s="30"/>
      <c r="BD2388" s="30"/>
      <c r="BE2388" s="30"/>
      <c r="BF2388" s="30"/>
      <c r="BG2388" s="30"/>
      <c r="BH2388" s="30"/>
      <c r="BI2388" s="30"/>
      <c r="BJ2388" s="30"/>
      <c r="BK2388" s="30"/>
      <c r="BL2388" s="18"/>
      <c r="BM2388" s="18"/>
      <c r="BN2388" s="18"/>
      <c r="BO2388" s="18"/>
      <c r="BP2388" s="18"/>
      <c r="BQ2388" s="18"/>
      <c r="BR2388" s="18"/>
      <c r="BS2388" s="18"/>
      <c r="BT2388" s="18"/>
      <c r="BU2388" s="18"/>
      <c r="BV2388" s="18"/>
      <c r="BW2388" s="18"/>
      <c r="BX2388" s="19"/>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row>
    <row r="2389" spans="2:126" ht="20.100000000000001" customHeight="1">
      <c r="B2389" s="9"/>
      <c r="C2389" s="9"/>
      <c r="D2389" s="15"/>
      <c r="E2389" s="16"/>
      <c r="F2389" s="16"/>
      <c r="G2389" s="16"/>
      <c r="H2389" s="16"/>
      <c r="I2389" s="16"/>
      <c r="J2389" s="17"/>
      <c r="K2389" s="17"/>
      <c r="L2389" s="17"/>
      <c r="M2389" s="17"/>
      <c r="N2389" s="17"/>
      <c r="O2389" s="17"/>
      <c r="P2389" s="17"/>
      <c r="Q2389" s="15"/>
      <c r="R2389" s="29"/>
      <c r="S2389" s="29"/>
      <c r="T2389" s="29" t="s">
        <v>74</v>
      </c>
      <c r="U2389" s="29"/>
      <c r="V2389" s="29"/>
      <c r="W2389" s="29"/>
      <c r="X2389" s="29"/>
      <c r="Y2389" s="29"/>
      <c r="Z2389" s="29"/>
      <c r="AA2389" s="29"/>
      <c r="AB2389" s="29"/>
      <c r="AC2389" s="29"/>
      <c r="AD2389" s="29"/>
      <c r="AE2389" s="29"/>
      <c r="AF2389" s="29"/>
      <c r="AG2389" s="29"/>
      <c r="AH2389" s="29"/>
      <c r="AI2389" s="29"/>
      <c r="AJ2389" s="29"/>
      <c r="AK2389" s="29"/>
      <c r="AL2389" s="29"/>
      <c r="AM2389" s="29"/>
      <c r="AN2389" s="29"/>
      <c r="AO2389" s="29"/>
      <c r="AP2389" s="29"/>
      <c r="AQ2389" s="29"/>
      <c r="AR2389" s="29"/>
      <c r="AS2389" s="29"/>
      <c r="AT2389" s="29"/>
      <c r="AU2389" s="29"/>
      <c r="AV2389" s="29"/>
      <c r="AW2389" s="29"/>
      <c r="AX2389" s="29"/>
      <c r="AY2389" s="30"/>
      <c r="AZ2389" s="30"/>
      <c r="BA2389" s="30"/>
      <c r="BB2389" s="30"/>
      <c r="BC2389" s="30"/>
      <c r="BD2389" s="30"/>
      <c r="BE2389" s="30"/>
      <c r="BF2389" s="30"/>
      <c r="BG2389" s="30"/>
      <c r="BH2389" s="30"/>
      <c r="BI2389" s="30"/>
      <c r="BJ2389" s="30"/>
      <c r="BK2389" s="30"/>
      <c r="BL2389" s="18"/>
      <c r="BM2389" s="18"/>
      <c r="BN2389" s="18"/>
      <c r="BO2389" s="18"/>
      <c r="BP2389" s="18"/>
      <c r="BQ2389" s="18"/>
      <c r="BR2389" s="18"/>
      <c r="BS2389" s="18"/>
      <c r="BT2389" s="18"/>
      <c r="BU2389" s="18"/>
      <c r="BV2389" s="18"/>
      <c r="BW2389" s="18"/>
      <c r="BX2389" s="1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row>
    <row r="2390" spans="2:126" ht="20.100000000000001" customHeight="1">
      <c r="B2390" s="9"/>
      <c r="C2390" s="9"/>
      <c r="D2390" s="15"/>
      <c r="E2390" s="16"/>
      <c r="F2390" s="16"/>
      <c r="G2390" s="16"/>
      <c r="H2390" s="16"/>
      <c r="I2390" s="16"/>
      <c r="J2390" s="17"/>
      <c r="K2390" s="17"/>
      <c r="L2390" s="17"/>
      <c r="M2390" s="17"/>
      <c r="N2390" s="17"/>
      <c r="O2390" s="17"/>
      <c r="P2390" s="17"/>
      <c r="Q2390" s="15"/>
      <c r="R2390" s="29"/>
      <c r="S2390" s="29"/>
      <c r="T2390" s="29" t="s">
        <v>75</v>
      </c>
      <c r="U2390" s="29"/>
      <c r="V2390" s="29"/>
      <c r="W2390" s="29"/>
      <c r="X2390" s="29"/>
      <c r="Y2390" s="29"/>
      <c r="Z2390" s="29"/>
      <c r="AA2390" s="29"/>
      <c r="AB2390" s="29"/>
      <c r="AC2390" s="29"/>
      <c r="AD2390" s="29"/>
      <c r="AE2390" s="29"/>
      <c r="AF2390" s="29"/>
      <c r="AG2390" s="29"/>
      <c r="AH2390" s="29"/>
      <c r="AI2390" s="29"/>
      <c r="AJ2390" s="29"/>
      <c r="AK2390" s="29"/>
      <c r="AL2390" s="29"/>
      <c r="AM2390" s="29"/>
      <c r="AN2390" s="29"/>
      <c r="AO2390" s="29"/>
      <c r="AP2390" s="29"/>
      <c r="AQ2390" s="29"/>
      <c r="AR2390" s="29"/>
      <c r="AS2390" s="29"/>
      <c r="AT2390" s="29"/>
      <c r="AU2390" s="29"/>
      <c r="AV2390" s="29"/>
      <c r="AW2390" s="29"/>
      <c r="AX2390" s="29"/>
      <c r="AY2390" s="30"/>
      <c r="AZ2390" s="30"/>
      <c r="BA2390" s="30"/>
      <c r="BB2390" s="30"/>
      <c r="BC2390" s="30"/>
      <c r="BD2390" s="30"/>
      <c r="BE2390" s="30"/>
      <c r="BF2390" s="30"/>
      <c r="BG2390" s="30"/>
      <c r="BH2390" s="30"/>
      <c r="BI2390" s="30"/>
      <c r="BJ2390" s="30"/>
      <c r="BK2390" s="30"/>
      <c r="BL2390" s="18"/>
      <c r="BM2390" s="18"/>
      <c r="BN2390" s="18"/>
      <c r="BO2390" s="18"/>
      <c r="BP2390" s="18"/>
      <c r="BQ2390" s="18"/>
      <c r="BR2390" s="18"/>
      <c r="BS2390" s="18"/>
      <c r="BT2390" s="18"/>
      <c r="BU2390" s="18"/>
      <c r="BV2390" s="18"/>
      <c r="BW2390" s="18"/>
      <c r="BX2390" s="19"/>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row>
    <row r="2391" spans="2:126" ht="20.100000000000001" customHeight="1">
      <c r="B2391" s="9"/>
      <c r="C2391" s="9"/>
      <c r="D2391" s="15"/>
      <c r="E2391" s="16"/>
      <c r="F2391" s="16"/>
      <c r="G2391" s="16"/>
      <c r="H2391" s="16"/>
      <c r="I2391" s="16"/>
      <c r="J2391" s="17"/>
      <c r="K2391" s="17"/>
      <c r="L2391" s="17"/>
      <c r="M2391" s="17"/>
      <c r="N2391" s="17"/>
      <c r="O2391" s="17"/>
      <c r="P2391" s="17"/>
      <c r="Q2391" s="15"/>
      <c r="R2391" s="29"/>
      <c r="S2391" s="29"/>
      <c r="T2391" s="29" t="s">
        <v>84</v>
      </c>
      <c r="U2391" s="29"/>
      <c r="V2391" s="29"/>
      <c r="W2391" s="29"/>
      <c r="X2391" s="29"/>
      <c r="Y2391" s="29"/>
      <c r="Z2391" s="29"/>
      <c r="AA2391" s="29"/>
      <c r="AB2391" s="29"/>
      <c r="AC2391" s="29"/>
      <c r="AD2391" s="29"/>
      <c r="AE2391" s="29"/>
      <c r="AF2391" s="29"/>
      <c r="AG2391" s="29"/>
      <c r="AH2391" s="29"/>
      <c r="AI2391" s="29"/>
      <c r="AJ2391" s="29"/>
      <c r="AK2391" s="29"/>
      <c r="AL2391" s="29"/>
      <c r="AM2391" s="29"/>
      <c r="AN2391" s="29"/>
      <c r="AO2391" s="29"/>
      <c r="AP2391" s="29"/>
      <c r="AQ2391" s="29"/>
      <c r="AR2391" s="29"/>
      <c r="AS2391" s="29"/>
      <c r="AT2391" s="29"/>
      <c r="AU2391" s="29"/>
      <c r="AV2391" s="29"/>
      <c r="AW2391" s="29"/>
      <c r="AX2391" s="29"/>
      <c r="AY2391" s="30"/>
      <c r="AZ2391" s="30"/>
      <c r="BA2391" s="30"/>
      <c r="BB2391" s="30"/>
      <c r="BC2391" s="30"/>
      <c r="BD2391" s="30"/>
      <c r="BE2391" s="30"/>
      <c r="BF2391" s="30"/>
      <c r="BG2391" s="30"/>
      <c r="BH2391" s="30"/>
      <c r="BI2391" s="30"/>
      <c r="BJ2391" s="30"/>
      <c r="BK2391" s="30"/>
      <c r="BL2391" s="18"/>
      <c r="BM2391" s="18"/>
      <c r="BN2391" s="18"/>
      <c r="BO2391" s="18"/>
      <c r="BP2391" s="18"/>
      <c r="BQ2391" s="18"/>
      <c r="BR2391" s="18"/>
      <c r="BS2391" s="18"/>
      <c r="BT2391" s="18"/>
      <c r="BU2391" s="18"/>
      <c r="BV2391" s="18"/>
      <c r="BW2391" s="18"/>
      <c r="BX2391" s="19"/>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row>
    <row r="2392" spans="2:126" ht="20.100000000000001" customHeight="1">
      <c r="B2392" s="9"/>
      <c r="C2392" s="9"/>
      <c r="D2392" s="23"/>
      <c r="E2392" s="24"/>
      <c r="F2392" s="24"/>
      <c r="G2392" s="24"/>
      <c r="H2392" s="24"/>
      <c r="I2392" s="24"/>
      <c r="J2392" s="25"/>
      <c r="K2392" s="25"/>
      <c r="L2392" s="25"/>
      <c r="M2392" s="25"/>
      <c r="N2392" s="25"/>
      <c r="O2392" s="25"/>
      <c r="P2392" s="25"/>
      <c r="Q2392" s="15"/>
      <c r="R2392" s="29"/>
      <c r="S2392" s="29"/>
      <c r="T2392" s="29" t="s">
        <v>76</v>
      </c>
      <c r="U2392" s="29"/>
      <c r="V2392" s="29"/>
      <c r="W2392" s="29"/>
      <c r="X2392" s="29"/>
      <c r="Y2392" s="29"/>
      <c r="Z2392" s="29"/>
      <c r="AA2392" s="29"/>
      <c r="AB2392" s="29"/>
      <c r="AC2392" s="29"/>
      <c r="AD2392" s="29"/>
      <c r="AE2392" s="29"/>
      <c r="AF2392" s="29"/>
      <c r="AG2392" s="29"/>
      <c r="AH2392" s="29"/>
      <c r="AI2392" s="29"/>
      <c r="AJ2392" s="29"/>
      <c r="AK2392" s="29"/>
      <c r="AL2392" s="29"/>
      <c r="AM2392" s="29"/>
      <c r="AN2392" s="29"/>
      <c r="AO2392" s="29"/>
      <c r="AP2392" s="29"/>
      <c r="AQ2392" s="29"/>
      <c r="AR2392" s="29"/>
      <c r="AS2392" s="29"/>
      <c r="AT2392" s="29"/>
      <c r="AU2392" s="29"/>
      <c r="AV2392" s="29"/>
      <c r="AW2392" s="29"/>
      <c r="AX2392" s="29"/>
      <c r="AY2392" s="30"/>
      <c r="AZ2392" s="30"/>
      <c r="BA2392" s="30"/>
      <c r="BB2392" s="30"/>
      <c r="BC2392" s="30"/>
      <c r="BD2392" s="30"/>
      <c r="BE2392" s="30"/>
      <c r="BF2392" s="30"/>
      <c r="BG2392" s="30"/>
      <c r="BH2392" s="30"/>
      <c r="BI2392" s="30"/>
      <c r="BJ2392" s="30"/>
      <c r="BK2392" s="30"/>
      <c r="BL2392" s="18"/>
      <c r="BM2392" s="18"/>
      <c r="BN2392" s="18"/>
      <c r="BO2392" s="18"/>
      <c r="BP2392" s="18"/>
      <c r="BQ2392" s="18"/>
      <c r="BR2392" s="18"/>
      <c r="BS2392" s="18"/>
      <c r="BT2392" s="18"/>
      <c r="BU2392" s="18"/>
      <c r="BV2392" s="18"/>
      <c r="BW2392" s="18"/>
      <c r="BX2392" s="19"/>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row>
    <row r="2393" spans="2:126" ht="20.100000000000001" customHeight="1">
      <c r="B2393" s="9"/>
      <c r="C2393" s="9"/>
      <c r="D2393" s="15"/>
      <c r="E2393" s="16" t="s">
        <v>53</v>
      </c>
      <c r="F2393" s="16"/>
      <c r="G2393" s="16"/>
      <c r="H2393" s="16"/>
      <c r="I2393" s="16"/>
      <c r="J2393" s="17"/>
      <c r="K2393" s="17"/>
      <c r="L2393" s="17"/>
      <c r="M2393" s="17"/>
      <c r="N2393" s="17"/>
      <c r="O2393" s="17"/>
      <c r="P2393" s="17"/>
      <c r="Q2393" s="10"/>
      <c r="R2393" s="11" t="s">
        <v>325</v>
      </c>
      <c r="S2393" s="37"/>
      <c r="T2393" s="37"/>
      <c r="U2393" s="37"/>
      <c r="V2393" s="37"/>
      <c r="W2393" s="37"/>
      <c r="X2393" s="37"/>
      <c r="Y2393" s="37"/>
      <c r="Z2393" s="37"/>
      <c r="AA2393" s="37"/>
      <c r="AB2393" s="37"/>
      <c r="AC2393" s="37"/>
      <c r="AD2393" s="37"/>
      <c r="AE2393" s="37"/>
      <c r="AF2393" s="37"/>
      <c r="AG2393" s="37"/>
      <c r="AH2393" s="37"/>
      <c r="AI2393" s="37"/>
      <c r="AJ2393" s="37"/>
      <c r="AK2393" s="37"/>
      <c r="AL2393" s="37"/>
      <c r="AM2393" s="37"/>
      <c r="AN2393" s="37"/>
      <c r="AO2393" s="37"/>
      <c r="AP2393" s="37"/>
      <c r="AQ2393" s="37"/>
      <c r="AR2393" s="37"/>
      <c r="AS2393" s="37"/>
      <c r="AT2393" s="37"/>
      <c r="AU2393" s="37"/>
      <c r="AV2393" s="37"/>
      <c r="AW2393" s="37"/>
      <c r="AX2393" s="37"/>
      <c r="AY2393" s="38"/>
      <c r="AZ2393" s="38"/>
      <c r="BA2393" s="38"/>
      <c r="BB2393" s="38"/>
      <c r="BC2393" s="38"/>
      <c r="BD2393" s="38"/>
      <c r="BE2393" s="38"/>
      <c r="BF2393" s="38"/>
      <c r="BG2393" s="38"/>
      <c r="BH2393" s="38"/>
      <c r="BI2393" s="38"/>
      <c r="BJ2393" s="38"/>
      <c r="BK2393" s="38"/>
      <c r="BL2393" s="13"/>
      <c r="BM2393" s="13"/>
      <c r="BN2393" s="13"/>
      <c r="BO2393" s="13"/>
      <c r="BP2393" s="13"/>
      <c r="BQ2393" s="13"/>
      <c r="BR2393" s="13"/>
      <c r="BS2393" s="13"/>
      <c r="BT2393" s="13"/>
      <c r="BU2393" s="13"/>
      <c r="BV2393" s="13"/>
      <c r="BW2393" s="13"/>
      <c r="BX2393" s="14"/>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row>
    <row r="2394" spans="2:126" ht="20.100000000000001" customHeight="1">
      <c r="B2394" s="9"/>
      <c r="C2394" s="9"/>
      <c r="D2394" s="20"/>
      <c r="E2394" s="21" t="s">
        <v>54</v>
      </c>
      <c r="F2394" s="21"/>
      <c r="G2394" s="21"/>
      <c r="H2394" s="21"/>
      <c r="I2394" s="21"/>
      <c r="J2394" s="22"/>
      <c r="K2394" s="22"/>
      <c r="L2394" s="22"/>
      <c r="M2394" s="22"/>
      <c r="N2394" s="22"/>
      <c r="O2394" s="22"/>
      <c r="P2394" s="22"/>
      <c r="Q2394" s="15"/>
      <c r="R2394" s="28" t="s">
        <v>77</v>
      </c>
      <c r="S2394" s="29"/>
      <c r="T2394" s="29"/>
      <c r="U2394" s="29"/>
      <c r="V2394" s="29"/>
      <c r="W2394" s="29"/>
      <c r="X2394" s="29"/>
      <c r="Y2394" s="29"/>
      <c r="Z2394" s="29"/>
      <c r="AA2394" s="29"/>
      <c r="AB2394" s="29"/>
      <c r="AC2394" s="29"/>
      <c r="AD2394" s="29"/>
      <c r="AE2394" s="29"/>
      <c r="AF2394" s="29"/>
      <c r="AG2394" s="29"/>
      <c r="AH2394" s="29"/>
      <c r="AI2394" s="29"/>
      <c r="AJ2394" s="29"/>
      <c r="AK2394" s="29"/>
      <c r="AL2394" s="29"/>
      <c r="AM2394" s="29"/>
      <c r="AN2394" s="29"/>
      <c r="AO2394" s="29"/>
      <c r="AP2394" s="29"/>
      <c r="AQ2394" s="29"/>
      <c r="AR2394" s="29"/>
      <c r="AS2394" s="29"/>
      <c r="AT2394" s="29"/>
      <c r="AU2394" s="29"/>
      <c r="AV2394" s="29"/>
      <c r="AW2394" s="29"/>
      <c r="AX2394" s="29"/>
      <c r="AY2394" s="30"/>
      <c r="AZ2394" s="30"/>
      <c r="BA2394" s="30"/>
      <c r="BB2394" s="30"/>
      <c r="BC2394" s="30"/>
      <c r="BD2394" s="30"/>
      <c r="BE2394" s="30"/>
      <c r="BF2394" s="30"/>
      <c r="BG2394" s="30"/>
      <c r="BH2394" s="30"/>
      <c r="BI2394" s="30"/>
      <c r="BJ2394" s="30"/>
      <c r="BK2394" s="30"/>
      <c r="BL2394" s="18"/>
      <c r="BM2394" s="18"/>
      <c r="BN2394" s="18"/>
      <c r="BO2394" s="18"/>
      <c r="BP2394" s="18"/>
      <c r="BQ2394" s="18"/>
      <c r="BR2394" s="18"/>
      <c r="BS2394" s="18"/>
      <c r="BT2394" s="18"/>
      <c r="BU2394" s="18"/>
      <c r="BV2394" s="18"/>
      <c r="BW2394" s="18"/>
      <c r="BX2394" s="19"/>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row>
    <row r="2395" spans="2:126" ht="20.100000000000001" customHeight="1">
      <c r="B2395" s="9"/>
      <c r="C2395" s="9"/>
      <c r="D2395" s="15"/>
      <c r="E2395" s="16"/>
      <c r="F2395" s="16"/>
      <c r="G2395" s="16"/>
      <c r="H2395" s="16"/>
      <c r="I2395" s="16"/>
      <c r="J2395" s="17"/>
      <c r="K2395" s="17"/>
      <c r="L2395" s="17"/>
      <c r="M2395" s="17"/>
      <c r="N2395" s="17"/>
      <c r="O2395" s="17"/>
      <c r="P2395" s="17"/>
      <c r="Q2395" s="15"/>
      <c r="R2395" s="29"/>
      <c r="S2395" s="29"/>
      <c r="T2395" s="29" t="s">
        <v>78</v>
      </c>
      <c r="U2395" s="29"/>
      <c r="V2395" s="29"/>
      <c r="W2395" s="29"/>
      <c r="X2395" s="29"/>
      <c r="Y2395" s="29"/>
      <c r="Z2395" s="29"/>
      <c r="AA2395" s="29"/>
      <c r="AB2395" s="29"/>
      <c r="AC2395" s="29"/>
      <c r="AD2395" s="29"/>
      <c r="AE2395" s="29"/>
      <c r="AF2395" s="29"/>
      <c r="AG2395" s="29"/>
      <c r="AH2395" s="29"/>
      <c r="AI2395" s="29"/>
      <c r="AJ2395" s="29"/>
      <c r="AK2395" s="29"/>
      <c r="AL2395" s="29"/>
      <c r="AM2395" s="29"/>
      <c r="AN2395" s="29"/>
      <c r="AO2395" s="29"/>
      <c r="AP2395" s="29"/>
      <c r="AQ2395" s="29"/>
      <c r="AR2395" s="29"/>
      <c r="AS2395" s="29"/>
      <c r="AT2395" s="29"/>
      <c r="AU2395" s="29"/>
      <c r="AV2395" s="29"/>
      <c r="AW2395" s="29"/>
      <c r="AX2395" s="29"/>
      <c r="AY2395" s="30"/>
      <c r="AZ2395" s="30"/>
      <c r="BA2395" s="30"/>
      <c r="BB2395" s="30"/>
      <c r="BC2395" s="30"/>
      <c r="BD2395" s="30"/>
      <c r="BE2395" s="30"/>
      <c r="BF2395" s="30"/>
      <c r="BG2395" s="30"/>
      <c r="BH2395" s="30"/>
      <c r="BI2395" s="30"/>
      <c r="BJ2395" s="30"/>
      <c r="BK2395" s="30"/>
      <c r="BL2395" s="18"/>
      <c r="BM2395" s="18"/>
      <c r="BN2395" s="18"/>
      <c r="BO2395" s="18"/>
      <c r="BP2395" s="18"/>
      <c r="BQ2395" s="18"/>
      <c r="BR2395" s="18"/>
      <c r="BS2395" s="18"/>
      <c r="BT2395" s="18"/>
      <c r="BU2395" s="18"/>
      <c r="BV2395" s="18"/>
      <c r="BW2395" s="18"/>
      <c r="BX2395" s="19"/>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row>
    <row r="2396" spans="2:126" ht="20.100000000000001" customHeight="1">
      <c r="B2396" s="9"/>
      <c r="C2396" s="9"/>
      <c r="D2396" s="15"/>
      <c r="E2396" s="16"/>
      <c r="F2396" s="16"/>
      <c r="G2396" s="16"/>
      <c r="H2396" s="16"/>
      <c r="I2396" s="16"/>
      <c r="J2396" s="17"/>
      <c r="K2396" s="17"/>
      <c r="L2396" s="17"/>
      <c r="M2396" s="17"/>
      <c r="N2396" s="17"/>
      <c r="O2396" s="17"/>
      <c r="P2396" s="17"/>
      <c r="Q2396" s="15"/>
      <c r="R2396" s="29"/>
      <c r="S2396" s="29"/>
      <c r="T2396" s="29" t="s">
        <v>79</v>
      </c>
      <c r="U2396" s="29"/>
      <c r="V2396" s="29"/>
      <c r="W2396" s="29"/>
      <c r="X2396" s="29"/>
      <c r="Y2396" s="29"/>
      <c r="Z2396" s="29"/>
      <c r="AA2396" s="29"/>
      <c r="AB2396" s="29"/>
      <c r="AC2396" s="29"/>
      <c r="AD2396" s="29"/>
      <c r="AE2396" s="29"/>
      <c r="AF2396" s="29"/>
      <c r="AG2396" s="29"/>
      <c r="AH2396" s="29"/>
      <c r="AI2396" s="29"/>
      <c r="AJ2396" s="29"/>
      <c r="AK2396" s="29"/>
      <c r="AL2396" s="29"/>
      <c r="AM2396" s="29"/>
      <c r="AN2396" s="29"/>
      <c r="AO2396" s="29"/>
      <c r="AP2396" s="29"/>
      <c r="AQ2396" s="29"/>
      <c r="AR2396" s="29"/>
      <c r="AS2396" s="29"/>
      <c r="AT2396" s="29"/>
      <c r="AU2396" s="29"/>
      <c r="AV2396" s="29"/>
      <c r="AW2396" s="29"/>
      <c r="AX2396" s="29"/>
      <c r="AY2396" s="30"/>
      <c r="AZ2396" s="30"/>
      <c r="BA2396" s="30"/>
      <c r="BB2396" s="30"/>
      <c r="BC2396" s="30"/>
      <c r="BD2396" s="30"/>
      <c r="BE2396" s="30"/>
      <c r="BF2396" s="30"/>
      <c r="BG2396" s="30"/>
      <c r="BH2396" s="30"/>
      <c r="BI2396" s="30"/>
      <c r="BJ2396" s="30"/>
      <c r="BK2396" s="30"/>
      <c r="BL2396" s="18"/>
      <c r="BM2396" s="18"/>
      <c r="BN2396" s="18"/>
      <c r="BO2396" s="18"/>
      <c r="BP2396" s="18"/>
      <c r="BQ2396" s="18"/>
      <c r="BR2396" s="18"/>
      <c r="BS2396" s="18"/>
      <c r="BT2396" s="18"/>
      <c r="BU2396" s="18"/>
      <c r="BV2396" s="18"/>
      <c r="BW2396" s="18"/>
      <c r="BX2396" s="19"/>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row>
    <row r="2397" spans="2:126" ht="20.100000000000001" customHeight="1">
      <c r="B2397" s="9"/>
      <c r="C2397" s="9"/>
      <c r="D2397" s="23"/>
      <c r="E2397" s="24"/>
      <c r="F2397" s="24"/>
      <c r="G2397" s="24"/>
      <c r="H2397" s="24"/>
      <c r="I2397" s="24"/>
      <c r="J2397" s="25"/>
      <c r="K2397" s="25"/>
      <c r="L2397" s="25"/>
      <c r="M2397" s="25"/>
      <c r="N2397" s="25"/>
      <c r="O2397" s="25"/>
      <c r="P2397" s="25"/>
      <c r="Q2397" s="23"/>
      <c r="R2397" s="31"/>
      <c r="S2397" s="31"/>
      <c r="T2397" s="31" t="s">
        <v>80</v>
      </c>
      <c r="U2397" s="31"/>
      <c r="V2397" s="31"/>
      <c r="W2397" s="31"/>
      <c r="X2397" s="31"/>
      <c r="Y2397" s="31"/>
      <c r="Z2397" s="31"/>
      <c r="AA2397" s="31"/>
      <c r="AB2397" s="31"/>
      <c r="AC2397" s="31"/>
      <c r="AD2397" s="31"/>
      <c r="AE2397" s="31"/>
      <c r="AF2397" s="31"/>
      <c r="AG2397" s="31"/>
      <c r="AH2397" s="31"/>
      <c r="AI2397" s="31"/>
      <c r="AJ2397" s="31"/>
      <c r="AK2397" s="31"/>
      <c r="AL2397" s="31"/>
      <c r="AM2397" s="31"/>
      <c r="AN2397" s="31"/>
      <c r="AO2397" s="31"/>
      <c r="AP2397" s="31"/>
      <c r="AQ2397" s="31"/>
      <c r="AR2397" s="31"/>
      <c r="AS2397" s="31"/>
      <c r="AT2397" s="31"/>
      <c r="AU2397" s="31"/>
      <c r="AV2397" s="31"/>
      <c r="AW2397" s="31"/>
      <c r="AX2397" s="31"/>
      <c r="AY2397" s="32"/>
      <c r="AZ2397" s="32"/>
      <c r="BA2397" s="32"/>
      <c r="BB2397" s="32"/>
      <c r="BC2397" s="32"/>
      <c r="BD2397" s="32"/>
      <c r="BE2397" s="32"/>
      <c r="BF2397" s="32"/>
      <c r="BG2397" s="32"/>
      <c r="BH2397" s="32"/>
      <c r="BI2397" s="32"/>
      <c r="BJ2397" s="32"/>
      <c r="BK2397" s="32"/>
      <c r="BL2397" s="33"/>
      <c r="BM2397" s="33"/>
      <c r="BN2397" s="33"/>
      <c r="BO2397" s="33"/>
      <c r="BP2397" s="33"/>
      <c r="BQ2397" s="33"/>
      <c r="BR2397" s="33"/>
      <c r="BS2397" s="33"/>
      <c r="BT2397" s="33"/>
      <c r="BU2397" s="33"/>
      <c r="BV2397" s="33"/>
      <c r="BW2397" s="33"/>
      <c r="BX2397" s="26"/>
    </row>
    <row r="2398" spans="2:126" ht="20.100000000000001" customHeight="1">
      <c r="B2398" s="9"/>
      <c r="C2398" s="9"/>
      <c r="D2398" s="15"/>
      <c r="E2398" s="16" t="s">
        <v>55</v>
      </c>
      <c r="F2398" s="16"/>
      <c r="G2398" s="16"/>
      <c r="H2398" s="16"/>
      <c r="I2398" s="16"/>
      <c r="J2398" s="17"/>
      <c r="K2398" s="17"/>
      <c r="L2398" s="17"/>
      <c r="M2398" s="17"/>
      <c r="N2398" s="17"/>
      <c r="O2398" s="17"/>
      <c r="P2398" s="17"/>
      <c r="Q2398" s="15"/>
      <c r="R2398" s="250" t="s">
        <v>231</v>
      </c>
      <c r="S2398" s="250"/>
      <c r="T2398" s="250"/>
      <c r="U2398" s="250"/>
      <c r="V2398" s="250"/>
      <c r="W2398" s="250"/>
      <c r="X2398" s="250"/>
      <c r="Y2398" s="250"/>
      <c r="Z2398" s="250"/>
      <c r="AA2398" s="250"/>
      <c r="AB2398" s="250"/>
      <c r="AC2398" s="250"/>
      <c r="AD2398" s="250"/>
      <c r="AE2398" s="250"/>
      <c r="AF2398" s="250"/>
      <c r="AG2398" s="250"/>
      <c r="AH2398" s="250"/>
      <c r="AI2398" s="250"/>
      <c r="AJ2398" s="250"/>
      <c r="AK2398" s="250"/>
      <c r="AL2398" s="250"/>
      <c r="AM2398" s="250"/>
      <c r="AN2398" s="250"/>
      <c r="AO2398" s="34"/>
      <c r="AP2398" s="34"/>
      <c r="AQ2398" s="34"/>
      <c r="AR2398" s="34"/>
      <c r="AS2398" s="34"/>
      <c r="AT2398" s="34"/>
      <c r="AU2398" s="34"/>
      <c r="AV2398" s="34"/>
      <c r="AW2398" s="34"/>
      <c r="AX2398" s="34"/>
      <c r="AY2398" s="35"/>
      <c r="AZ2398" s="35"/>
      <c r="BA2398" s="35"/>
      <c r="BB2398" s="35"/>
      <c r="BC2398" s="35"/>
      <c r="BD2398" s="35"/>
      <c r="BE2398" s="35"/>
      <c r="BF2398" s="35"/>
      <c r="BG2398" s="35"/>
      <c r="BH2398" s="35"/>
      <c r="BI2398" s="35"/>
      <c r="BJ2398" s="35"/>
      <c r="BK2398" s="35"/>
      <c r="BL2398" s="2"/>
      <c r="BM2398" s="2"/>
      <c r="BN2398" s="2"/>
      <c r="BO2398" s="2"/>
      <c r="BP2398" s="2"/>
      <c r="BQ2398" s="2"/>
      <c r="BR2398" s="2"/>
      <c r="BS2398" s="2"/>
      <c r="BT2398" s="2"/>
      <c r="BU2398" s="2"/>
      <c r="BV2398" s="2"/>
      <c r="BW2398" s="2"/>
      <c r="BX2398" s="3"/>
    </row>
    <row r="2399" spans="2:126" ht="20.100000000000001" customHeight="1">
      <c r="B2399" s="9"/>
      <c r="C2399" s="9"/>
      <c r="D2399" s="15"/>
      <c r="E2399" s="16"/>
      <c r="F2399" s="16"/>
      <c r="G2399" s="16"/>
      <c r="H2399" s="16"/>
      <c r="I2399" s="16"/>
      <c r="J2399" s="17"/>
      <c r="K2399" s="17"/>
      <c r="L2399" s="17"/>
      <c r="M2399" s="17"/>
      <c r="N2399" s="17"/>
      <c r="O2399" s="17"/>
      <c r="P2399" s="17"/>
      <c r="Q2399" s="15"/>
      <c r="R2399" s="251" t="s">
        <v>232</v>
      </c>
      <c r="S2399" s="251"/>
      <c r="T2399" s="251"/>
      <c r="U2399" s="251"/>
      <c r="V2399" s="251"/>
      <c r="W2399" s="251"/>
      <c r="X2399" s="251"/>
      <c r="Y2399" s="251"/>
      <c r="Z2399" s="251"/>
      <c r="AA2399" s="251"/>
      <c r="AB2399" s="251"/>
      <c r="AC2399" s="251"/>
      <c r="AD2399" s="251"/>
      <c r="AE2399" s="251"/>
      <c r="AF2399" s="251"/>
      <c r="AG2399" s="251"/>
      <c r="AH2399" s="251"/>
      <c r="AI2399" s="251"/>
      <c r="AJ2399" s="251"/>
      <c r="AK2399" s="251"/>
      <c r="AL2399" s="251"/>
      <c r="AM2399" s="251"/>
      <c r="AN2399" s="251"/>
      <c r="AO2399" s="251"/>
      <c r="AP2399" s="251"/>
      <c r="AQ2399" s="251"/>
      <c r="AR2399" s="251"/>
      <c r="AS2399" s="251"/>
      <c r="AT2399" s="251"/>
      <c r="AU2399" s="251"/>
      <c r="AV2399" s="251"/>
      <c r="AW2399" s="251"/>
      <c r="AX2399" s="251"/>
      <c r="AY2399" s="252"/>
      <c r="AZ2399" s="252"/>
      <c r="BA2399" s="252"/>
      <c r="BB2399" s="252"/>
      <c r="BC2399" s="252"/>
      <c r="BD2399" s="252"/>
      <c r="BE2399" s="252"/>
      <c r="BF2399" s="252"/>
      <c r="BG2399" s="252"/>
      <c r="BH2399" s="252"/>
      <c r="BI2399" s="252"/>
      <c r="BJ2399" s="252"/>
      <c r="BK2399" s="252"/>
      <c r="BL2399" s="18"/>
      <c r="BM2399" s="18"/>
      <c r="BN2399" s="18"/>
      <c r="BO2399" s="18"/>
      <c r="BP2399" s="18"/>
      <c r="BQ2399" s="18"/>
      <c r="BR2399" s="18"/>
      <c r="BS2399" s="18"/>
      <c r="BT2399" s="18"/>
      <c r="BU2399" s="18"/>
      <c r="BV2399" s="18"/>
      <c r="BW2399" s="18"/>
      <c r="BX2399" s="19"/>
    </row>
    <row r="2400" spans="2:126" ht="20.100000000000001" customHeight="1">
      <c r="B2400" s="9"/>
      <c r="C2400" s="9"/>
      <c r="D2400" s="15"/>
      <c r="E2400" s="16"/>
      <c r="F2400" s="16"/>
      <c r="G2400" s="16"/>
      <c r="H2400" s="16"/>
      <c r="I2400" s="16"/>
      <c r="J2400" s="17"/>
      <c r="K2400" s="17"/>
      <c r="L2400" s="17"/>
      <c r="M2400" s="17"/>
      <c r="N2400" s="17"/>
      <c r="O2400" s="17"/>
      <c r="P2400" s="17"/>
      <c r="Q2400" s="228"/>
      <c r="R2400" s="29" t="s">
        <v>233</v>
      </c>
      <c r="S2400" s="29"/>
      <c r="T2400" s="29"/>
      <c r="U2400" s="29"/>
      <c r="V2400" s="29"/>
      <c r="W2400" s="29"/>
      <c r="X2400" s="29"/>
      <c r="Y2400" s="29"/>
      <c r="Z2400" s="29"/>
      <c r="AA2400" s="29"/>
      <c r="AB2400" s="29"/>
      <c r="AC2400" s="29"/>
      <c r="AD2400" s="29"/>
      <c r="AE2400" s="29"/>
      <c r="AF2400" s="29"/>
      <c r="AG2400" s="29"/>
      <c r="AH2400" s="29"/>
      <c r="AI2400" s="29"/>
      <c r="AJ2400" s="29"/>
      <c r="AK2400" s="29"/>
      <c r="AL2400" s="29"/>
      <c r="AM2400" s="29"/>
      <c r="AN2400" s="29"/>
      <c r="AO2400" s="29"/>
      <c r="AP2400" s="29"/>
      <c r="AQ2400" s="29"/>
      <c r="AR2400" s="29"/>
      <c r="AS2400" s="29"/>
      <c r="AT2400" s="29"/>
      <c r="AU2400" s="251"/>
      <c r="AV2400" s="251"/>
      <c r="AW2400" s="251"/>
      <c r="AX2400" s="251"/>
      <c r="AY2400" s="252"/>
      <c r="AZ2400" s="252"/>
      <c r="BA2400" s="252"/>
      <c r="BB2400" s="252"/>
      <c r="BC2400" s="252"/>
      <c r="BD2400" s="252"/>
      <c r="BE2400" s="252"/>
      <c r="BF2400" s="252"/>
      <c r="BG2400" s="252"/>
      <c r="BH2400" s="252"/>
      <c r="BI2400" s="252"/>
      <c r="BJ2400" s="252"/>
      <c r="BK2400" s="252"/>
      <c r="BL2400" s="247"/>
      <c r="BM2400" s="18"/>
      <c r="BN2400" s="18"/>
      <c r="BO2400" s="18"/>
      <c r="BP2400" s="18"/>
      <c r="BQ2400" s="18"/>
      <c r="BR2400" s="18"/>
      <c r="BS2400" s="18"/>
      <c r="BT2400" s="18"/>
      <c r="BU2400" s="18"/>
      <c r="BV2400" s="18"/>
      <c r="BW2400" s="18"/>
      <c r="BX2400" s="19"/>
    </row>
    <row r="2401" spans="2:126" ht="20.100000000000001" customHeight="1">
      <c r="B2401" s="9"/>
      <c r="C2401" s="9"/>
      <c r="D2401" s="23"/>
      <c r="E2401" s="24"/>
      <c r="F2401" s="24"/>
      <c r="G2401" s="24"/>
      <c r="H2401" s="24"/>
      <c r="I2401" s="24"/>
      <c r="J2401" s="25"/>
      <c r="K2401" s="25"/>
      <c r="L2401" s="25"/>
      <c r="M2401" s="25"/>
      <c r="N2401" s="25"/>
      <c r="O2401" s="25"/>
      <c r="P2401" s="25"/>
      <c r="Q2401" s="253"/>
      <c r="R2401" s="32" t="s">
        <v>234</v>
      </c>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C2401" s="32"/>
      <c r="BD2401" s="32"/>
      <c r="BE2401" s="32"/>
      <c r="BF2401" s="32"/>
      <c r="BG2401" s="32"/>
      <c r="BH2401" s="32"/>
      <c r="BI2401" s="32"/>
      <c r="BJ2401" s="32"/>
      <c r="BK2401" s="32"/>
      <c r="BL2401" s="33"/>
      <c r="BM2401" s="33"/>
      <c r="BN2401" s="33"/>
      <c r="BO2401" s="33"/>
      <c r="BP2401" s="33"/>
      <c r="BQ2401" s="33"/>
      <c r="BR2401" s="33"/>
      <c r="BS2401" s="33"/>
      <c r="BT2401" s="33"/>
      <c r="BU2401" s="33"/>
      <c r="BV2401" s="33"/>
      <c r="BW2401" s="33"/>
      <c r="BX2401" s="26"/>
    </row>
    <row r="2402" spans="2:126" ht="12.75" customHeight="1">
      <c r="B2402" s="9"/>
      <c r="C2402" s="9"/>
      <c r="D2402" s="9"/>
      <c r="E2402" s="9"/>
      <c r="F2402" s="9"/>
      <c r="G2402" s="9"/>
      <c r="H2402" s="9"/>
      <c r="I2402" s="9"/>
      <c r="J2402" s="9"/>
      <c r="K2402" s="9"/>
      <c r="L2402" s="9"/>
      <c r="M2402" s="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c r="AS2402" s="9"/>
      <c r="AT2402" s="9"/>
      <c r="AU2402" s="9"/>
      <c r="AV2402" s="9"/>
      <c r="AW2402" s="9"/>
      <c r="AX2402" s="9"/>
      <c r="AY2402" s="9"/>
      <c r="AZ2402" s="9"/>
    </row>
    <row r="2403" spans="2:126" s="8" customFormat="1" ht="15.75" customHeight="1">
      <c r="D2403" s="488">
        <f>入力フォーム!$C$13</f>
        <v>45931</v>
      </c>
      <c r="E2403" s="488"/>
      <c r="F2403" s="488"/>
      <c r="G2403" s="488"/>
      <c r="H2403" s="488"/>
      <c r="I2403" s="488"/>
      <c r="J2403" s="488"/>
      <c r="K2403" s="488"/>
      <c r="L2403" s="488"/>
      <c r="M2403" s="488"/>
      <c r="N2403" s="488"/>
      <c r="O2403" s="488"/>
      <c r="P2403" s="488"/>
      <c r="Q2403" s="488"/>
      <c r="R2403" s="47"/>
      <c r="S2403" s="47"/>
      <c r="T2403" s="47"/>
      <c r="U2403" s="47"/>
      <c r="BZ2403" s="43"/>
      <c r="CA2403" s="43"/>
      <c r="CB2403" s="43"/>
      <c r="CC2403" s="43"/>
      <c r="CD2403" s="43"/>
      <c r="CE2403" s="43"/>
      <c r="CF2403" s="43"/>
      <c r="CG2403" s="43"/>
      <c r="CH2403" s="43"/>
      <c r="CI2403" s="43"/>
      <c r="CJ2403" s="43"/>
      <c r="CK2403" s="43"/>
      <c r="CL2403" s="43"/>
      <c r="CM2403" s="43"/>
      <c r="CN2403" s="43"/>
      <c r="CO2403" s="43"/>
      <c r="CP2403" s="43"/>
      <c r="CQ2403" s="43"/>
      <c r="CR2403" s="43"/>
      <c r="CS2403" s="43"/>
      <c r="CT2403" s="43"/>
      <c r="CU2403" s="43"/>
      <c r="CV2403" s="43"/>
      <c r="CW2403" s="43"/>
      <c r="CX2403" s="43"/>
      <c r="CY2403" s="43"/>
      <c r="CZ2403" s="43"/>
      <c r="DA2403" s="43"/>
      <c r="DB2403" s="43"/>
      <c r="DC2403" s="43"/>
      <c r="DD2403" s="43"/>
      <c r="DE2403" s="43"/>
      <c r="DF2403" s="43"/>
      <c r="DG2403" s="43"/>
      <c r="DH2403" s="43"/>
      <c r="DI2403" s="43"/>
      <c r="DJ2403" s="43"/>
      <c r="DK2403" s="43"/>
      <c r="DL2403" s="43"/>
      <c r="DM2403" s="43"/>
      <c r="DN2403" s="43"/>
      <c r="DO2403" s="43"/>
      <c r="DP2403" s="43"/>
      <c r="DQ2403" s="43"/>
      <c r="DR2403" s="43"/>
      <c r="DS2403" s="43"/>
      <c r="DT2403" s="43"/>
      <c r="DU2403" s="43"/>
      <c r="DV2403" s="43"/>
    </row>
    <row r="2404" spans="2:126" s="8" customFormat="1" ht="10.5" customHeight="1">
      <c r="D2404" s="45"/>
      <c r="E2404" s="45"/>
      <c r="F2404" s="45"/>
      <c r="G2404" s="45"/>
      <c r="H2404" s="45"/>
      <c r="I2404" s="45"/>
      <c r="J2404" s="45"/>
      <c r="K2404" s="45"/>
      <c r="L2404" s="45"/>
      <c r="M2404" s="45"/>
      <c r="N2404" s="45"/>
      <c r="O2404" s="45"/>
      <c r="P2404" s="45"/>
      <c r="Q2404" s="45"/>
      <c r="BZ2404" s="43"/>
      <c r="CA2404" s="43"/>
      <c r="CB2404" s="43"/>
      <c r="CC2404" s="43"/>
      <c r="CD2404" s="43"/>
      <c r="CE2404" s="43"/>
      <c r="CF2404" s="43"/>
      <c r="CG2404" s="43"/>
      <c r="CH2404" s="43"/>
      <c r="CI2404" s="43"/>
      <c r="CJ2404" s="43"/>
      <c r="CK2404" s="43"/>
      <c r="CL2404" s="43"/>
      <c r="CM2404" s="43"/>
      <c r="CN2404" s="43"/>
      <c r="CO2404" s="43"/>
      <c r="CP2404" s="43"/>
      <c r="CQ2404" s="43"/>
      <c r="CR2404" s="43"/>
      <c r="CS2404" s="43"/>
      <c r="CT2404" s="43"/>
      <c r="CU2404" s="43"/>
      <c r="CV2404" s="43"/>
      <c r="CW2404" s="43"/>
      <c r="CX2404" s="43"/>
      <c r="CY2404" s="43"/>
      <c r="CZ2404" s="43"/>
      <c r="DA2404" s="43"/>
      <c r="DB2404" s="43"/>
      <c r="DC2404" s="43"/>
      <c r="DD2404" s="43"/>
      <c r="DE2404" s="43"/>
      <c r="DF2404" s="43"/>
      <c r="DG2404" s="43"/>
      <c r="DH2404" s="43"/>
      <c r="DI2404" s="43"/>
      <c r="DJ2404" s="43"/>
      <c r="DK2404" s="43"/>
      <c r="DL2404" s="43"/>
      <c r="DM2404" s="43"/>
      <c r="DN2404" s="43"/>
      <c r="DO2404" s="43"/>
      <c r="DP2404" s="43"/>
      <c r="DQ2404" s="43"/>
      <c r="DR2404" s="43"/>
      <c r="DS2404" s="43"/>
      <c r="DT2404" s="43"/>
      <c r="DU2404" s="43"/>
      <c r="DV2404" s="43"/>
    </row>
    <row r="2405" spans="2:126" s="8" customFormat="1" ht="18" customHeight="1">
      <c r="AM2405" s="8" t="s">
        <v>56</v>
      </c>
      <c r="AQ2405" s="489" t="s">
        <v>306</v>
      </c>
      <c r="AR2405" s="489"/>
      <c r="AS2405" s="489"/>
      <c r="AT2405" s="489"/>
      <c r="AU2405" s="489"/>
      <c r="AV2405" s="489"/>
      <c r="AW2405" s="489"/>
      <c r="AX2405" s="489"/>
      <c r="AY2405" s="489"/>
      <c r="AZ2405" s="489"/>
      <c r="BA2405" s="489"/>
      <c r="BB2405" s="489"/>
      <c r="BC2405" s="489"/>
      <c r="BD2405" s="489"/>
      <c r="BE2405" s="489"/>
      <c r="BF2405" s="489"/>
      <c r="BG2405" s="489"/>
      <c r="BH2405" s="489"/>
      <c r="BI2405" s="489"/>
      <c r="BJ2405" s="489"/>
      <c r="BK2405" s="489"/>
      <c r="BL2405" s="489"/>
      <c r="BZ2405" s="43"/>
      <c r="CA2405" s="43"/>
      <c r="CB2405" s="43"/>
      <c r="CC2405" s="43"/>
      <c r="CD2405" s="43"/>
      <c r="CE2405" s="43"/>
      <c r="CF2405" s="43"/>
      <c r="CG2405" s="43"/>
      <c r="CH2405" s="43"/>
      <c r="CI2405" s="43"/>
      <c r="CJ2405" s="43"/>
      <c r="CK2405" s="43"/>
      <c r="CL2405" s="43"/>
      <c r="CM2405" s="43"/>
      <c r="CN2405" s="43"/>
      <c r="CO2405" s="43"/>
      <c r="CP2405" s="43"/>
      <c r="CQ2405" s="43"/>
      <c r="CR2405" s="43"/>
      <c r="CS2405" s="43"/>
      <c r="CT2405" s="43"/>
      <c r="CU2405" s="43"/>
      <c r="CV2405" s="43"/>
      <c r="CW2405" s="43"/>
      <c r="CX2405" s="43"/>
      <c r="CY2405" s="43"/>
      <c r="CZ2405" s="43"/>
      <c r="DA2405" s="43"/>
      <c r="DB2405" s="43"/>
      <c r="DC2405" s="43"/>
      <c r="DD2405" s="43"/>
      <c r="DE2405" s="43"/>
      <c r="DF2405" s="43"/>
      <c r="DG2405" s="43"/>
      <c r="DH2405" s="43"/>
      <c r="DI2405" s="43"/>
      <c r="DJ2405" s="43"/>
      <c r="DK2405" s="43"/>
      <c r="DL2405" s="43"/>
      <c r="DM2405" s="43"/>
      <c r="DN2405" s="43"/>
      <c r="DO2405" s="43"/>
      <c r="DP2405" s="43"/>
      <c r="DQ2405" s="43"/>
      <c r="DR2405" s="43"/>
      <c r="DS2405" s="43"/>
      <c r="DT2405" s="43"/>
      <c r="DU2405" s="43"/>
      <c r="DV2405" s="43"/>
    </row>
    <row r="2406" spans="2:126" s="8" customFormat="1" ht="18" customHeight="1">
      <c r="AQ2406" s="489" t="s">
        <v>66</v>
      </c>
      <c r="AR2406" s="489"/>
      <c r="AS2406" s="489"/>
      <c r="AT2406" s="489"/>
      <c r="AU2406" s="489"/>
      <c r="AV2406" s="489"/>
      <c r="AW2406" s="489"/>
      <c r="AX2406" s="489"/>
      <c r="AY2406" s="489"/>
      <c r="AZ2406" s="489"/>
      <c r="BA2406" s="489"/>
      <c r="BB2406" s="489"/>
      <c r="BC2406" s="489"/>
      <c r="BD2406" s="489"/>
      <c r="BE2406" s="489"/>
      <c r="BZ2406" s="43"/>
      <c r="CA2406" s="43"/>
      <c r="CB2406" s="43"/>
      <c r="CC2406" s="43"/>
      <c r="CD2406" s="43"/>
      <c r="CE2406" s="43"/>
      <c r="CF2406" s="43"/>
      <c r="CG2406" s="43"/>
      <c r="CH2406" s="43"/>
      <c r="CI2406" s="43"/>
      <c r="CJ2406" s="43"/>
      <c r="CK2406" s="43"/>
      <c r="CL2406" s="43"/>
      <c r="CM2406" s="43"/>
      <c r="CN2406" s="43"/>
      <c r="CO2406" s="43"/>
      <c r="CP2406" s="43"/>
      <c r="CQ2406" s="43"/>
      <c r="CR2406" s="43"/>
      <c r="CS2406" s="43"/>
      <c r="CT2406" s="43"/>
      <c r="CU2406" s="43"/>
      <c r="CV2406" s="43"/>
      <c r="CW2406" s="43"/>
      <c r="CX2406" s="43"/>
      <c r="CY2406" s="43"/>
      <c r="CZ2406" s="43"/>
      <c r="DA2406" s="43"/>
      <c r="DB2406" s="43"/>
      <c r="DC2406" s="43"/>
      <c r="DD2406" s="43"/>
      <c r="DE2406" s="43"/>
      <c r="DF2406" s="43"/>
      <c r="DG2406" s="43"/>
      <c r="DH2406" s="43"/>
      <c r="DI2406" s="43"/>
      <c r="DJ2406" s="43"/>
      <c r="DK2406" s="43"/>
      <c r="DL2406" s="43"/>
      <c r="DM2406" s="43"/>
      <c r="DN2406" s="43"/>
      <c r="DO2406" s="43"/>
      <c r="DP2406" s="43"/>
      <c r="DQ2406" s="43"/>
      <c r="DR2406" s="43"/>
      <c r="DS2406" s="43"/>
      <c r="DT2406" s="43"/>
      <c r="DU2406" s="43"/>
      <c r="DV2406" s="43"/>
    </row>
    <row r="2407" spans="2:126" s="8" customFormat="1" ht="18" customHeight="1">
      <c r="AQ2407" s="479" t="s">
        <v>330</v>
      </c>
      <c r="AR2407" s="479"/>
      <c r="AS2407" s="479"/>
      <c r="AT2407" s="479"/>
      <c r="AU2407" s="479"/>
      <c r="AV2407" s="479"/>
      <c r="AW2407" s="479"/>
      <c r="AX2407" s="479"/>
      <c r="AY2407" s="479"/>
      <c r="AZ2407" s="479"/>
      <c r="BA2407" s="479"/>
      <c r="BB2407" s="479"/>
      <c r="BC2407" s="479"/>
      <c r="BD2407" s="479"/>
      <c r="BE2407" s="479"/>
      <c r="BF2407" s="479"/>
      <c r="BG2407" s="43"/>
      <c r="BH2407" s="480" t="s">
        <v>299</v>
      </c>
      <c r="BI2407" s="480"/>
      <c r="BJ2407" s="480"/>
      <c r="BK2407" s="480"/>
      <c r="BL2407" s="480"/>
      <c r="BM2407" s="480"/>
      <c r="BN2407" s="480"/>
      <c r="BO2407" s="480"/>
      <c r="BS2407" s="8" t="s">
        <v>57</v>
      </c>
      <c r="BZ2407" s="43"/>
      <c r="CA2407" s="43"/>
      <c r="CB2407" s="43"/>
      <c r="CC2407" s="43"/>
      <c r="CD2407" s="43"/>
      <c r="CE2407" s="43"/>
      <c r="CF2407" s="43"/>
      <c r="CG2407" s="43"/>
      <c r="CH2407" s="43"/>
      <c r="CI2407" s="43"/>
      <c r="CJ2407" s="43"/>
      <c r="CK2407" s="43"/>
      <c r="CL2407" s="43"/>
      <c r="CM2407" s="43"/>
      <c r="CN2407" s="43"/>
      <c r="CO2407" s="43"/>
      <c r="CP2407" s="43"/>
      <c r="CQ2407" s="43"/>
      <c r="CR2407" s="43"/>
      <c r="CS2407" s="43"/>
      <c r="CT2407" s="43"/>
      <c r="CU2407" s="43"/>
      <c r="CV2407" s="43"/>
      <c r="CW2407" s="43"/>
      <c r="CX2407" s="43"/>
      <c r="CY2407" s="43"/>
      <c r="CZ2407" s="43"/>
      <c r="DA2407" s="43"/>
      <c r="DB2407" s="43"/>
      <c r="DC2407" s="43"/>
      <c r="DD2407" s="43"/>
      <c r="DE2407" s="43"/>
      <c r="DF2407" s="43"/>
      <c r="DG2407" s="43"/>
      <c r="DH2407" s="43"/>
      <c r="DI2407" s="43"/>
      <c r="DJ2407" s="43"/>
      <c r="DK2407" s="43"/>
      <c r="DL2407" s="43"/>
      <c r="DM2407" s="43"/>
      <c r="DN2407" s="43"/>
      <c r="DO2407" s="43"/>
      <c r="DP2407" s="43"/>
      <c r="DQ2407" s="43"/>
      <c r="DR2407" s="43"/>
      <c r="DS2407" s="43"/>
      <c r="DT2407" s="43"/>
      <c r="DU2407" s="43"/>
      <c r="DV2407" s="43"/>
    </row>
    <row r="2408" spans="2:126" s="8" customFormat="1" ht="10.5" customHeight="1">
      <c r="BZ2408" s="43"/>
      <c r="CA2408" s="43"/>
      <c r="CB2408" s="43"/>
      <c r="CC2408" s="43"/>
      <c r="CD2408" s="43"/>
      <c r="CE2408" s="43"/>
      <c r="CF2408" s="43"/>
      <c r="CG2408" s="43"/>
      <c r="CH2408" s="43"/>
      <c r="CI2408" s="43"/>
      <c r="CJ2408" s="43"/>
      <c r="CK2408" s="43"/>
      <c r="CL2408" s="43"/>
      <c r="CM2408" s="43"/>
      <c r="CN2408" s="43"/>
      <c r="CO2408" s="43"/>
      <c r="CP2408" s="43"/>
      <c r="CQ2408" s="43"/>
      <c r="CR2408" s="43"/>
      <c r="CS2408" s="43"/>
      <c r="CT2408" s="43"/>
      <c r="CU2408" s="43"/>
      <c r="CV2408" s="43"/>
      <c r="CW2408" s="43"/>
      <c r="CX2408" s="43"/>
      <c r="CY2408" s="43"/>
      <c r="CZ2408" s="43"/>
      <c r="DA2408" s="43"/>
      <c r="DB2408" s="43"/>
      <c r="DC2408" s="43"/>
      <c r="DD2408" s="43"/>
      <c r="DE2408" s="43"/>
      <c r="DF2408" s="43"/>
      <c r="DG2408" s="43"/>
      <c r="DH2408" s="43"/>
      <c r="DI2408" s="43"/>
      <c r="DJ2408" s="43"/>
      <c r="DK2408" s="43"/>
      <c r="DL2408" s="43"/>
      <c r="DM2408" s="43"/>
      <c r="DN2408" s="43"/>
      <c r="DO2408" s="43"/>
      <c r="DP2408" s="43"/>
      <c r="DQ2408" s="43"/>
      <c r="DR2408" s="43"/>
      <c r="DS2408" s="43"/>
      <c r="DT2408" s="43"/>
      <c r="DU2408" s="43"/>
      <c r="DV2408" s="43"/>
    </row>
    <row r="2409" spans="2:126" s="8" customFormat="1" ht="18" customHeight="1">
      <c r="AM2409" s="8" t="s">
        <v>58</v>
      </c>
      <c r="AQ2409" s="8" t="s">
        <v>59</v>
      </c>
      <c r="AU2409" s="481" t="str">
        <f>"〒"&amp;VLOOKUP(A2357,入力フォーム!$A$26:$AA$75,4,FALSE)</f>
        <v>〒</v>
      </c>
      <c r="AV2409" s="481"/>
      <c r="AW2409" s="481"/>
      <c r="AX2409" s="481"/>
      <c r="AY2409" s="481"/>
      <c r="AZ2409" s="481"/>
      <c r="BA2409" s="481"/>
      <c r="BB2409" s="481"/>
      <c r="BZ2409" s="43"/>
      <c r="CA2409" s="43"/>
      <c r="CB2409" s="43"/>
      <c r="CC2409" s="43"/>
      <c r="CD2409" s="43"/>
      <c r="CE2409" s="43"/>
      <c r="CF2409" s="43"/>
      <c r="CG2409" s="43"/>
      <c r="CH2409" s="43"/>
      <c r="CI2409" s="43"/>
      <c r="CJ2409" s="43"/>
      <c r="CK2409" s="43"/>
      <c r="CL2409" s="43"/>
      <c r="CM2409" s="43"/>
      <c r="CN2409" s="43"/>
      <c r="CO2409" s="43"/>
      <c r="CP2409" s="43"/>
      <c r="CQ2409" s="43"/>
      <c r="CR2409" s="43"/>
      <c r="CS2409" s="43"/>
      <c r="CT2409" s="43"/>
      <c r="CU2409" s="43"/>
      <c r="CV2409" s="43"/>
      <c r="CW2409" s="43"/>
      <c r="CX2409" s="43"/>
      <c r="CY2409" s="43"/>
      <c r="CZ2409" s="43"/>
      <c r="DA2409" s="43"/>
      <c r="DB2409" s="43"/>
      <c r="DC2409" s="43"/>
      <c r="DD2409" s="43"/>
      <c r="DE2409" s="43"/>
      <c r="DF2409" s="43"/>
      <c r="DG2409" s="43"/>
      <c r="DH2409" s="43"/>
      <c r="DI2409" s="43"/>
      <c r="DJ2409" s="43"/>
      <c r="DK2409" s="43"/>
      <c r="DL2409" s="43"/>
      <c r="DM2409" s="43"/>
      <c r="DN2409" s="43"/>
      <c r="DO2409" s="43"/>
      <c r="DP2409" s="43"/>
      <c r="DQ2409" s="43"/>
      <c r="DR2409" s="43"/>
      <c r="DS2409" s="43"/>
      <c r="DT2409" s="43"/>
      <c r="DU2409" s="43"/>
      <c r="DV2409" s="43"/>
    </row>
    <row r="2410" spans="2:126" s="8" customFormat="1" ht="20.100000000000001" customHeight="1">
      <c r="AU2410" s="144"/>
      <c r="AV2410" s="482">
        <f>VLOOKUP(A2357,入力フォーム!$A$26:$AA$75,5,FALSE)</f>
        <v>0</v>
      </c>
      <c r="AW2410" s="482"/>
      <c r="AX2410" s="482"/>
      <c r="AY2410" s="482"/>
      <c r="AZ2410" s="482"/>
      <c r="BA2410" s="482"/>
      <c r="BB2410" s="482"/>
      <c r="BC2410" s="482"/>
      <c r="BD2410" s="482"/>
      <c r="BE2410" s="482"/>
      <c r="BF2410" s="482"/>
      <c r="BG2410" s="482"/>
      <c r="BH2410" s="482"/>
      <c r="BI2410" s="482"/>
      <c r="BJ2410" s="482"/>
      <c r="BK2410" s="482"/>
      <c r="BL2410" s="482"/>
      <c r="BM2410" s="482"/>
      <c r="BN2410" s="482"/>
      <c r="BO2410" s="482"/>
      <c r="BP2410" s="482"/>
      <c r="BQ2410" s="482"/>
      <c r="BR2410" s="482"/>
      <c r="BS2410" s="482"/>
      <c r="BZ2410" s="43"/>
      <c r="CA2410" s="43"/>
      <c r="CB2410" s="43"/>
      <c r="CC2410" s="43"/>
      <c r="CD2410" s="43"/>
      <c r="CE2410" s="43"/>
      <c r="CF2410" s="43"/>
      <c r="CG2410" s="43"/>
      <c r="CH2410" s="43"/>
      <c r="CI2410" s="43"/>
      <c r="CJ2410" s="43"/>
      <c r="CK2410" s="43"/>
      <c r="CL2410" s="43"/>
      <c r="CM2410" s="43"/>
      <c r="CN2410" s="43"/>
      <c r="CO2410" s="43"/>
      <c r="CP2410" s="43"/>
      <c r="CQ2410" s="43"/>
      <c r="CR2410" s="43"/>
      <c r="CS2410" s="43"/>
      <c r="CT2410" s="43"/>
      <c r="CU2410" s="43"/>
      <c r="CV2410" s="43"/>
      <c r="CW2410" s="43"/>
      <c r="CX2410" s="43"/>
      <c r="CY2410" s="43"/>
      <c r="CZ2410" s="43"/>
      <c r="DA2410" s="43"/>
      <c r="DB2410" s="43"/>
      <c r="DC2410" s="43"/>
      <c r="DD2410" s="43"/>
      <c r="DE2410" s="43"/>
      <c r="DF2410" s="43"/>
      <c r="DG2410" s="43"/>
      <c r="DH2410" s="43"/>
      <c r="DI2410" s="43"/>
      <c r="DJ2410" s="43"/>
      <c r="DK2410" s="43"/>
      <c r="DL2410" s="43"/>
      <c r="DM2410" s="43"/>
      <c r="DN2410" s="43"/>
      <c r="DO2410" s="43"/>
      <c r="DP2410" s="43"/>
      <c r="DQ2410" s="43"/>
      <c r="DR2410" s="43"/>
      <c r="DS2410" s="43"/>
      <c r="DT2410" s="43"/>
      <c r="DU2410" s="43"/>
      <c r="DV2410" s="43"/>
    </row>
    <row r="2411" spans="2:126" s="8" customFormat="1" ht="20.100000000000001" customHeight="1">
      <c r="AU2411" s="44"/>
      <c r="AV2411" s="483">
        <f>VLOOKUP(A2357,入力フォーム!$A$26:$AA$75,6,FALSE)</f>
        <v>0</v>
      </c>
      <c r="AW2411" s="483"/>
      <c r="AX2411" s="483"/>
      <c r="AY2411" s="483"/>
      <c r="AZ2411" s="483"/>
      <c r="BA2411" s="483"/>
      <c r="BB2411" s="483"/>
      <c r="BC2411" s="483"/>
      <c r="BD2411" s="483"/>
      <c r="BE2411" s="483"/>
      <c r="BF2411" s="483"/>
      <c r="BG2411" s="483"/>
      <c r="BH2411" s="483"/>
      <c r="BI2411" s="483"/>
      <c r="BJ2411" s="483"/>
      <c r="BK2411" s="483"/>
      <c r="BL2411" s="483"/>
      <c r="BM2411" s="483"/>
      <c r="BN2411" s="483"/>
      <c r="BO2411" s="483"/>
      <c r="BP2411" s="483"/>
      <c r="BQ2411" s="483"/>
      <c r="BR2411" s="483"/>
      <c r="BS2411" s="483"/>
      <c r="BZ2411" s="43"/>
      <c r="CA2411" s="43"/>
      <c r="CB2411" s="43"/>
      <c r="CC2411" s="43"/>
      <c r="CD2411" s="43"/>
      <c r="CE2411" s="43"/>
      <c r="CF2411" s="43"/>
      <c r="CG2411" s="43"/>
      <c r="CH2411" s="43"/>
      <c r="CI2411" s="43"/>
      <c r="CJ2411" s="43"/>
      <c r="CK2411" s="43"/>
      <c r="CL2411" s="43"/>
      <c r="CM2411" s="43"/>
      <c r="CN2411" s="43"/>
      <c r="CO2411" s="43"/>
      <c r="CP2411" s="43"/>
      <c r="CQ2411" s="43"/>
      <c r="CR2411" s="43"/>
      <c r="CS2411" s="43"/>
      <c r="CT2411" s="43"/>
      <c r="CU2411" s="43"/>
      <c r="CV2411" s="43"/>
      <c r="CW2411" s="43"/>
      <c r="CX2411" s="43"/>
      <c r="CY2411" s="43"/>
      <c r="CZ2411" s="43"/>
      <c r="DA2411" s="43"/>
      <c r="DB2411" s="43"/>
      <c r="DC2411" s="43"/>
      <c r="DD2411" s="43"/>
      <c r="DE2411" s="43"/>
      <c r="DF2411" s="43"/>
      <c r="DG2411" s="43"/>
      <c r="DH2411" s="43"/>
      <c r="DI2411" s="43"/>
      <c r="DJ2411" s="43"/>
      <c r="DK2411" s="43"/>
      <c r="DL2411" s="43"/>
      <c r="DM2411" s="43"/>
      <c r="DN2411" s="43"/>
      <c r="DO2411" s="43"/>
      <c r="DP2411" s="43"/>
      <c r="DQ2411" s="43"/>
      <c r="DR2411" s="43"/>
      <c r="DS2411" s="43"/>
      <c r="DT2411" s="43"/>
      <c r="DU2411" s="43"/>
      <c r="DV2411" s="43"/>
    </row>
    <row r="2412" spans="2:126" s="8" customFormat="1" ht="12" customHeight="1">
      <c r="AQ2412" s="46" t="s">
        <v>191</v>
      </c>
      <c r="AR2412" s="46"/>
      <c r="AS2412" s="46"/>
      <c r="AT2412" s="46"/>
      <c r="AU2412" s="46"/>
      <c r="AV2412" s="484">
        <f>VLOOKUP(A2357,入力フォーム!$A$26:$AA$75,3,FALSE)</f>
        <v>0</v>
      </c>
      <c r="AW2412" s="484" ph="1"/>
      <c r="AX2412" s="484" ph="1"/>
      <c r="AY2412" s="484" ph="1"/>
      <c r="AZ2412" s="484" ph="1"/>
      <c r="BA2412" s="484" ph="1"/>
      <c r="BB2412" s="484" ph="1"/>
      <c r="BC2412" s="484" ph="1"/>
      <c r="BD2412" s="484" ph="1"/>
      <c r="BE2412" s="484" ph="1"/>
      <c r="BF2412" s="484" ph="1"/>
      <c r="BG2412" s="484" ph="1"/>
      <c r="BH2412" s="484" ph="1"/>
      <c r="BI2412" s="484" ph="1"/>
      <c r="BJ2412" s="484" ph="1"/>
      <c r="BK2412" s="484" ph="1"/>
      <c r="BL2412" s="484" ph="1"/>
      <c r="BM2412" s="484" ph="1"/>
      <c r="BN2412" s="484" ph="1"/>
      <c r="BO2412" s="48"/>
      <c r="BP2412" s="48"/>
      <c r="BQ2412" s="48"/>
      <c r="BR2412" s="48"/>
      <c r="BS2412" s="48"/>
      <c r="BZ2412" s="43"/>
      <c r="CA2412" s="43"/>
      <c r="CB2412" s="43"/>
      <c r="CC2412" s="43"/>
      <c r="CD2412" s="43"/>
      <c r="CE2412" s="43"/>
      <c r="CF2412" s="43"/>
      <c r="CG2412" s="43"/>
      <c r="CH2412" s="43"/>
      <c r="CI2412" s="43"/>
      <c r="CJ2412" s="43"/>
      <c r="CK2412" s="43"/>
      <c r="CL2412" s="43"/>
      <c r="CM2412" s="43"/>
      <c r="CN2412" s="43"/>
      <c r="CO2412" s="43"/>
      <c r="CP2412" s="43"/>
      <c r="CQ2412" s="43"/>
      <c r="CR2412" s="43"/>
      <c r="CS2412" s="43"/>
      <c r="CT2412" s="43"/>
      <c r="CU2412" s="43"/>
      <c r="CV2412" s="43"/>
      <c r="CW2412" s="43"/>
      <c r="CX2412" s="43"/>
      <c r="CY2412" s="43"/>
      <c r="CZ2412" s="43"/>
      <c r="DA2412" s="43"/>
      <c r="DB2412" s="43"/>
      <c r="DC2412" s="43"/>
      <c r="DD2412" s="43"/>
      <c r="DE2412" s="43"/>
      <c r="DF2412" s="43"/>
      <c r="DG2412" s="43"/>
      <c r="DH2412" s="43"/>
      <c r="DI2412" s="43"/>
      <c r="DJ2412" s="43"/>
      <c r="DK2412" s="43"/>
      <c r="DL2412" s="43"/>
      <c r="DM2412" s="43"/>
      <c r="DN2412" s="43"/>
      <c r="DO2412" s="43"/>
      <c r="DP2412" s="43"/>
      <c r="DQ2412" s="43"/>
      <c r="DR2412" s="43"/>
      <c r="DS2412" s="43"/>
      <c r="DT2412" s="43"/>
      <c r="DU2412" s="43"/>
      <c r="DV2412" s="43"/>
    </row>
    <row r="2413" spans="2:126" s="8" customFormat="1" ht="20.100000000000001" customHeight="1">
      <c r="AQ2413" s="8" t="s">
        <v>60</v>
      </c>
      <c r="AV2413" s="493">
        <f>VLOOKUP(A2357,入力フォーム!$A$26:$AA$75,2,FALSE)</f>
        <v>0</v>
      </c>
      <c r="AW2413" s="493"/>
      <c r="AX2413" s="493"/>
      <c r="AY2413" s="493"/>
      <c r="AZ2413" s="493"/>
      <c r="BA2413" s="493"/>
      <c r="BB2413" s="493"/>
      <c r="BC2413" s="493"/>
      <c r="BD2413" s="493"/>
      <c r="BE2413" s="493"/>
      <c r="BF2413" s="493"/>
      <c r="BG2413" s="493"/>
      <c r="BH2413" s="493"/>
      <c r="BI2413" s="493"/>
      <c r="BJ2413" s="493"/>
      <c r="BK2413" s="493"/>
      <c r="BL2413" s="493"/>
      <c r="BM2413" s="493"/>
      <c r="BN2413" s="493"/>
      <c r="BO2413" s="48"/>
      <c r="BP2413" s="48"/>
      <c r="BQ2413" s="48"/>
      <c r="BR2413" s="48"/>
      <c r="BS2413" s="286" t="s">
        <v>57</v>
      </c>
      <c r="BZ2413" s="43"/>
      <c r="CA2413" s="43"/>
      <c r="CB2413" s="43"/>
      <c r="CC2413" s="43"/>
      <c r="CD2413" s="43"/>
      <c r="CE2413" s="43"/>
      <c r="CF2413" s="43"/>
      <c r="CG2413" s="43"/>
      <c r="CH2413" s="43"/>
      <c r="CI2413" s="43"/>
      <c r="CJ2413" s="43"/>
      <c r="CK2413" s="43"/>
      <c r="CL2413" s="43"/>
      <c r="CM2413" s="43"/>
      <c r="CN2413" s="43"/>
      <c r="CO2413" s="43"/>
      <c r="CP2413" s="43"/>
      <c r="CQ2413" s="43"/>
      <c r="CR2413" s="43"/>
      <c r="CS2413" s="43"/>
      <c r="CT2413" s="43"/>
      <c r="CU2413" s="43"/>
      <c r="CV2413" s="43"/>
      <c r="CW2413" s="43"/>
      <c r="CX2413" s="43"/>
      <c r="CY2413" s="43"/>
      <c r="CZ2413" s="43"/>
      <c r="DA2413" s="43"/>
      <c r="DB2413" s="43"/>
      <c r="DC2413" s="43"/>
      <c r="DD2413" s="43"/>
      <c r="DE2413" s="43"/>
      <c r="DF2413" s="43"/>
      <c r="DG2413" s="43"/>
      <c r="DH2413" s="43"/>
      <c r="DI2413" s="43"/>
      <c r="DJ2413" s="43"/>
      <c r="DK2413" s="43"/>
      <c r="DL2413" s="43"/>
      <c r="DM2413" s="43"/>
      <c r="DN2413" s="43"/>
      <c r="DO2413" s="43"/>
      <c r="DP2413" s="43"/>
      <c r="DQ2413" s="43"/>
      <c r="DR2413" s="43"/>
      <c r="DS2413" s="43"/>
      <c r="DT2413" s="43"/>
      <c r="DU2413" s="43"/>
      <c r="DV2413" s="43"/>
    </row>
    <row r="2414" spans="2:126" s="8" customFormat="1" ht="20.100000000000001" customHeight="1">
      <c r="AQ2414" s="8" t="s">
        <v>61</v>
      </c>
      <c r="AV2414" s="48"/>
      <c r="AW2414" s="494">
        <f>VLOOKUP(A2357,入力フォーム!$A$26:$AA$75,8,FALSE)</f>
        <v>0</v>
      </c>
      <c r="AX2414" s="494"/>
      <c r="AY2414" s="494"/>
      <c r="AZ2414" s="494"/>
      <c r="BA2414" s="494"/>
      <c r="BB2414" s="494"/>
      <c r="BC2414" s="494"/>
      <c r="BD2414" s="494"/>
      <c r="BE2414" s="494"/>
      <c r="BF2414" s="494"/>
      <c r="BG2414" s="494"/>
      <c r="BH2414" s="494"/>
      <c r="BI2414" s="494"/>
      <c r="BJ2414" s="494"/>
      <c r="BK2414" s="494"/>
      <c r="BL2414" s="494"/>
      <c r="BM2414" s="494"/>
      <c r="BN2414" s="494"/>
      <c r="BO2414" s="494"/>
      <c r="BP2414" s="494"/>
      <c r="BQ2414" s="494"/>
      <c r="BR2414" s="494"/>
      <c r="BS2414" s="48"/>
      <c r="BZ2414" s="43"/>
      <c r="CA2414" s="43"/>
      <c r="CB2414" s="43"/>
      <c r="CC2414" s="43"/>
      <c r="CD2414" s="43"/>
      <c r="CE2414" s="43"/>
      <c r="CF2414" s="43"/>
      <c r="CG2414" s="43"/>
      <c r="CH2414" s="43"/>
      <c r="CI2414" s="43"/>
      <c r="CJ2414" s="43"/>
      <c r="CK2414" s="43"/>
      <c r="CL2414" s="43"/>
      <c r="CM2414" s="43"/>
      <c r="CN2414" s="43"/>
      <c r="CO2414" s="43"/>
      <c r="CP2414" s="43"/>
      <c r="CQ2414" s="43"/>
      <c r="CR2414" s="43"/>
      <c r="CS2414" s="43"/>
      <c r="CT2414" s="43"/>
      <c r="CU2414" s="43"/>
      <c r="CV2414" s="43"/>
      <c r="CW2414" s="43"/>
      <c r="CX2414" s="43"/>
      <c r="CY2414" s="43"/>
      <c r="CZ2414" s="43"/>
      <c r="DA2414" s="43"/>
      <c r="DB2414" s="43"/>
      <c r="DC2414" s="43"/>
      <c r="DD2414" s="43"/>
      <c r="DE2414" s="43"/>
      <c r="DF2414" s="43"/>
      <c r="DG2414" s="43"/>
      <c r="DH2414" s="43"/>
      <c r="DI2414" s="43"/>
      <c r="DJ2414" s="43"/>
      <c r="DK2414" s="43"/>
      <c r="DL2414" s="43"/>
      <c r="DM2414" s="43"/>
      <c r="DN2414" s="43"/>
      <c r="DO2414" s="43"/>
      <c r="DP2414" s="43"/>
      <c r="DQ2414" s="43"/>
      <c r="DR2414" s="43"/>
      <c r="DS2414" s="43"/>
      <c r="DT2414" s="43"/>
      <c r="DU2414" s="43"/>
      <c r="DV2414" s="43"/>
    </row>
    <row r="2415" spans="2:126" s="8" customFormat="1" ht="20.100000000000001" customHeight="1">
      <c r="AQ2415" s="8" t="s">
        <v>83</v>
      </c>
      <c r="AV2415" s="48"/>
      <c r="AW2415" s="48"/>
      <c r="AX2415" s="48"/>
      <c r="AY2415" s="48"/>
      <c r="AZ2415" s="48"/>
      <c r="BA2415" s="48"/>
      <c r="BB2415" s="48"/>
      <c r="BC2415" s="48"/>
      <c r="BD2415" s="495">
        <f>VLOOKUP(A2357,入力フォーム!$A$26:$AA$75,9,FALSE)</f>
        <v>0</v>
      </c>
      <c r="BE2415" s="495"/>
      <c r="BF2415" s="495"/>
      <c r="BG2415" s="495"/>
      <c r="BH2415" s="495"/>
      <c r="BI2415" s="495"/>
      <c r="BJ2415" s="495"/>
      <c r="BK2415" s="495"/>
      <c r="BL2415" s="495"/>
      <c r="BM2415" s="495"/>
      <c r="BN2415" s="495"/>
      <c r="BO2415" s="495"/>
      <c r="BP2415" s="495"/>
      <c r="BQ2415" s="495"/>
      <c r="BR2415" s="495"/>
      <c r="BS2415" s="495"/>
      <c r="BZ2415" s="43"/>
      <c r="CA2415" s="43"/>
      <c r="CB2415" s="43"/>
      <c r="CC2415" s="43"/>
      <c r="CD2415" s="43"/>
      <c r="CE2415" s="43"/>
      <c r="CF2415" s="43"/>
      <c r="CG2415" s="43"/>
      <c r="CH2415" s="43"/>
      <c r="CI2415" s="43"/>
      <c r="CJ2415" s="43"/>
      <c r="CK2415" s="43"/>
      <c r="CL2415" s="43"/>
      <c r="CM2415" s="43"/>
      <c r="CN2415" s="43"/>
      <c r="CO2415" s="43"/>
      <c r="CP2415" s="43"/>
      <c r="CQ2415" s="43"/>
      <c r="CR2415" s="43"/>
      <c r="CS2415" s="43"/>
      <c r="CT2415" s="43"/>
      <c r="CU2415" s="43"/>
      <c r="CV2415" s="43"/>
      <c r="CW2415" s="43"/>
      <c r="CX2415" s="43"/>
      <c r="CY2415" s="43"/>
      <c r="CZ2415" s="43"/>
      <c r="DA2415" s="43"/>
      <c r="DB2415" s="43"/>
      <c r="DC2415" s="43"/>
      <c r="DD2415" s="43"/>
      <c r="DE2415" s="43"/>
      <c r="DF2415" s="43"/>
      <c r="DG2415" s="43"/>
      <c r="DH2415" s="43"/>
      <c r="DI2415" s="43"/>
      <c r="DJ2415" s="43"/>
      <c r="DK2415" s="43"/>
      <c r="DL2415" s="43"/>
      <c r="DM2415" s="43"/>
      <c r="DN2415" s="43"/>
      <c r="DO2415" s="43"/>
      <c r="DP2415" s="43"/>
      <c r="DQ2415" s="43"/>
      <c r="DR2415" s="43"/>
      <c r="DS2415" s="43"/>
      <c r="DT2415" s="43"/>
      <c r="DU2415" s="43"/>
      <c r="DV2415" s="43"/>
    </row>
    <row r="2416" spans="2:126" s="8" customFormat="1" ht="12" customHeight="1">
      <c r="BZ2416" s="43"/>
      <c r="CA2416" s="43"/>
      <c r="CB2416" s="43"/>
      <c r="CC2416" s="43"/>
      <c r="CD2416" s="43"/>
      <c r="CE2416" s="43"/>
      <c r="CF2416" s="43"/>
      <c r="CG2416" s="43"/>
      <c r="CH2416" s="43"/>
      <c r="CI2416" s="43"/>
      <c r="CJ2416" s="43"/>
      <c r="CK2416" s="43"/>
      <c r="CL2416" s="43"/>
      <c r="CM2416" s="43"/>
      <c r="CN2416" s="43"/>
      <c r="CO2416" s="43"/>
      <c r="CP2416" s="43"/>
      <c r="CQ2416" s="43"/>
      <c r="CR2416" s="43"/>
      <c r="CS2416" s="43"/>
      <c r="CT2416" s="43"/>
      <c r="CU2416" s="43"/>
      <c r="CV2416" s="43"/>
      <c r="CW2416" s="43"/>
      <c r="CX2416" s="43"/>
      <c r="CY2416" s="43"/>
      <c r="CZ2416" s="43"/>
      <c r="DA2416" s="43"/>
      <c r="DB2416" s="43"/>
      <c r="DC2416" s="43"/>
      <c r="DD2416" s="43"/>
      <c r="DE2416" s="43"/>
      <c r="DF2416" s="43"/>
      <c r="DG2416" s="43"/>
      <c r="DH2416" s="43"/>
      <c r="DI2416" s="43"/>
      <c r="DJ2416" s="43"/>
      <c r="DK2416" s="43"/>
      <c r="DL2416" s="43"/>
      <c r="DM2416" s="43"/>
      <c r="DN2416" s="43"/>
      <c r="DO2416" s="43"/>
      <c r="DP2416" s="43"/>
      <c r="DQ2416" s="43"/>
      <c r="DR2416" s="43"/>
      <c r="DS2416" s="43"/>
      <c r="DT2416" s="43"/>
      <c r="DU2416" s="43"/>
      <c r="DV2416" s="43"/>
    </row>
    <row r="2417" spans="1:126" s="8" customFormat="1" ht="22.5" customHeight="1">
      <c r="D2417" s="496" t="s">
        <v>85</v>
      </c>
      <c r="E2417" s="496"/>
      <c r="F2417" s="496"/>
      <c r="G2417" s="496"/>
      <c r="H2417" s="496"/>
      <c r="I2417" s="496"/>
      <c r="J2417" s="496"/>
      <c r="K2417" s="496"/>
      <c r="L2417" s="497" t="str">
        <f>入力フォーム!$C$22</f>
        <v>07-999</v>
      </c>
      <c r="M2417" s="497"/>
      <c r="N2417" s="497"/>
      <c r="O2417" s="497"/>
      <c r="P2417" s="497"/>
      <c r="Q2417" s="497"/>
      <c r="R2417" s="48"/>
      <c r="S2417" s="48"/>
      <c r="T2417" s="8" t="s">
        <v>242</v>
      </c>
      <c r="BZ2417" s="43"/>
      <c r="CA2417" s="43"/>
      <c r="CB2417" s="43"/>
      <c r="CC2417" s="43"/>
      <c r="CD2417" s="43"/>
      <c r="CE2417" s="43"/>
      <c r="CF2417" s="43"/>
      <c r="CG2417" s="43"/>
      <c r="CH2417" s="43"/>
      <c r="CI2417" s="43"/>
      <c r="CJ2417" s="43"/>
      <c r="CK2417" s="43"/>
      <c r="CL2417" s="43"/>
      <c r="CM2417" s="43"/>
      <c r="CN2417" s="43"/>
      <c r="CO2417" s="43"/>
      <c r="CP2417" s="43"/>
      <c r="CQ2417" s="43"/>
      <c r="CR2417" s="43"/>
      <c r="CS2417" s="43"/>
      <c r="CT2417" s="43"/>
      <c r="CU2417" s="43"/>
      <c r="CV2417" s="43"/>
      <c r="CW2417" s="43"/>
      <c r="CX2417" s="43"/>
      <c r="CY2417" s="43"/>
      <c r="CZ2417" s="43"/>
      <c r="DA2417" s="43"/>
      <c r="DB2417" s="43"/>
      <c r="DC2417" s="43"/>
      <c r="DD2417" s="43"/>
      <c r="DE2417" s="43"/>
      <c r="DF2417" s="43"/>
      <c r="DG2417" s="43"/>
      <c r="DH2417" s="43"/>
      <c r="DI2417" s="43"/>
      <c r="DJ2417" s="43"/>
      <c r="DK2417" s="43"/>
      <c r="DL2417" s="43"/>
      <c r="DM2417" s="43"/>
      <c r="DN2417" s="43"/>
      <c r="DO2417" s="43"/>
      <c r="DP2417" s="43"/>
      <c r="DQ2417" s="43"/>
      <c r="DR2417" s="43"/>
      <c r="DS2417" s="43"/>
      <c r="DT2417" s="43"/>
      <c r="DU2417" s="43"/>
      <c r="DV2417" s="43"/>
    </row>
    <row r="2418" spans="1:126" s="8" customFormat="1" ht="15.75" customHeight="1">
      <c r="D2418" s="45"/>
      <c r="F2418" s="45"/>
      <c r="G2418" s="45"/>
      <c r="H2418" s="45"/>
      <c r="I2418" s="45"/>
      <c r="J2418" s="45"/>
      <c r="K2418" s="45"/>
      <c r="L2418" s="45"/>
      <c r="M2418" s="45"/>
      <c r="N2418" s="45"/>
      <c r="O2418" s="45"/>
      <c r="P2418" s="45"/>
      <c r="Q2418" s="45"/>
      <c r="BX2418" s="51"/>
      <c r="CB2418" s="43"/>
      <c r="CC2418" s="43"/>
      <c r="CD2418" s="43"/>
      <c r="CE2418" s="43"/>
      <c r="CF2418" s="43"/>
      <c r="CG2418" s="43"/>
      <c r="CH2418" s="43"/>
      <c r="CI2418" s="43"/>
      <c r="CJ2418" s="43"/>
      <c r="CK2418" s="43"/>
      <c r="CL2418" s="43"/>
      <c r="CM2418" s="43"/>
      <c r="CN2418" s="43"/>
      <c r="CO2418" s="43"/>
      <c r="CP2418" s="43"/>
      <c r="CQ2418" s="43"/>
      <c r="CR2418" s="43"/>
      <c r="CS2418" s="43"/>
      <c r="CT2418" s="43"/>
      <c r="CU2418" s="43"/>
      <c r="CV2418" s="43"/>
      <c r="CW2418" s="43"/>
      <c r="CX2418" s="43"/>
      <c r="CY2418" s="43"/>
      <c r="CZ2418" s="43"/>
      <c r="DA2418" s="43"/>
      <c r="DB2418" s="43"/>
      <c r="DC2418" s="43"/>
      <c r="DD2418" s="43"/>
      <c r="DE2418" s="43"/>
      <c r="DF2418" s="43"/>
      <c r="DG2418" s="43"/>
      <c r="DH2418" s="43"/>
      <c r="DI2418" s="43"/>
      <c r="DJ2418" s="43"/>
      <c r="DK2418" s="43"/>
      <c r="DL2418" s="43"/>
      <c r="DM2418" s="43"/>
      <c r="DN2418" s="43"/>
      <c r="DO2418" s="43"/>
      <c r="DP2418" s="43"/>
      <c r="DQ2418" s="43"/>
      <c r="DR2418" s="43"/>
      <c r="DS2418" s="43"/>
      <c r="DT2418" s="43"/>
      <c r="DU2418" s="43"/>
      <c r="DV2418" s="43"/>
    </row>
    <row r="2419" spans="1:126" s="7" customFormat="1" ht="18.75">
      <c r="A2419" s="7">
        <f>IF(MOD(ROW()-1,62)=0,QUOTIENT(ROW()-1,62)+1,"")</f>
        <v>40</v>
      </c>
      <c r="B2419" s="473" t="s">
        <v>39</v>
      </c>
      <c r="C2419" s="473"/>
      <c r="D2419" s="473"/>
      <c r="E2419" s="473"/>
      <c r="F2419" s="473"/>
      <c r="G2419" s="473"/>
      <c r="H2419" s="473"/>
      <c r="I2419" s="473"/>
      <c r="J2419" s="473"/>
      <c r="K2419" s="473"/>
      <c r="L2419" s="473"/>
      <c r="M2419" s="473"/>
      <c r="N2419" s="473"/>
      <c r="O2419" s="473"/>
      <c r="P2419" s="473"/>
      <c r="Q2419" s="473"/>
      <c r="R2419" s="473"/>
      <c r="S2419" s="473"/>
      <c r="T2419" s="473"/>
      <c r="U2419" s="473"/>
      <c r="V2419" s="473"/>
      <c r="W2419" s="473"/>
      <c r="X2419" s="473"/>
      <c r="Y2419" s="473"/>
      <c r="Z2419" s="473"/>
      <c r="AA2419" s="473"/>
      <c r="AB2419" s="473"/>
      <c r="AC2419" s="473"/>
      <c r="AD2419" s="473"/>
      <c r="AE2419" s="473"/>
      <c r="AF2419" s="473"/>
      <c r="AG2419" s="473"/>
      <c r="AH2419" s="473"/>
      <c r="AI2419" s="473"/>
      <c r="AJ2419" s="473"/>
      <c r="AK2419" s="473"/>
      <c r="AL2419" s="473"/>
      <c r="AM2419" s="473"/>
      <c r="AN2419" s="473"/>
      <c r="AO2419" s="473"/>
      <c r="AP2419" s="473"/>
      <c r="AQ2419" s="473"/>
      <c r="AR2419" s="473"/>
      <c r="AS2419" s="473"/>
      <c r="AT2419" s="473"/>
      <c r="AU2419" s="473"/>
      <c r="AV2419" s="473"/>
      <c r="AW2419" s="473"/>
      <c r="AX2419" s="473"/>
      <c r="AY2419" s="473"/>
      <c r="AZ2419" s="473"/>
      <c r="BA2419" s="473"/>
      <c r="BB2419" s="473"/>
      <c r="BC2419" s="473"/>
      <c r="BD2419" s="473"/>
      <c r="BE2419" s="473"/>
      <c r="BF2419" s="473"/>
      <c r="BG2419" s="473"/>
      <c r="BH2419" s="473"/>
      <c r="BI2419" s="473"/>
      <c r="BJ2419" s="473"/>
      <c r="BK2419" s="473"/>
      <c r="BL2419" s="473"/>
      <c r="BM2419" s="473"/>
      <c r="BN2419" s="473"/>
      <c r="BO2419" s="473"/>
      <c r="BP2419" s="473"/>
      <c r="BQ2419" s="473"/>
      <c r="BR2419" s="473"/>
      <c r="BS2419" s="473"/>
      <c r="BT2419" s="473"/>
      <c r="BU2419" s="473"/>
      <c r="BV2419" s="473"/>
      <c r="BW2419" s="473"/>
      <c r="BX2419" s="473"/>
      <c r="BY2419" s="52"/>
      <c r="BZ2419" s="41"/>
      <c r="CA2419" s="41"/>
      <c r="CB2419" s="41"/>
      <c r="CC2419" s="41"/>
      <c r="CD2419" s="41"/>
      <c r="CE2419" s="41"/>
      <c r="CF2419" s="41"/>
      <c r="CG2419" s="41"/>
      <c r="CH2419" s="41"/>
      <c r="CI2419" s="41"/>
      <c r="CJ2419" s="41"/>
      <c r="CK2419" s="41"/>
      <c r="CL2419" s="41"/>
      <c r="CM2419" s="41"/>
      <c r="CN2419" s="41"/>
      <c r="CO2419" s="41"/>
      <c r="CP2419" s="41"/>
      <c r="CQ2419" s="41"/>
      <c r="CR2419" s="41"/>
      <c r="CS2419" s="41"/>
      <c r="CT2419" s="41"/>
      <c r="CU2419" s="41"/>
      <c r="CV2419" s="41"/>
      <c r="CW2419" s="41"/>
      <c r="CX2419" s="41"/>
      <c r="CY2419" s="41"/>
      <c r="CZ2419" s="41"/>
      <c r="DA2419" s="41"/>
      <c r="DB2419" s="41"/>
      <c r="DC2419" s="41"/>
      <c r="DD2419" s="41"/>
      <c r="DE2419" s="41"/>
      <c r="DF2419" s="41"/>
      <c r="DG2419" s="41"/>
      <c r="DH2419" s="41"/>
      <c r="DI2419" s="41"/>
      <c r="DJ2419" s="41"/>
      <c r="DK2419" s="41"/>
      <c r="DL2419" s="41"/>
      <c r="DM2419" s="41"/>
      <c r="DN2419" s="41"/>
      <c r="DO2419" s="41"/>
      <c r="DP2419" s="41"/>
      <c r="DQ2419" s="41"/>
      <c r="DR2419" s="41"/>
      <c r="DS2419" s="41"/>
      <c r="DT2419" s="41"/>
      <c r="DU2419" s="41"/>
      <c r="DV2419" s="41"/>
    </row>
    <row r="2420" spans="1:126" s="7" customFormat="1" ht="19.5" customHeight="1">
      <c r="B2420" s="8"/>
      <c r="C2420" s="8"/>
      <c r="D2420" s="8"/>
      <c r="E2420" s="8"/>
      <c r="F2420" s="8"/>
      <c r="G2420" s="8"/>
      <c r="H2420" s="8"/>
      <c r="I2420" s="8"/>
      <c r="J2420" s="8"/>
      <c r="K2420" s="8"/>
      <c r="L2420" s="8"/>
      <c r="M2420" s="8"/>
      <c r="N2420" s="8"/>
      <c r="O2420" s="8"/>
      <c r="P2420" s="8"/>
      <c r="Q2420" s="8"/>
      <c r="R2420" s="8"/>
      <c r="S2420" s="8"/>
      <c r="T2420" s="8"/>
      <c r="U2420" s="8"/>
      <c r="V2420" s="8"/>
      <c r="W2420" s="8"/>
      <c r="X2420" s="8"/>
      <c r="Y2420" s="8"/>
      <c r="Z2420" s="8"/>
      <c r="AA2420" s="8"/>
      <c r="AB2420" s="8"/>
      <c r="AC2420" s="8"/>
      <c r="AQ2420" s="8"/>
      <c r="AR2420" s="8"/>
      <c r="AS2420" s="8"/>
      <c r="AT2420" s="8"/>
      <c r="AU2420" s="8"/>
      <c r="AV2420" s="8"/>
      <c r="AW2420" s="8"/>
      <c r="AX2420" s="8"/>
      <c r="AY2420" s="8"/>
      <c r="AZ2420" s="8"/>
      <c r="BZ2420" s="41"/>
      <c r="CA2420" s="41"/>
      <c r="CB2420" s="41"/>
      <c r="CC2420" s="41"/>
      <c r="CD2420" s="41"/>
      <c r="CE2420" s="41"/>
      <c r="CF2420" s="41"/>
      <c r="CG2420" s="41"/>
      <c r="CH2420" s="41"/>
      <c r="CI2420" s="41"/>
      <c r="CJ2420" s="41"/>
      <c r="CK2420" s="41"/>
      <c r="CL2420" s="41"/>
      <c r="CM2420" s="41"/>
      <c r="CN2420" s="41"/>
      <c r="CO2420" s="41"/>
      <c r="CP2420" s="41"/>
      <c r="CQ2420" s="41"/>
      <c r="CR2420" s="41"/>
      <c r="CS2420" s="41"/>
      <c r="CT2420" s="41"/>
      <c r="CU2420" s="41"/>
      <c r="CV2420" s="41"/>
      <c r="CW2420" s="41"/>
      <c r="CX2420" s="41"/>
      <c r="CY2420" s="41"/>
      <c r="CZ2420" s="41"/>
      <c r="DA2420" s="41"/>
      <c r="DB2420" s="41"/>
      <c r="DC2420" s="41"/>
      <c r="DD2420" s="41"/>
      <c r="DE2420" s="41"/>
      <c r="DF2420" s="41"/>
      <c r="DG2420" s="41"/>
      <c r="DH2420" s="41"/>
      <c r="DI2420" s="41"/>
      <c r="DJ2420" s="41"/>
      <c r="DK2420" s="41"/>
      <c r="DL2420" s="41"/>
      <c r="DM2420" s="41"/>
      <c r="DN2420" s="41"/>
      <c r="DO2420" s="41"/>
      <c r="DP2420" s="41"/>
      <c r="DQ2420" s="41"/>
      <c r="DR2420" s="41"/>
      <c r="DS2420" s="41"/>
      <c r="DT2420" s="41"/>
      <c r="DU2420" s="41"/>
      <c r="DV2420" s="41"/>
    </row>
    <row r="2421" spans="1:126" s="7" customFormat="1" ht="16.5" customHeight="1">
      <c r="B2421" s="8" t="s">
        <v>229</v>
      </c>
      <c r="C2421" s="8"/>
      <c r="D2421" s="8"/>
      <c r="E2421" s="8"/>
      <c r="F2421" s="8"/>
      <c r="G2421" s="8"/>
      <c r="H2421" s="8"/>
      <c r="I2421" s="8"/>
      <c r="J2421" s="8"/>
      <c r="K2421" s="8"/>
      <c r="L2421" s="8"/>
      <c r="M2421" s="8"/>
      <c r="N2421" s="8"/>
      <c r="O2421" s="8"/>
      <c r="P2421" s="8"/>
      <c r="Q2421" s="8"/>
      <c r="R2421" s="8"/>
      <c r="S2421" s="8"/>
      <c r="T2421" s="8"/>
      <c r="U2421" s="8"/>
      <c r="V2421" s="8"/>
      <c r="W2421" s="8"/>
      <c r="X2421" s="8"/>
      <c r="Y2421" s="8"/>
      <c r="Z2421" s="8"/>
      <c r="AA2421" s="8"/>
      <c r="AB2421" s="8"/>
      <c r="AD2421" s="474">
        <f>VLOOKUP(A2419,入力フォーム!$A$26:$AA$75,2,FALSE)</f>
        <v>0</v>
      </c>
      <c r="AE2421" s="474"/>
      <c r="AF2421" s="474"/>
      <c r="AG2421" s="474"/>
      <c r="AH2421" s="474"/>
      <c r="AI2421" s="474"/>
      <c r="AJ2421" s="474"/>
      <c r="AK2421" s="474"/>
      <c r="AL2421" s="474"/>
      <c r="AM2421" s="474"/>
      <c r="AN2421" s="474"/>
      <c r="AO2421" s="474"/>
      <c r="AP2421" s="474"/>
      <c r="AQ2421" s="8" t="s">
        <v>230</v>
      </c>
      <c r="AR2421" s="8"/>
      <c r="AS2421" s="8"/>
      <c r="AT2421" s="8"/>
      <c r="AU2421" s="8"/>
      <c r="AV2421" s="8"/>
      <c r="AW2421" s="8"/>
      <c r="AX2421" s="8"/>
      <c r="AY2421" s="8"/>
      <c r="AZ2421" s="8"/>
      <c r="BZ2421" s="41"/>
      <c r="CA2421" s="41"/>
      <c r="CB2421" s="41"/>
      <c r="CC2421" s="41"/>
      <c r="CD2421" s="41"/>
      <c r="CE2421" s="41"/>
      <c r="CF2421" s="41"/>
      <c r="CG2421" s="41"/>
      <c r="CH2421" s="41"/>
      <c r="CI2421" s="41"/>
      <c r="CJ2421" s="41"/>
      <c r="CK2421" s="41"/>
      <c r="CL2421" s="41"/>
      <c r="CM2421" s="41"/>
      <c r="CN2421" s="41"/>
      <c r="CO2421" s="41"/>
      <c r="CP2421" s="41"/>
      <c r="CQ2421" s="41"/>
      <c r="CR2421" s="41"/>
      <c r="CS2421" s="41"/>
      <c r="CT2421" s="41"/>
      <c r="CU2421" s="41"/>
      <c r="CV2421" s="41"/>
      <c r="CW2421" s="41"/>
      <c r="CX2421" s="41"/>
      <c r="CY2421" s="41"/>
      <c r="CZ2421" s="41"/>
      <c r="DA2421" s="41"/>
      <c r="DB2421" s="41"/>
      <c r="DC2421" s="41"/>
      <c r="DD2421" s="41"/>
      <c r="DE2421" s="41"/>
      <c r="DF2421" s="41"/>
      <c r="DG2421" s="41"/>
      <c r="DH2421" s="41"/>
      <c r="DI2421" s="41"/>
      <c r="DJ2421" s="41"/>
      <c r="DK2421" s="41"/>
      <c r="DL2421" s="41"/>
      <c r="DM2421" s="41"/>
      <c r="DN2421" s="41"/>
      <c r="DO2421" s="41"/>
      <c r="DP2421" s="41"/>
      <c r="DQ2421" s="41"/>
      <c r="DR2421" s="41"/>
      <c r="DS2421" s="41"/>
      <c r="DT2421" s="41"/>
      <c r="DU2421" s="41"/>
      <c r="DV2421" s="41"/>
    </row>
    <row r="2422" spans="1:126" ht="14.25" customHeight="1">
      <c r="B2422" s="9"/>
      <c r="C2422" s="9"/>
      <c r="D2422" s="9"/>
    </row>
    <row r="2423" spans="1:126" ht="15.75" customHeight="1">
      <c r="D2423" s="475" t="s">
        <v>23</v>
      </c>
      <c r="E2423" s="475"/>
      <c r="F2423" s="475"/>
      <c r="G2423" s="475"/>
      <c r="H2423" s="475"/>
      <c r="I2423" s="475"/>
      <c r="J2423" s="475"/>
      <c r="K2423" s="475"/>
      <c r="L2423" s="475"/>
      <c r="M2423" s="475"/>
      <c r="N2423" s="475"/>
      <c r="O2423" s="475"/>
      <c r="P2423" s="475"/>
      <c r="Q2423" s="475"/>
      <c r="R2423" s="475"/>
      <c r="S2423" s="475"/>
      <c r="T2423" s="475"/>
      <c r="U2423" s="475"/>
      <c r="V2423" s="475"/>
      <c r="W2423" s="475"/>
      <c r="X2423" s="475"/>
      <c r="Y2423" s="475"/>
      <c r="Z2423" s="475"/>
      <c r="AA2423" s="475"/>
      <c r="AB2423" s="475"/>
      <c r="AC2423" s="475"/>
      <c r="AD2423" s="475"/>
      <c r="AE2423" s="475"/>
      <c r="AF2423" s="475"/>
      <c r="AG2423" s="475"/>
      <c r="AH2423" s="475"/>
      <c r="AI2423" s="475"/>
      <c r="AJ2423" s="475"/>
      <c r="AK2423" s="475"/>
      <c r="AL2423" s="475"/>
      <c r="AM2423" s="475"/>
      <c r="AN2423" s="475"/>
      <c r="AO2423" s="475"/>
      <c r="AP2423" s="475"/>
      <c r="AQ2423" s="475"/>
      <c r="AR2423" s="475"/>
      <c r="AS2423" s="475"/>
      <c r="AT2423" s="475"/>
      <c r="AU2423" s="475"/>
      <c r="AV2423" s="475"/>
      <c r="AW2423" s="475"/>
      <c r="AX2423" s="475"/>
      <c r="AY2423" s="475"/>
      <c r="AZ2423" s="475"/>
      <c r="BA2423" s="475"/>
      <c r="BB2423" s="475"/>
      <c r="BC2423" s="475"/>
      <c r="BD2423" s="475"/>
      <c r="BE2423" s="475"/>
      <c r="BF2423" s="475"/>
      <c r="BG2423" s="475"/>
      <c r="BH2423" s="475"/>
      <c r="BI2423" s="475"/>
      <c r="BJ2423" s="475"/>
      <c r="BK2423" s="475"/>
      <c r="BL2423" s="475"/>
      <c r="BM2423" s="475"/>
      <c r="BN2423" s="475"/>
      <c r="BO2423" s="475"/>
      <c r="BP2423" s="475"/>
      <c r="BQ2423" s="475"/>
      <c r="BR2423" s="475"/>
      <c r="BS2423" s="475"/>
      <c r="BT2423" s="475"/>
      <c r="BU2423" s="475"/>
      <c r="BV2423" s="475"/>
      <c r="BW2423" s="475"/>
      <c r="BX2423" s="475"/>
      <c r="BZ2423"/>
    </row>
    <row r="2424" spans="1:126" ht="14.25" customHeight="1">
      <c r="B2424" s="9"/>
      <c r="C2424" s="9"/>
      <c r="D2424" s="9"/>
      <c r="E2424" s="9"/>
      <c r="F2424" s="9"/>
      <c r="G2424" s="9"/>
      <c r="H2424" s="9"/>
      <c r="I2424" s="9"/>
      <c r="J2424" s="9"/>
      <c r="K2424" s="9"/>
      <c r="L2424" s="9"/>
      <c r="M2424" s="9"/>
      <c r="N2424" s="9"/>
      <c r="O2424" s="9"/>
      <c r="P2424" s="9"/>
      <c r="Q2424" s="9"/>
      <c r="R2424" s="9"/>
      <c r="S2424" s="9"/>
      <c r="T2424" s="9"/>
      <c r="U2424" s="9"/>
      <c r="V2424" s="9"/>
      <c r="W2424" s="9"/>
      <c r="X2424" s="9"/>
      <c r="Y2424" s="9"/>
      <c r="Z2424" s="9"/>
      <c r="AA2424" s="9"/>
      <c r="AB2424" s="9"/>
      <c r="AC2424" s="9"/>
      <c r="AD2424" s="9"/>
      <c r="AE2424" s="9"/>
      <c r="AF2424" s="9"/>
      <c r="AG2424" s="9"/>
      <c r="AH2424" s="9"/>
      <c r="AI2424" s="9"/>
      <c r="AJ2424" s="9"/>
      <c r="AK2424" s="9"/>
      <c r="AL2424" s="9"/>
      <c r="AM2424" s="9"/>
      <c r="AN2424" s="9"/>
      <c r="AO2424" s="9"/>
      <c r="AP2424" s="9"/>
      <c r="AQ2424" s="9"/>
      <c r="AR2424" s="9"/>
      <c r="AS2424" s="9"/>
      <c r="AT2424" s="9"/>
      <c r="AU2424" s="9"/>
      <c r="AV2424" s="9"/>
      <c r="AW2424" s="9"/>
      <c r="AX2424" s="9"/>
      <c r="AY2424" s="9"/>
      <c r="AZ2424" s="9"/>
    </row>
    <row r="2425" spans="1:126" ht="19.5" customHeight="1">
      <c r="B2425" s="9"/>
      <c r="C2425" s="9"/>
      <c r="D2425" s="10"/>
      <c r="E2425" s="11" t="s">
        <v>40</v>
      </c>
      <c r="F2425" s="11"/>
      <c r="G2425" s="11"/>
      <c r="H2425" s="11"/>
      <c r="I2425" s="11"/>
      <c r="J2425" s="12"/>
      <c r="K2425" s="12"/>
      <c r="L2425" s="12"/>
      <c r="M2425" s="12"/>
      <c r="N2425" s="12"/>
      <c r="O2425" s="12"/>
      <c r="P2425" s="12"/>
      <c r="Q2425" s="10"/>
      <c r="R2425" s="476" t="str">
        <f>VLOOKUP(A2419,入力フォーム!$A$26:$AA$75,11,FALSE)</f>
        <v/>
      </c>
      <c r="S2425" s="476"/>
      <c r="T2425" s="476"/>
      <c r="U2425" s="476"/>
      <c r="V2425" s="476"/>
      <c r="W2425" s="476"/>
      <c r="X2425" s="476"/>
      <c r="Y2425" s="476"/>
      <c r="Z2425" s="476"/>
      <c r="AA2425" s="476"/>
      <c r="AB2425" s="476"/>
      <c r="AC2425" s="476"/>
      <c r="AD2425" s="476"/>
      <c r="AE2425" s="476"/>
      <c r="AF2425" s="476"/>
      <c r="AG2425" s="476"/>
      <c r="AH2425" s="477" t="s">
        <v>235</v>
      </c>
      <c r="AI2425" s="478"/>
      <c r="AJ2425" s="478"/>
      <c r="AK2425" s="478"/>
      <c r="AL2425" s="478"/>
      <c r="AM2425" s="476" t="str">
        <f>VLOOKUP(A2419,入力フォーム!$A$26:$AA$75,13,FALSE)</f>
        <v/>
      </c>
      <c r="AN2425" s="476"/>
      <c r="AO2425" s="476"/>
      <c r="AP2425" s="476"/>
      <c r="AQ2425" s="476"/>
      <c r="AR2425" s="476"/>
      <c r="AS2425" s="476"/>
      <c r="AT2425" s="476"/>
      <c r="AU2425" s="476"/>
      <c r="AV2425" s="476"/>
      <c r="AW2425" s="476"/>
      <c r="AX2425" s="476"/>
      <c r="AY2425" s="476"/>
      <c r="AZ2425" s="476"/>
      <c r="BA2425" s="476"/>
      <c r="BB2425" s="476"/>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3"/>
    </row>
    <row r="2426" spans="1:126" ht="20.100000000000001" customHeight="1">
      <c r="B2426" s="9"/>
      <c r="C2426" s="9"/>
      <c r="D2426" s="10"/>
      <c r="E2426" s="11" t="s">
        <v>41</v>
      </c>
      <c r="F2426" s="11"/>
      <c r="G2426" s="11"/>
      <c r="H2426" s="11"/>
      <c r="I2426" s="11"/>
      <c r="J2426" s="12"/>
      <c r="K2426" s="12"/>
      <c r="L2426" s="12"/>
      <c r="M2426" s="12"/>
      <c r="N2426" s="12"/>
      <c r="O2426" s="12"/>
      <c r="P2426" s="229"/>
      <c r="Q2426" s="230"/>
      <c r="R2426" s="463" t="str">
        <f>入力フォーム!$C$10</f>
        <v>品川キャンパス</v>
      </c>
      <c r="S2426" s="463"/>
      <c r="T2426" s="463"/>
      <c r="U2426" s="463"/>
      <c r="V2426" s="463"/>
      <c r="W2426" s="463"/>
      <c r="X2426" s="463"/>
      <c r="Y2426" s="463"/>
      <c r="Z2426" s="231"/>
      <c r="AA2426" s="464" t="str">
        <f>入力フォーム!$D$10</f>
        <v>文学部事務室</v>
      </c>
      <c r="AB2426" s="464"/>
      <c r="AC2426" s="464"/>
      <c r="AD2426" s="464"/>
      <c r="AE2426" s="464"/>
      <c r="AF2426" s="464"/>
      <c r="AG2426" s="464"/>
      <c r="AH2426" s="464"/>
      <c r="AI2426" s="464"/>
      <c r="AJ2426" s="464"/>
      <c r="AK2426" s="464"/>
      <c r="AL2426" s="464"/>
      <c r="AM2426" s="464"/>
      <c r="AN2426" s="464"/>
      <c r="AO2426" s="464"/>
      <c r="AP2426" s="464"/>
      <c r="AQ2426" s="464"/>
      <c r="AR2426" s="464"/>
      <c r="AS2426" s="464"/>
      <c r="AT2426" s="464"/>
      <c r="AU2426" s="464"/>
      <c r="AV2426" s="464"/>
      <c r="AW2426" s="464"/>
      <c r="AX2426" s="464"/>
      <c r="AY2426" s="464"/>
      <c r="AZ2426" s="464"/>
      <c r="BA2426" s="464"/>
      <c r="BB2426" s="464"/>
      <c r="BC2426" s="464"/>
      <c r="BD2426" s="464"/>
      <c r="BE2426" s="464"/>
      <c r="BF2426" s="464"/>
      <c r="BG2426" s="464"/>
      <c r="BH2426" s="464"/>
      <c r="BI2426" s="464"/>
      <c r="BJ2426" s="464"/>
      <c r="BK2426" s="464"/>
      <c r="BL2426" s="464"/>
      <c r="BM2426" s="464"/>
      <c r="BN2426" s="464"/>
      <c r="BO2426" s="464"/>
      <c r="BP2426" s="464"/>
      <c r="BQ2426" s="464"/>
      <c r="BR2426" s="231"/>
      <c r="BS2426" s="231"/>
      <c r="BT2426" s="231"/>
      <c r="BU2426" s="231"/>
      <c r="BV2426" s="231"/>
      <c r="BW2426" s="231"/>
      <c r="BX2426" s="232"/>
    </row>
    <row r="2427" spans="1:126" ht="18.600000000000001" customHeight="1">
      <c r="B2427" s="9"/>
      <c r="C2427" s="9"/>
      <c r="D2427" s="15"/>
      <c r="E2427" s="16" t="s">
        <v>236</v>
      </c>
      <c r="F2427" s="16"/>
      <c r="G2427" s="16"/>
      <c r="H2427" s="16"/>
      <c r="I2427" s="16"/>
      <c r="J2427" s="17"/>
      <c r="K2427" s="17"/>
      <c r="L2427" s="17"/>
      <c r="M2427" s="17"/>
      <c r="N2427" s="17"/>
      <c r="O2427" s="17"/>
      <c r="P2427" s="17"/>
      <c r="Q2427" s="15"/>
      <c r="R2427" s="465" t="str">
        <f>入力フォーム!$C$4</f>
        <v>文学部事務室</v>
      </c>
      <c r="S2427" s="465"/>
      <c r="T2427" s="465"/>
      <c r="U2427" s="465"/>
      <c r="V2427" s="465"/>
      <c r="W2427" s="465"/>
      <c r="X2427" s="465"/>
      <c r="Y2427" s="465"/>
      <c r="Z2427" s="465"/>
      <c r="AA2427" s="465"/>
      <c r="AB2427" s="465"/>
      <c r="AC2427" s="465"/>
      <c r="AD2427" s="465"/>
      <c r="AE2427" s="465"/>
      <c r="AF2427" s="465"/>
      <c r="AG2427" s="465"/>
      <c r="AH2427" s="465"/>
      <c r="AI2427" s="465"/>
      <c r="AJ2427" s="465"/>
      <c r="AK2427" s="465"/>
      <c r="AL2427" s="465"/>
      <c r="AM2427" s="465"/>
      <c r="AN2427" s="465"/>
      <c r="AO2427" s="465"/>
      <c r="AP2427" s="465"/>
      <c r="AQ2427" s="465"/>
      <c r="AR2427" s="465"/>
      <c r="AS2427" s="465"/>
      <c r="AT2427" s="465"/>
      <c r="AU2427" s="465"/>
      <c r="AV2427" s="465"/>
      <c r="AW2427" s="465"/>
      <c r="AX2427" s="465"/>
      <c r="AY2427" s="465"/>
      <c r="AZ2427" s="465"/>
      <c r="BA2427" s="465"/>
      <c r="BB2427" s="465"/>
      <c r="BC2427" s="465"/>
      <c r="BD2427" s="465"/>
      <c r="BE2427" s="465"/>
      <c r="BF2427" s="465"/>
      <c r="BG2427" s="465"/>
      <c r="BH2427" s="465"/>
      <c r="BI2427" s="465"/>
      <c r="BJ2427" s="465"/>
      <c r="BK2427" s="465"/>
      <c r="BL2427" s="465"/>
      <c r="BM2427" s="465"/>
      <c r="BN2427" s="465"/>
      <c r="BO2427" s="465"/>
      <c r="BP2427" s="465"/>
      <c r="BQ2427" s="465"/>
      <c r="BR2427" s="465"/>
      <c r="BS2427" s="233"/>
      <c r="BT2427" s="233"/>
      <c r="BU2427" s="233"/>
      <c r="BV2427" s="233"/>
      <c r="BW2427" s="233"/>
      <c r="BX2427" s="19"/>
    </row>
    <row r="2428" spans="1:126" ht="38.25" customHeight="1">
      <c r="B2428" s="9"/>
      <c r="C2428" s="9"/>
      <c r="D2428" s="10"/>
      <c r="E2428" s="466" t="s">
        <v>42</v>
      </c>
      <c r="F2428" s="466"/>
      <c r="G2428" s="466"/>
      <c r="H2428" s="466"/>
      <c r="I2428" s="466"/>
      <c r="J2428" s="466"/>
      <c r="K2428" s="466"/>
      <c r="L2428" s="466"/>
      <c r="M2428" s="466"/>
      <c r="N2428" s="466"/>
      <c r="O2428" s="466"/>
      <c r="P2428" s="467"/>
      <c r="Q2428" s="10"/>
      <c r="R2428" s="468" t="str">
        <f>入力フォーム!$C$8</f>
        <v>OC学生スタッフ</v>
      </c>
      <c r="S2428" s="468"/>
      <c r="T2428" s="468"/>
      <c r="U2428" s="468"/>
      <c r="V2428" s="468"/>
      <c r="W2428" s="468"/>
      <c r="X2428" s="468"/>
      <c r="Y2428" s="468"/>
      <c r="Z2428" s="468"/>
      <c r="AA2428" s="468"/>
      <c r="AB2428" s="468"/>
      <c r="AC2428" s="468"/>
      <c r="AD2428" s="468"/>
      <c r="AE2428" s="468"/>
      <c r="AF2428" s="468"/>
      <c r="AG2428" s="468"/>
      <c r="AH2428" s="468"/>
      <c r="AI2428" s="468"/>
      <c r="AJ2428" s="468"/>
      <c r="AK2428" s="468"/>
      <c r="AL2428" s="468"/>
      <c r="AM2428" s="468"/>
      <c r="AN2428" s="468"/>
      <c r="AO2428" s="468"/>
      <c r="AP2428" s="468"/>
      <c r="AQ2428" s="468"/>
      <c r="AR2428" s="468"/>
      <c r="AS2428" s="468"/>
      <c r="AT2428" s="468"/>
      <c r="AU2428" s="468"/>
      <c r="AV2428" s="468"/>
      <c r="AW2428" s="468"/>
      <c r="AX2428" s="468"/>
      <c r="AY2428" s="468"/>
      <c r="AZ2428" s="468"/>
      <c r="BA2428" s="468"/>
      <c r="BB2428" s="468"/>
      <c r="BC2428" s="468"/>
      <c r="BD2428" s="468"/>
      <c r="BE2428" s="468"/>
      <c r="BF2428" s="468"/>
      <c r="BG2428" s="468"/>
      <c r="BH2428" s="468"/>
      <c r="BI2428" s="468"/>
      <c r="BJ2428" s="468"/>
      <c r="BK2428" s="468"/>
      <c r="BL2428" s="468"/>
      <c r="BM2428" s="468"/>
      <c r="BN2428" s="468"/>
      <c r="BO2428" s="468"/>
      <c r="BP2428" s="468"/>
      <c r="BQ2428" s="468"/>
      <c r="BR2428" s="468"/>
      <c r="BS2428" s="234"/>
      <c r="BT2428" s="234"/>
      <c r="BU2428" s="234"/>
      <c r="BV2428" s="234"/>
      <c r="BW2428" s="234"/>
      <c r="BX2428" s="14"/>
    </row>
    <row r="2429" spans="1:126" ht="20.100000000000001" customHeight="1">
      <c r="B2429" s="9"/>
      <c r="C2429" s="9"/>
      <c r="D2429" s="15"/>
      <c r="E2429" s="16" t="s">
        <v>43</v>
      </c>
      <c r="F2429" s="16"/>
      <c r="G2429" s="16"/>
      <c r="H2429" s="16"/>
      <c r="I2429" s="16"/>
      <c r="J2429" s="17"/>
      <c r="K2429" s="17"/>
      <c r="L2429" s="17"/>
      <c r="M2429" s="17"/>
      <c r="N2429" s="17"/>
      <c r="O2429" s="17"/>
      <c r="P2429" s="17"/>
      <c r="Q2429" s="15"/>
      <c r="R2429" s="17" t="s">
        <v>44</v>
      </c>
      <c r="S2429" s="17"/>
      <c r="T2429" s="17"/>
      <c r="U2429" s="17"/>
      <c r="V2429" s="17"/>
      <c r="W2429" s="469" t="str">
        <f>VLOOKUP(A2419,入力フォーム!$A$26:$AA$75,22,FALSE)</f>
        <v/>
      </c>
      <c r="X2429" s="469"/>
      <c r="Y2429" s="469"/>
      <c r="Z2429" s="469"/>
      <c r="AA2429" s="469"/>
      <c r="AB2429" s="469"/>
      <c r="AC2429" s="469"/>
      <c r="AD2429" s="469"/>
      <c r="AE2429" s="469"/>
      <c r="AF2429" s="469"/>
      <c r="AG2429" s="469"/>
      <c r="AH2429" s="469"/>
      <c r="AI2429" s="469"/>
      <c r="AJ2429" s="469"/>
      <c r="AK2429" s="469"/>
      <c r="AL2429" s="469"/>
      <c r="AM2429" s="469"/>
      <c r="AN2429" s="469"/>
      <c r="AO2429" s="469"/>
      <c r="AP2429" s="17"/>
      <c r="AQ2429" s="17"/>
      <c r="AR2429" s="470" t="s">
        <v>237</v>
      </c>
      <c r="AS2429" s="470"/>
      <c r="AT2429" s="470"/>
      <c r="AU2429" s="470"/>
      <c r="AV2429" s="470"/>
      <c r="AW2429" s="470"/>
      <c r="AX2429" s="471">
        <f>入力フォーム!$E$16</f>
        <v>0</v>
      </c>
      <c r="AY2429" s="471"/>
      <c r="AZ2429" s="471"/>
      <c r="BA2429" s="472" t="s">
        <v>65</v>
      </c>
      <c r="BB2429" s="472"/>
      <c r="BC2429" s="472"/>
      <c r="BD2429" s="472"/>
      <c r="BE2429" s="472"/>
      <c r="BF2429" s="18"/>
      <c r="BG2429" s="18"/>
      <c r="BH2429" s="18"/>
      <c r="BI2429" s="18"/>
      <c r="BJ2429" s="18"/>
      <c r="BK2429" s="18"/>
      <c r="BL2429" s="18"/>
      <c r="BM2429" s="18"/>
      <c r="BN2429" s="18"/>
      <c r="BO2429" s="18"/>
      <c r="BP2429" s="18"/>
      <c r="BQ2429" s="18"/>
      <c r="BR2429" s="18"/>
      <c r="BS2429" s="18"/>
      <c r="BT2429" s="18"/>
      <c r="BU2429" s="18"/>
      <c r="BV2429" s="18"/>
      <c r="BW2429" s="18"/>
      <c r="BX2429" s="19"/>
    </row>
    <row r="2430" spans="1:126" ht="20.100000000000001" customHeight="1">
      <c r="A2430" s="245"/>
      <c r="B2430" s="235"/>
      <c r="C2430" s="235"/>
      <c r="D2430" s="236"/>
      <c r="E2430" s="237"/>
      <c r="F2430" s="237"/>
      <c r="G2430" s="237"/>
      <c r="H2430" s="237"/>
      <c r="I2430" s="237"/>
      <c r="J2430" s="238"/>
      <c r="K2430" s="238"/>
      <c r="L2430" s="238"/>
      <c r="M2430" s="238"/>
      <c r="N2430" s="238"/>
      <c r="O2430" s="238"/>
      <c r="P2430" s="238"/>
      <c r="Q2430" s="239"/>
      <c r="R2430" s="240"/>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41"/>
      <c r="AO2430" s="241"/>
      <c r="AP2430" s="241"/>
      <c r="AQ2430" s="241"/>
      <c r="AR2430" s="242"/>
      <c r="AS2430" s="242"/>
      <c r="AT2430" s="243"/>
      <c r="AU2430" s="241"/>
      <c r="AV2430" s="241"/>
      <c r="AW2430" s="241"/>
      <c r="AX2430" s="241"/>
      <c r="AY2430" s="242"/>
      <c r="AZ2430" s="242"/>
      <c r="BA2430" s="242"/>
      <c r="BB2430" s="242"/>
      <c r="BC2430" s="242"/>
      <c r="BD2430" s="242"/>
      <c r="BE2430" s="242"/>
      <c r="BF2430" s="242"/>
      <c r="BG2430" s="242"/>
      <c r="BH2430" s="242"/>
      <c r="BI2430" s="242"/>
      <c r="BJ2430" s="242"/>
      <c r="BK2430" s="242"/>
      <c r="BL2430" s="242"/>
      <c r="BM2430" s="242"/>
      <c r="BN2430" s="242"/>
      <c r="BO2430" s="242"/>
      <c r="BP2430" s="242"/>
      <c r="BQ2430" s="242"/>
      <c r="BR2430" s="242"/>
      <c r="BS2430" s="242"/>
      <c r="BT2430" s="242"/>
      <c r="BU2430" s="242"/>
      <c r="BV2430" s="242"/>
      <c r="BW2430" s="242"/>
      <c r="BX2430" s="244"/>
    </row>
    <row r="2431" spans="1:126" ht="20.100000000000001" customHeight="1">
      <c r="B2431" s="9"/>
      <c r="C2431" s="9"/>
      <c r="D2431" s="20"/>
      <c r="E2431" s="21" t="s">
        <v>45</v>
      </c>
      <c r="F2431" s="21"/>
      <c r="G2431" s="21"/>
      <c r="H2431" s="21"/>
      <c r="I2431" s="21"/>
      <c r="J2431" s="22"/>
      <c r="K2431" s="22"/>
      <c r="L2431" s="22"/>
      <c r="M2431" s="22"/>
      <c r="N2431" s="22"/>
      <c r="O2431" s="22"/>
      <c r="P2431" s="22"/>
      <c r="Q2431" s="15"/>
      <c r="R2431" s="490" t="str">
        <f>VLOOKUP(A2419,入力フォーム!$A$26:$AA$75,14,FALSE)</f>
        <v/>
      </c>
      <c r="S2431" s="490"/>
      <c r="T2431" s="490"/>
      <c r="U2431" s="490"/>
      <c r="V2431" s="490"/>
      <c r="W2431" s="490"/>
      <c r="X2431" s="490"/>
      <c r="Y2431" s="490"/>
      <c r="Z2431" s="490"/>
      <c r="AA2431" s="490"/>
      <c r="AB2431" s="491" t="s">
        <v>235</v>
      </c>
      <c r="AC2431" s="491"/>
      <c r="AD2431" s="491"/>
      <c r="AE2431" s="491"/>
      <c r="AF2431" s="491"/>
      <c r="AG2431" s="492" t="str">
        <f>VLOOKUP(A2419,入力フォーム!$A$26:$AA$75,16,FALSE)</f>
        <v/>
      </c>
      <c r="AH2431" s="492"/>
      <c r="AI2431" s="492"/>
      <c r="AJ2431" s="492"/>
      <c r="AK2431" s="492"/>
      <c r="AL2431" s="492"/>
      <c r="AM2431" s="492"/>
      <c r="AN2431" s="492"/>
      <c r="AO2431" s="492"/>
      <c r="AP2431" s="492"/>
      <c r="AQ2431" s="27"/>
      <c r="AR2431" s="36"/>
      <c r="AS2431" s="36"/>
      <c r="AT2431" s="36"/>
      <c r="AU2431" s="36"/>
      <c r="AV2431" s="36"/>
      <c r="AW2431" s="36"/>
      <c r="AX2431" s="36"/>
      <c r="AY2431" s="18"/>
      <c r="AZ2431" s="18"/>
      <c r="BA2431" s="18"/>
      <c r="BB2431" s="18"/>
      <c r="BC2431" s="18"/>
      <c r="BD2431" s="18"/>
      <c r="BE2431" s="18"/>
      <c r="BF2431" s="18"/>
      <c r="BG2431" s="18"/>
      <c r="BH2431" s="18"/>
      <c r="BI2431" s="18"/>
      <c r="BJ2431" s="18"/>
      <c r="BK2431" s="18"/>
      <c r="BL2431" s="18"/>
      <c r="BM2431" s="18"/>
      <c r="BN2431" s="18"/>
      <c r="BO2431" s="18"/>
      <c r="BP2431" s="18"/>
      <c r="BQ2431" s="18"/>
      <c r="BR2431" s="18"/>
      <c r="BS2431" s="18"/>
      <c r="BT2431" s="18"/>
      <c r="BU2431" s="18"/>
      <c r="BV2431" s="18"/>
      <c r="BW2431" s="18"/>
      <c r="BX2431" s="19"/>
    </row>
    <row r="2432" spans="1:126" s="8" customFormat="1" ht="10.5" customHeight="1">
      <c r="D2432" s="15"/>
      <c r="E2432" s="16"/>
      <c r="F2432" s="16"/>
      <c r="G2432" s="16"/>
      <c r="H2432" s="16"/>
      <c r="I2432" s="16"/>
      <c r="J2432" s="16"/>
      <c r="K2432" s="16"/>
      <c r="L2432" s="16"/>
      <c r="M2432" s="16"/>
      <c r="N2432" s="16"/>
      <c r="O2432" s="16"/>
      <c r="P2432" s="17"/>
      <c r="Q2432" s="15"/>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c r="AZ2432" s="16"/>
      <c r="BA2432" s="16"/>
      <c r="BB2432" s="16"/>
      <c r="BC2432" s="16"/>
      <c r="BD2432" s="16"/>
      <c r="BE2432" s="16"/>
      <c r="BF2432" s="16"/>
      <c r="BG2432" s="16"/>
      <c r="BH2432" s="16"/>
      <c r="BI2432" s="16"/>
      <c r="BJ2432" s="16"/>
      <c r="BK2432" s="16"/>
      <c r="BL2432" s="16"/>
      <c r="BM2432" s="16"/>
      <c r="BN2432" s="16"/>
      <c r="BO2432" s="16"/>
      <c r="BP2432" s="16"/>
      <c r="BQ2432" s="16"/>
      <c r="BR2432" s="16"/>
      <c r="BS2432" s="16"/>
      <c r="BT2432" s="16"/>
      <c r="BU2432" s="16"/>
      <c r="BV2432" s="16"/>
      <c r="BW2432" s="16"/>
      <c r="BX2432" s="19"/>
      <c r="BY2432"/>
      <c r="BZ2432" s="43"/>
      <c r="CA2432" s="43"/>
      <c r="CB2432" s="43"/>
      <c r="CC2432" s="43"/>
      <c r="CD2432" s="43"/>
      <c r="CE2432" s="43"/>
      <c r="CF2432" s="43"/>
      <c r="CG2432" s="43"/>
      <c r="CH2432" s="43"/>
      <c r="CI2432" s="43"/>
      <c r="CJ2432" s="43"/>
      <c r="CK2432" s="43"/>
      <c r="CL2432" s="43"/>
      <c r="CM2432" s="43"/>
      <c r="CN2432" s="43"/>
      <c r="CO2432" s="43"/>
      <c r="CP2432" s="43"/>
      <c r="CQ2432" s="43"/>
      <c r="CR2432" s="43"/>
      <c r="CS2432" s="43"/>
      <c r="CT2432" s="43"/>
      <c r="CU2432" s="43"/>
      <c r="CV2432" s="43"/>
      <c r="CW2432" s="43"/>
      <c r="CX2432" s="43"/>
      <c r="CY2432" s="43"/>
      <c r="CZ2432" s="43"/>
      <c r="DA2432" s="43"/>
      <c r="DB2432" s="43"/>
      <c r="DC2432" s="43"/>
      <c r="DD2432" s="43"/>
      <c r="DE2432" s="43"/>
      <c r="DF2432" s="43"/>
      <c r="DG2432" s="43"/>
      <c r="DH2432" s="43"/>
      <c r="DI2432" s="43"/>
      <c r="DJ2432" s="43"/>
      <c r="DK2432" s="43"/>
      <c r="DL2432" s="43"/>
      <c r="DM2432" s="43"/>
      <c r="DN2432" s="43"/>
      <c r="DO2432" s="43"/>
      <c r="DP2432" s="43"/>
      <c r="DQ2432" s="43"/>
      <c r="DR2432" s="43"/>
      <c r="DS2432" s="43"/>
      <c r="DT2432" s="43"/>
      <c r="DU2432" s="43"/>
      <c r="DV2432" s="43"/>
    </row>
    <row r="2433" spans="2:126" ht="20.100000000000001" customHeight="1">
      <c r="B2433" s="9"/>
      <c r="C2433" s="9"/>
      <c r="D2433" s="15"/>
      <c r="E2433" s="16"/>
      <c r="F2433" s="16"/>
      <c r="G2433" s="16"/>
      <c r="H2433" s="16"/>
      <c r="I2433" s="16"/>
      <c r="J2433" s="17"/>
      <c r="K2433" s="17"/>
      <c r="L2433" s="17"/>
      <c r="M2433" s="17"/>
      <c r="N2433" s="17"/>
      <c r="O2433" s="17"/>
      <c r="P2433" s="17"/>
      <c r="Q2433" s="15"/>
      <c r="R2433" s="17"/>
      <c r="S2433" s="17" t="s">
        <v>46</v>
      </c>
      <c r="T2433" s="17"/>
      <c r="U2433" s="17"/>
      <c r="V2433" s="17"/>
      <c r="W2433" s="17"/>
      <c r="X2433" s="17"/>
      <c r="Y2433" s="17"/>
      <c r="Z2433" s="17"/>
      <c r="AA2433" s="17"/>
      <c r="AB2433" s="17"/>
      <c r="AC2433" s="17"/>
      <c r="AD2433" s="17"/>
      <c r="AE2433" s="17"/>
      <c r="AF2433" s="17"/>
      <c r="AG2433" s="17"/>
      <c r="AH2433" s="17"/>
      <c r="AI2433" s="17"/>
      <c r="AJ2433" s="17"/>
      <c r="BI2433" s="247"/>
      <c r="BJ2433" s="247"/>
      <c r="BK2433" s="247"/>
      <c r="BL2433" s="18"/>
      <c r="BM2433" s="18"/>
      <c r="BN2433" s="18"/>
      <c r="BO2433" s="18"/>
      <c r="BP2433" s="18"/>
      <c r="BQ2433" s="18"/>
      <c r="BR2433" s="18"/>
      <c r="BS2433" s="18"/>
      <c r="BT2433" s="18"/>
      <c r="BU2433" s="18"/>
      <c r="BV2433" s="18"/>
      <c r="BW2433" s="18"/>
      <c r="BX2433" s="19"/>
    </row>
    <row r="2434" spans="2:126" ht="20.100000000000001" customHeight="1">
      <c r="B2434" s="9"/>
      <c r="C2434" s="9"/>
      <c r="D2434" s="15"/>
      <c r="E2434" s="16"/>
      <c r="F2434" s="16"/>
      <c r="G2434" s="16"/>
      <c r="H2434" s="16"/>
      <c r="I2434" s="16"/>
      <c r="J2434" s="17"/>
      <c r="K2434" s="17"/>
      <c r="L2434" s="17"/>
      <c r="M2434" s="17"/>
      <c r="N2434" s="17"/>
      <c r="O2434" s="17"/>
      <c r="P2434" s="17"/>
      <c r="Q2434" s="15"/>
      <c r="R2434" s="492" t="str">
        <f>VLOOKUP(A2419,入力フォーム!$A$26:$AA$75,17,FALSE)</f>
        <v/>
      </c>
      <c r="S2434" s="492"/>
      <c r="T2434" s="492"/>
      <c r="U2434" s="492"/>
      <c r="V2434" s="492"/>
      <c r="W2434" s="492"/>
      <c r="X2434" s="492"/>
      <c r="Y2434" s="492"/>
      <c r="Z2434" s="492"/>
      <c r="AA2434" s="492"/>
      <c r="AB2434" s="491" t="s">
        <v>235</v>
      </c>
      <c r="AC2434" s="491"/>
      <c r="AD2434" s="491"/>
      <c r="AE2434" s="491"/>
      <c r="AF2434" s="491"/>
      <c r="AG2434" s="492" t="str">
        <f>VLOOKUP(A2419,入力フォーム!$A$26:$AA$75,19,FALSE)</f>
        <v/>
      </c>
      <c r="AH2434" s="492"/>
      <c r="AI2434" s="492"/>
      <c r="AJ2434" s="492"/>
      <c r="AK2434" s="492"/>
      <c r="AL2434" s="492"/>
      <c r="AM2434" s="492"/>
      <c r="AN2434" s="492"/>
      <c r="AO2434" s="492"/>
      <c r="AP2434" s="492"/>
      <c r="AQ2434" s="27"/>
      <c r="AR2434" s="28" t="s">
        <v>47</v>
      </c>
      <c r="AS2434" s="28"/>
      <c r="AT2434" s="28"/>
      <c r="AU2434" s="28"/>
      <c r="AV2434" s="485" t="str">
        <f>VLOOKUP(A2419,入力フォーム!$A$26:$AA$75,20,FALSE)</f>
        <v/>
      </c>
      <c r="AW2434" s="485"/>
      <c r="AX2434" s="28" t="s">
        <v>48</v>
      </c>
      <c r="AY2434" s="28"/>
      <c r="AZ2434" s="28"/>
      <c r="BA2434" s="28"/>
      <c r="BB2434" s="28"/>
      <c r="BC2434" s="28"/>
      <c r="BD2434" s="28"/>
      <c r="BE2434" s="28"/>
      <c r="BF2434" s="28"/>
      <c r="BG2434" s="18"/>
      <c r="BH2434" s="18"/>
      <c r="BI2434" s="18"/>
      <c r="BJ2434" s="18"/>
      <c r="BK2434" s="18"/>
      <c r="BL2434" s="18"/>
      <c r="BM2434" s="18"/>
      <c r="BN2434" s="18"/>
      <c r="BO2434" s="18"/>
      <c r="BP2434" s="18"/>
      <c r="BQ2434" s="18"/>
      <c r="BR2434" s="18"/>
      <c r="BS2434" s="18"/>
      <c r="BT2434" s="18"/>
      <c r="BU2434" s="18"/>
      <c r="BV2434" s="18"/>
      <c r="BW2434" s="18"/>
      <c r="BX2434" s="19"/>
    </row>
    <row r="2435" spans="2:126" ht="20.100000000000001" customHeight="1">
      <c r="B2435" s="9"/>
      <c r="C2435" s="9"/>
      <c r="D2435" s="15"/>
      <c r="E2435" s="16"/>
      <c r="F2435" s="16"/>
      <c r="G2435" s="16"/>
      <c r="H2435" s="16"/>
      <c r="I2435" s="16"/>
      <c r="J2435" s="17"/>
      <c r="K2435" s="17"/>
      <c r="L2435" s="17"/>
      <c r="M2435" s="17"/>
      <c r="N2435" s="17"/>
      <c r="O2435" s="17"/>
      <c r="P2435" s="17"/>
      <c r="Q2435" s="15"/>
      <c r="R2435" s="17"/>
      <c r="S2435" s="17"/>
      <c r="T2435" s="17"/>
      <c r="U2435" s="17"/>
      <c r="V2435" s="17"/>
      <c r="W2435" s="17"/>
      <c r="X2435" s="17"/>
      <c r="Y2435" s="17"/>
      <c r="Z2435" s="17"/>
      <c r="AA2435" s="17"/>
      <c r="AB2435" s="17"/>
      <c r="AC2435" s="17"/>
      <c r="AD2435" s="17"/>
      <c r="AE2435" s="17"/>
      <c r="AF2435" s="17"/>
      <c r="AG2435" s="17"/>
      <c r="AH2435" s="17"/>
      <c r="AI2435" s="17"/>
      <c r="AJ2435" s="17"/>
      <c r="AK2435" s="17"/>
      <c r="AL2435" s="17"/>
      <c r="AM2435" s="17"/>
      <c r="AN2435" s="17"/>
      <c r="AO2435" s="17"/>
      <c r="AP2435" s="17"/>
      <c r="AQ2435" s="17"/>
      <c r="AR2435" s="17"/>
      <c r="AS2435" s="17"/>
      <c r="AT2435" s="17"/>
      <c r="AU2435" s="17"/>
      <c r="AV2435" s="17"/>
      <c r="AW2435" s="17"/>
      <c r="AX2435" s="17"/>
      <c r="AY2435" s="18"/>
      <c r="AZ2435" s="18"/>
      <c r="BA2435" s="18"/>
      <c r="BB2435" s="18"/>
      <c r="BC2435" s="18"/>
      <c r="BD2435" s="18"/>
      <c r="BE2435" s="18"/>
      <c r="BF2435" s="18"/>
      <c r="BG2435" s="18"/>
      <c r="BH2435" s="18"/>
      <c r="BI2435" s="18"/>
      <c r="BJ2435" s="18"/>
      <c r="BK2435" s="18"/>
      <c r="BL2435" s="18"/>
      <c r="BM2435" s="18"/>
      <c r="BN2435" s="18"/>
      <c r="BO2435" s="18"/>
      <c r="BP2435" s="18"/>
      <c r="BQ2435" s="18"/>
      <c r="BR2435" s="18"/>
      <c r="BS2435" s="18"/>
      <c r="BT2435" s="18"/>
      <c r="BU2435" s="18"/>
      <c r="BV2435" s="18"/>
      <c r="BW2435" s="18"/>
      <c r="BX2435" s="19"/>
    </row>
    <row r="2436" spans="2:126" ht="20.100000000000001" customHeight="1">
      <c r="B2436" s="9"/>
      <c r="C2436" s="9"/>
      <c r="D2436" s="15"/>
      <c r="E2436" s="16"/>
      <c r="F2436" s="16"/>
      <c r="G2436" s="16"/>
      <c r="H2436" s="16"/>
      <c r="I2436" s="16"/>
      <c r="J2436" s="17"/>
      <c r="K2436" s="17"/>
      <c r="L2436" s="17"/>
      <c r="M2436" s="17"/>
      <c r="N2436" s="17"/>
      <c r="O2436" s="17"/>
      <c r="P2436" s="17"/>
      <c r="Q2436" s="15"/>
      <c r="R2436" s="248" t="s">
        <v>238</v>
      </c>
      <c r="S2436" s="29"/>
      <c r="T2436" s="29"/>
      <c r="U2436" s="29"/>
      <c r="V2436" s="29"/>
      <c r="W2436" s="29"/>
      <c r="X2436" s="29"/>
      <c r="Y2436" s="29"/>
      <c r="Z2436" s="29"/>
      <c r="AA2436" s="29"/>
      <c r="AB2436" s="29"/>
      <c r="AC2436" s="29"/>
      <c r="AD2436" s="29"/>
      <c r="AE2436" s="29"/>
      <c r="AF2436" s="29"/>
      <c r="AG2436" s="29"/>
      <c r="AH2436" s="29"/>
      <c r="AI2436" s="29"/>
      <c r="AJ2436" s="29"/>
      <c r="AK2436" s="29"/>
      <c r="AL2436" s="29"/>
      <c r="AM2436" s="29"/>
      <c r="AN2436" s="29"/>
      <c r="AO2436" s="29"/>
      <c r="AP2436" s="29"/>
      <c r="AQ2436" s="29"/>
      <c r="AR2436" s="29"/>
      <c r="AS2436" s="29"/>
      <c r="AT2436" s="29"/>
      <c r="AU2436" s="29"/>
      <c r="AV2436" s="29"/>
      <c r="AW2436" s="29"/>
      <c r="AX2436" s="29"/>
      <c r="AY2436" s="30"/>
      <c r="AZ2436" s="30"/>
      <c r="BA2436" s="30"/>
      <c r="BB2436" s="30"/>
      <c r="BC2436" s="30"/>
      <c r="BD2436" s="30"/>
      <c r="BE2436" s="30"/>
      <c r="BF2436" s="30"/>
      <c r="BG2436" s="30"/>
      <c r="BH2436" s="30"/>
      <c r="BI2436" s="30"/>
      <c r="BJ2436" s="30"/>
      <c r="BK2436" s="30"/>
      <c r="BL2436" s="18"/>
      <c r="BM2436" s="18"/>
      <c r="BN2436" s="18"/>
      <c r="BO2436" s="18"/>
      <c r="BP2436" s="18"/>
      <c r="BQ2436" s="18"/>
      <c r="BR2436" s="18"/>
      <c r="BS2436" s="18"/>
      <c r="BT2436" s="18"/>
      <c r="BU2436" s="18"/>
      <c r="BV2436" s="18"/>
      <c r="BW2436" s="18"/>
      <c r="BX2436" s="19"/>
    </row>
    <row r="2437" spans="2:126" ht="20.100000000000001" customHeight="1">
      <c r="B2437" s="9"/>
      <c r="C2437" s="9"/>
      <c r="D2437" s="23"/>
      <c r="E2437" s="24"/>
      <c r="F2437" s="24"/>
      <c r="G2437" s="24"/>
      <c r="H2437" s="24"/>
      <c r="I2437" s="24"/>
      <c r="J2437" s="25"/>
      <c r="K2437" s="25"/>
      <c r="L2437" s="25"/>
      <c r="M2437" s="25"/>
      <c r="N2437" s="25"/>
      <c r="O2437" s="25"/>
      <c r="P2437" s="25"/>
      <c r="Q2437" s="15"/>
      <c r="R2437" s="249" t="s">
        <v>239</v>
      </c>
      <c r="S2437" s="29"/>
      <c r="T2437" s="29"/>
      <c r="U2437" s="29"/>
      <c r="V2437" s="29"/>
      <c r="W2437" s="29"/>
      <c r="X2437" s="29"/>
      <c r="Y2437" s="29"/>
      <c r="Z2437" s="29"/>
      <c r="AA2437" s="29"/>
      <c r="AB2437" s="29"/>
      <c r="AC2437" s="29"/>
      <c r="AD2437" s="29"/>
      <c r="AE2437" s="29"/>
      <c r="AF2437" s="29"/>
      <c r="AG2437" s="29"/>
      <c r="AH2437" s="29"/>
      <c r="AI2437" s="29"/>
      <c r="AJ2437" s="29"/>
      <c r="AK2437" s="29"/>
      <c r="AL2437" s="29"/>
      <c r="AM2437" s="29"/>
      <c r="AN2437" s="29"/>
      <c r="AO2437" s="29"/>
      <c r="AP2437" s="29"/>
      <c r="AQ2437" s="29"/>
      <c r="AR2437" s="29"/>
      <c r="AS2437" s="29"/>
      <c r="AT2437" s="29"/>
      <c r="AU2437" s="29"/>
      <c r="AV2437" s="29"/>
      <c r="AW2437" s="29"/>
      <c r="AX2437" s="29"/>
      <c r="AY2437" s="30"/>
      <c r="AZ2437" s="30"/>
      <c r="BA2437" s="30"/>
      <c r="BB2437" s="30"/>
      <c r="BC2437" s="30"/>
      <c r="BD2437" s="30"/>
      <c r="BE2437" s="30"/>
      <c r="BF2437" s="30"/>
      <c r="BG2437" s="30"/>
      <c r="BH2437" s="30"/>
      <c r="BI2437" s="30"/>
      <c r="BJ2437" s="30"/>
      <c r="BK2437" s="30"/>
      <c r="BL2437" s="18"/>
      <c r="BM2437" s="18"/>
      <c r="BN2437" s="18"/>
      <c r="BO2437" s="18"/>
      <c r="BP2437" s="18"/>
      <c r="BQ2437" s="18"/>
      <c r="BR2437" s="18"/>
      <c r="BS2437" s="18"/>
      <c r="BT2437" s="18"/>
      <c r="BU2437" s="18"/>
      <c r="BV2437" s="18"/>
      <c r="BW2437" s="18"/>
      <c r="BX2437" s="19"/>
    </row>
    <row r="2438" spans="2:126" ht="20.100000000000001" customHeight="1">
      <c r="B2438" s="9"/>
      <c r="C2438" s="9"/>
      <c r="D2438" s="15"/>
      <c r="E2438" s="16" t="s">
        <v>49</v>
      </c>
      <c r="F2438" s="16"/>
      <c r="G2438" s="16"/>
      <c r="H2438" s="16"/>
      <c r="I2438" s="16"/>
      <c r="J2438" s="17"/>
      <c r="K2438" s="17"/>
      <c r="L2438" s="17"/>
      <c r="M2438" s="17"/>
      <c r="N2438" s="17"/>
      <c r="O2438" s="17"/>
      <c r="P2438" s="17"/>
      <c r="Q2438" s="20"/>
      <c r="R2438" s="21" t="s">
        <v>67</v>
      </c>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3"/>
    </row>
    <row r="2439" spans="2:126" ht="20.100000000000001" customHeight="1">
      <c r="B2439" s="9"/>
      <c r="C2439" s="9"/>
      <c r="D2439" s="15"/>
      <c r="E2439" s="16"/>
      <c r="F2439" s="16"/>
      <c r="G2439" s="16"/>
      <c r="H2439" s="16"/>
      <c r="I2439" s="16"/>
      <c r="J2439" s="17"/>
      <c r="K2439" s="17"/>
      <c r="L2439" s="17"/>
      <c r="M2439" s="17"/>
      <c r="N2439" s="17"/>
      <c r="O2439" s="17"/>
      <c r="P2439" s="17"/>
      <c r="Q2439" s="23"/>
      <c r="R2439" s="31" t="s">
        <v>126</v>
      </c>
      <c r="S2439" s="31"/>
      <c r="T2439" s="31"/>
      <c r="U2439" s="31"/>
      <c r="V2439" s="31"/>
      <c r="W2439" s="31"/>
      <c r="X2439" s="31"/>
      <c r="Y2439" s="31"/>
      <c r="Z2439" s="31"/>
      <c r="AA2439" s="31"/>
      <c r="AB2439" s="31"/>
      <c r="AC2439" s="31"/>
      <c r="AD2439" s="31"/>
      <c r="AE2439" s="31"/>
      <c r="AF2439" s="31"/>
      <c r="AG2439" s="31"/>
      <c r="AH2439" s="31"/>
      <c r="AI2439" s="31"/>
      <c r="AJ2439" s="31"/>
      <c r="AK2439" s="31"/>
      <c r="AL2439" s="31"/>
      <c r="AM2439" s="31"/>
      <c r="AN2439" s="31"/>
      <c r="AO2439" s="31"/>
      <c r="AP2439" s="31"/>
      <c r="AQ2439" s="31"/>
      <c r="AR2439" s="31"/>
      <c r="AS2439" s="31"/>
      <c r="AT2439" s="31"/>
      <c r="AU2439" s="31"/>
      <c r="AV2439" s="31"/>
      <c r="AW2439" s="31"/>
      <c r="AX2439" s="31"/>
      <c r="AY2439" s="32"/>
      <c r="AZ2439" s="32"/>
      <c r="BA2439" s="32"/>
      <c r="BB2439" s="32"/>
      <c r="BC2439" s="32"/>
      <c r="BD2439" s="32"/>
      <c r="BE2439" s="32"/>
      <c r="BF2439" s="32"/>
      <c r="BG2439" s="32"/>
      <c r="BH2439" s="32"/>
      <c r="BI2439" s="32"/>
      <c r="BJ2439" s="32"/>
      <c r="BK2439" s="33"/>
      <c r="BL2439" s="33"/>
      <c r="BM2439" s="33"/>
      <c r="BN2439" s="33"/>
      <c r="BO2439" s="33"/>
      <c r="BP2439" s="33"/>
      <c r="BQ2439" s="33"/>
      <c r="BR2439" s="33"/>
      <c r="BS2439" s="33"/>
      <c r="BT2439" s="33"/>
      <c r="BU2439" s="33"/>
      <c r="BV2439" s="33"/>
      <c r="BW2439" s="33"/>
      <c r="BX2439" s="26"/>
    </row>
    <row r="2440" spans="2:126" ht="20.100000000000001" customHeight="1">
      <c r="B2440" s="9"/>
      <c r="C2440" s="9"/>
      <c r="D2440" s="10"/>
      <c r="E2440" s="11" t="s">
        <v>81</v>
      </c>
      <c r="F2440" s="11"/>
      <c r="G2440" s="11"/>
      <c r="H2440" s="11"/>
      <c r="I2440" s="11"/>
      <c r="J2440" s="12"/>
      <c r="K2440" s="12"/>
      <c r="L2440" s="12"/>
      <c r="M2440" s="12"/>
      <c r="N2440" s="12"/>
      <c r="O2440" s="12"/>
      <c r="P2440" s="12"/>
      <c r="Q2440" s="15"/>
      <c r="R2440" s="16" t="s">
        <v>115</v>
      </c>
      <c r="S2440" s="17"/>
      <c r="T2440" s="17"/>
      <c r="U2440" s="17"/>
      <c r="V2440" s="17"/>
      <c r="W2440" s="17"/>
      <c r="X2440" s="17"/>
      <c r="Y2440" s="17"/>
      <c r="Z2440" s="17"/>
      <c r="AA2440" s="17"/>
      <c r="AB2440" s="17"/>
      <c r="AC2440" s="17"/>
      <c r="AD2440" s="17"/>
      <c r="AE2440" s="17"/>
      <c r="AF2440" s="17"/>
      <c r="AG2440" s="17"/>
      <c r="AH2440" s="17"/>
      <c r="AI2440" s="17"/>
      <c r="AJ2440" s="17"/>
      <c r="AK2440" s="17"/>
      <c r="AL2440" s="17"/>
      <c r="AM2440" s="17"/>
      <c r="AN2440" s="17"/>
      <c r="AO2440" s="17"/>
      <c r="AP2440" s="17"/>
      <c r="AQ2440" s="17"/>
      <c r="AR2440" s="17"/>
      <c r="AS2440" s="17"/>
      <c r="AT2440" s="17"/>
      <c r="AU2440" s="17"/>
      <c r="AV2440" s="17"/>
      <c r="AW2440" s="17"/>
      <c r="AX2440" s="17"/>
      <c r="AY2440" s="18"/>
      <c r="AZ2440" s="18"/>
      <c r="BA2440" s="18"/>
      <c r="BB2440" s="18"/>
      <c r="BC2440" s="18"/>
      <c r="BD2440" s="18"/>
      <c r="BE2440" s="18"/>
      <c r="BF2440" s="18"/>
      <c r="BG2440" s="18"/>
      <c r="BH2440" s="18"/>
      <c r="BI2440" s="18"/>
      <c r="BJ2440" s="18"/>
      <c r="BK2440" s="18"/>
      <c r="BL2440" s="18"/>
      <c r="BM2440" s="18"/>
      <c r="BN2440" s="18"/>
      <c r="BO2440" s="18"/>
      <c r="BP2440" s="18"/>
      <c r="BQ2440" s="18"/>
      <c r="BR2440" s="18"/>
      <c r="BS2440" s="18"/>
      <c r="BT2440" s="18"/>
      <c r="BU2440" s="18"/>
      <c r="BV2440" s="18"/>
      <c r="BW2440" s="18"/>
      <c r="BX2440" s="19"/>
    </row>
    <row r="2441" spans="2:126" ht="20.100000000000001" customHeight="1">
      <c r="B2441" s="9"/>
      <c r="C2441" s="9"/>
      <c r="D2441" s="15"/>
      <c r="E2441" s="16" t="s">
        <v>82</v>
      </c>
      <c r="F2441" s="16"/>
      <c r="G2441" s="16"/>
      <c r="H2441" s="16"/>
      <c r="I2441" s="16"/>
      <c r="J2441" s="17"/>
      <c r="K2441" s="17"/>
      <c r="L2441" s="17"/>
      <c r="M2441" s="17"/>
      <c r="N2441" s="17"/>
      <c r="O2441" s="17"/>
      <c r="P2441" s="17"/>
      <c r="Q2441" s="20"/>
      <c r="R2441" s="486" t="s">
        <v>113</v>
      </c>
      <c r="S2441" s="486"/>
      <c r="T2441" s="486"/>
      <c r="U2441" s="486"/>
      <c r="V2441" s="39" t="s">
        <v>240</v>
      </c>
      <c r="W2441" s="487" t="str">
        <f>VLOOKUP(A2419,入力フォーム!$A$26:$AA$75,10,FALSE)</f>
        <v/>
      </c>
      <c r="X2441" s="487"/>
      <c r="Y2441" s="487"/>
      <c r="Z2441" s="487"/>
      <c r="AA2441" s="487"/>
      <c r="AB2441" s="487"/>
      <c r="AC2441" s="487"/>
      <c r="AD2441" s="39" t="s">
        <v>21</v>
      </c>
      <c r="AE2441" s="40"/>
      <c r="AF2441" s="22"/>
      <c r="AG2441" s="22"/>
      <c r="AH2441" s="22"/>
      <c r="AI2441" s="22"/>
      <c r="AJ2441" s="22"/>
      <c r="AK2441" s="22"/>
      <c r="AL2441" s="22"/>
      <c r="AM2441" s="22"/>
      <c r="AN2441" s="22"/>
      <c r="AO2441" s="22"/>
      <c r="AP2441" s="22"/>
      <c r="AQ2441" s="22"/>
      <c r="AR2441" s="22"/>
      <c r="AS2441" s="22"/>
      <c r="AT2441" s="22"/>
      <c r="AU2441" s="22"/>
      <c r="AV2441" s="22"/>
      <c r="AW2441" s="22"/>
      <c r="AX2441" s="2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3"/>
    </row>
    <row r="2442" spans="2:126" ht="20.100000000000001" customHeight="1">
      <c r="B2442" s="9"/>
      <c r="C2442" s="9"/>
      <c r="D2442" s="15"/>
      <c r="E2442" s="16"/>
      <c r="F2442" s="16"/>
      <c r="G2442" s="16"/>
      <c r="H2442" s="16"/>
      <c r="I2442" s="16"/>
      <c r="J2442" s="17"/>
      <c r="K2442" s="17"/>
      <c r="L2442" s="17"/>
      <c r="M2442" s="17"/>
      <c r="N2442" s="17"/>
      <c r="O2442" s="17"/>
      <c r="P2442" s="17"/>
      <c r="Q2442" s="15"/>
      <c r="R2442" s="16" t="s">
        <v>104</v>
      </c>
      <c r="S2442" s="17"/>
      <c r="T2442" s="17"/>
      <c r="U2442" s="17"/>
      <c r="V2442" s="17"/>
      <c r="W2442" s="17"/>
      <c r="X2442" s="17"/>
      <c r="Y2442" s="17"/>
      <c r="Z2442" s="17"/>
      <c r="AA2442" s="17"/>
      <c r="AB2442" s="17"/>
      <c r="AC2442" s="17"/>
      <c r="AD2442" s="17"/>
      <c r="AE2442" s="17"/>
      <c r="AF2442" s="17"/>
      <c r="AG2442" s="17"/>
      <c r="AH2442" s="17"/>
      <c r="AI2442" s="17"/>
      <c r="AJ2442" s="17"/>
      <c r="AK2442" s="17"/>
      <c r="AL2442" s="17"/>
      <c r="AM2442" s="17"/>
      <c r="AN2442" s="17"/>
      <c r="AO2442" s="17"/>
      <c r="AP2442" s="17"/>
      <c r="AQ2442" s="17"/>
      <c r="AR2442" s="17"/>
      <c r="AS2442" s="17"/>
      <c r="AT2442" s="17"/>
      <c r="AU2442" s="17"/>
      <c r="AV2442" s="17"/>
      <c r="AW2442" s="17"/>
      <c r="AX2442" s="17"/>
      <c r="AY2442" s="18"/>
      <c r="AZ2442" s="18"/>
      <c r="BA2442" s="18"/>
      <c r="BB2442" s="18"/>
      <c r="BC2442" s="18"/>
      <c r="BD2442" s="18"/>
      <c r="BE2442" s="18"/>
      <c r="BF2442" s="18"/>
      <c r="BG2442" s="18"/>
      <c r="BH2442" s="18"/>
      <c r="BI2442" s="18"/>
      <c r="BJ2442" s="18"/>
      <c r="BK2442" s="18"/>
      <c r="BL2442" s="18"/>
      <c r="BM2442" s="18"/>
      <c r="BN2442" s="18"/>
      <c r="BO2442" s="18"/>
      <c r="BP2442" s="18"/>
      <c r="BQ2442" s="18"/>
      <c r="BR2442" s="18"/>
      <c r="BS2442" s="18"/>
      <c r="BT2442" s="18"/>
      <c r="BU2442" s="18"/>
      <c r="BV2442" s="18"/>
      <c r="BW2442" s="18"/>
      <c r="BX2442" s="19"/>
    </row>
    <row r="2443" spans="2:126" ht="20.100000000000001" customHeight="1">
      <c r="B2443" s="9"/>
      <c r="C2443" s="9"/>
      <c r="D2443" s="15"/>
      <c r="E2443" s="16"/>
      <c r="F2443" s="16"/>
      <c r="G2443" s="16"/>
      <c r="H2443" s="16"/>
      <c r="I2443" s="16"/>
      <c r="J2443" s="17"/>
      <c r="K2443" s="17"/>
      <c r="L2443" s="17"/>
      <c r="M2443" s="17"/>
      <c r="N2443" s="17"/>
      <c r="O2443" s="17"/>
      <c r="P2443" s="17"/>
      <c r="Q2443" s="15"/>
      <c r="R2443" s="16" t="s">
        <v>68</v>
      </c>
      <c r="S2443" s="17"/>
      <c r="T2443" s="17"/>
      <c r="U2443" s="17"/>
      <c r="V2443" s="17"/>
      <c r="W2443" s="17"/>
      <c r="X2443" s="17"/>
      <c r="Y2443" s="17"/>
      <c r="Z2443" s="17"/>
      <c r="AA2443" s="17"/>
      <c r="AB2443" s="17"/>
      <c r="AC2443" s="17"/>
      <c r="AD2443" s="17"/>
      <c r="AE2443" s="17"/>
      <c r="AF2443" s="17"/>
      <c r="AG2443" s="17"/>
      <c r="AH2443" s="17"/>
      <c r="AI2443" s="17"/>
      <c r="AJ2443" s="17"/>
      <c r="AK2443" s="17"/>
      <c r="AL2443" s="17"/>
      <c r="AM2443" s="17"/>
      <c r="AN2443" s="17"/>
      <c r="AO2443" s="17"/>
      <c r="AP2443" s="17"/>
      <c r="AQ2443" s="17"/>
      <c r="AR2443" s="17"/>
      <c r="AS2443" s="17"/>
      <c r="AT2443" s="17"/>
      <c r="AU2443" s="17"/>
      <c r="AV2443" s="17"/>
      <c r="AW2443" s="17"/>
      <c r="AX2443" s="17"/>
      <c r="AY2443" s="18"/>
      <c r="AZ2443" s="18"/>
      <c r="BA2443" s="18"/>
      <c r="BB2443" s="18"/>
      <c r="BC2443" s="18"/>
      <c r="BD2443" s="18"/>
      <c r="BE2443" s="18"/>
      <c r="BF2443" s="18"/>
      <c r="BG2443" s="18"/>
      <c r="BH2443" s="18"/>
      <c r="BI2443" s="18"/>
      <c r="BJ2443" s="18"/>
      <c r="BK2443" s="18"/>
      <c r="BL2443" s="18"/>
      <c r="BM2443" s="18"/>
      <c r="BN2443" s="18"/>
      <c r="BO2443" s="18"/>
      <c r="BP2443" s="18"/>
      <c r="BQ2443" s="18"/>
      <c r="BR2443" s="18"/>
      <c r="BS2443" s="18"/>
      <c r="BT2443" s="18"/>
      <c r="BU2443" s="18"/>
      <c r="BV2443" s="18"/>
      <c r="BW2443" s="18"/>
      <c r="BX2443" s="19"/>
    </row>
    <row r="2444" spans="2:126" ht="20.100000000000001" customHeight="1">
      <c r="B2444" s="9"/>
      <c r="C2444" s="9"/>
      <c r="D2444" s="15"/>
      <c r="E2444" s="16"/>
      <c r="F2444" s="16"/>
      <c r="G2444" s="16"/>
      <c r="H2444" s="16"/>
      <c r="I2444" s="16"/>
      <c r="J2444" s="17"/>
      <c r="K2444" s="17"/>
      <c r="L2444" s="17"/>
      <c r="M2444" s="17"/>
      <c r="N2444" s="17"/>
      <c r="O2444" s="17"/>
      <c r="P2444" s="17"/>
      <c r="Q2444" s="15"/>
      <c r="R2444" s="16" t="s">
        <v>114</v>
      </c>
      <c r="S2444" s="17"/>
      <c r="T2444" s="17"/>
      <c r="U2444" s="17"/>
      <c r="V2444" s="17"/>
      <c r="W2444" s="17"/>
      <c r="X2444" s="17"/>
      <c r="Y2444" s="17"/>
      <c r="Z2444" s="17"/>
      <c r="AA2444" s="17"/>
      <c r="AB2444" s="17"/>
      <c r="AC2444" s="17"/>
      <c r="AD2444" s="17"/>
      <c r="AE2444" s="17"/>
      <c r="AF2444" s="17"/>
      <c r="AG2444" s="17"/>
      <c r="AH2444" s="17"/>
      <c r="AI2444" s="17"/>
      <c r="AJ2444" s="17"/>
      <c r="AK2444" s="17"/>
      <c r="AL2444" s="17"/>
      <c r="AM2444" s="17"/>
      <c r="AN2444" s="17"/>
      <c r="AO2444" s="17"/>
      <c r="AP2444" s="17"/>
      <c r="AQ2444" s="17"/>
      <c r="AR2444" s="17"/>
      <c r="AS2444" s="17"/>
      <c r="AT2444" s="17"/>
      <c r="AU2444" s="17"/>
      <c r="AV2444" s="17"/>
      <c r="AW2444" s="17"/>
      <c r="AX2444" s="17"/>
      <c r="AY2444" s="18"/>
      <c r="AZ2444" s="18"/>
      <c r="BA2444" s="18"/>
      <c r="BB2444" s="18"/>
      <c r="BC2444" s="18"/>
      <c r="BD2444" s="18"/>
      <c r="BE2444" s="18"/>
      <c r="BF2444" s="18"/>
      <c r="BG2444" s="18"/>
      <c r="BH2444" s="18"/>
      <c r="BI2444" s="18"/>
      <c r="BJ2444" s="18"/>
      <c r="BK2444" s="18"/>
      <c r="BL2444" s="18"/>
      <c r="BM2444" s="18"/>
      <c r="BN2444" s="18"/>
      <c r="BO2444" s="18"/>
      <c r="BP2444" s="18"/>
      <c r="BQ2444" s="18"/>
      <c r="BR2444" s="18"/>
      <c r="BS2444" s="18"/>
      <c r="BT2444" s="18"/>
      <c r="BU2444" s="18"/>
      <c r="BV2444" s="18"/>
      <c r="BW2444" s="18"/>
      <c r="BX2444" s="19"/>
    </row>
    <row r="2445" spans="2:126" ht="20.100000000000001" customHeight="1">
      <c r="B2445" s="9"/>
      <c r="C2445" s="9"/>
      <c r="D2445" s="15"/>
      <c r="E2445" s="16"/>
      <c r="F2445" s="16"/>
      <c r="G2445" s="16"/>
      <c r="H2445" s="16"/>
      <c r="I2445" s="16"/>
      <c r="J2445" s="17"/>
      <c r="K2445" s="17"/>
      <c r="L2445" s="17"/>
      <c r="M2445" s="17"/>
      <c r="N2445" s="17"/>
      <c r="O2445" s="17"/>
      <c r="P2445" s="17"/>
      <c r="Q2445" s="23"/>
      <c r="R2445" s="25"/>
      <c r="S2445" s="25"/>
      <c r="T2445" s="25"/>
      <c r="U2445" s="25"/>
      <c r="V2445" s="25"/>
      <c r="W2445" s="25"/>
      <c r="X2445" s="25"/>
      <c r="Y2445" s="24" t="s">
        <v>241</v>
      </c>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26"/>
    </row>
    <row r="2446" spans="2:126" ht="20.100000000000001" customHeight="1">
      <c r="B2446" s="9"/>
      <c r="C2446" s="9"/>
      <c r="D2446" s="10"/>
      <c r="E2446" s="11" t="s">
        <v>50</v>
      </c>
      <c r="F2446" s="11"/>
      <c r="G2446" s="11"/>
      <c r="H2446" s="11"/>
      <c r="I2446" s="11"/>
      <c r="J2446" s="12"/>
      <c r="K2446" s="12"/>
      <c r="L2446" s="12"/>
      <c r="M2446" s="12"/>
      <c r="N2446" s="12"/>
      <c r="O2446" s="12"/>
      <c r="P2446" s="12"/>
      <c r="Q2446" s="15"/>
      <c r="R2446" s="16" t="s">
        <v>69</v>
      </c>
      <c r="S2446" s="17"/>
      <c r="T2446" s="17"/>
      <c r="U2446" s="17"/>
      <c r="V2446" s="17"/>
      <c r="W2446" s="17"/>
      <c r="X2446" s="17"/>
      <c r="Y2446" s="17"/>
      <c r="Z2446" s="17"/>
      <c r="AA2446" s="17"/>
      <c r="AB2446" s="17"/>
      <c r="AC2446" s="16" t="s">
        <v>70</v>
      </c>
      <c r="AD2446" s="17"/>
      <c r="AE2446" s="17"/>
      <c r="AF2446" s="17"/>
      <c r="AG2446" s="17"/>
      <c r="AH2446" s="17"/>
      <c r="AI2446" s="17"/>
      <c r="AJ2446" s="17"/>
      <c r="AK2446" s="17"/>
      <c r="AL2446" s="17"/>
      <c r="AM2446" s="17"/>
      <c r="AN2446" s="17"/>
      <c r="AO2446" s="17"/>
      <c r="AP2446" s="17"/>
      <c r="AQ2446" s="17"/>
      <c r="AR2446" s="17"/>
      <c r="AS2446" s="17"/>
      <c r="AT2446" s="17"/>
      <c r="AU2446" s="17"/>
      <c r="AV2446" s="17"/>
      <c r="AW2446" s="17"/>
      <c r="AX2446" s="17"/>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9"/>
    </row>
    <row r="2447" spans="2:126" ht="20.100000000000001" customHeight="1">
      <c r="B2447" s="9"/>
      <c r="C2447" s="9"/>
      <c r="D2447" s="10"/>
      <c r="E2447" s="11" t="s">
        <v>51</v>
      </c>
      <c r="F2447" s="11"/>
      <c r="G2447" s="11"/>
      <c r="H2447" s="11"/>
      <c r="I2447" s="11"/>
      <c r="J2447" s="12"/>
      <c r="K2447" s="12"/>
      <c r="L2447" s="12"/>
      <c r="M2447" s="12"/>
      <c r="N2447" s="12"/>
      <c r="O2447" s="12"/>
      <c r="P2447" s="12"/>
      <c r="Q2447" s="10"/>
      <c r="R2447" s="11" t="s">
        <v>86</v>
      </c>
      <c r="S2447" s="12"/>
      <c r="T2447" s="12"/>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c r="BW2447" s="13"/>
      <c r="BX2447" s="14"/>
    </row>
    <row r="2448" spans="2:126" ht="20.100000000000001" customHeight="1">
      <c r="B2448" s="9"/>
      <c r="C2448" s="9"/>
      <c r="D2448" s="20"/>
      <c r="E2448" s="21" t="s">
        <v>52</v>
      </c>
      <c r="F2448" s="21"/>
      <c r="G2448" s="21"/>
      <c r="H2448" s="21"/>
      <c r="I2448" s="21"/>
      <c r="J2448" s="22"/>
      <c r="K2448" s="22"/>
      <c r="L2448" s="22"/>
      <c r="M2448" s="22"/>
      <c r="N2448" s="22"/>
      <c r="O2448" s="22"/>
      <c r="P2448" s="22"/>
      <c r="Q2448" s="15"/>
      <c r="R2448" s="16" t="s">
        <v>71</v>
      </c>
      <c r="S2448" s="29"/>
      <c r="T2448" s="29"/>
      <c r="U2448" s="29"/>
      <c r="V2448" s="29"/>
      <c r="W2448" s="29"/>
      <c r="X2448" s="29"/>
      <c r="Y2448" s="29"/>
      <c r="Z2448" s="29"/>
      <c r="AA2448" s="29"/>
      <c r="AB2448" s="29"/>
      <c r="AC2448" s="29"/>
      <c r="AD2448" s="29"/>
      <c r="AE2448" s="29"/>
      <c r="AF2448" s="29"/>
      <c r="AG2448" s="29"/>
      <c r="AH2448" s="29"/>
      <c r="AI2448" s="29"/>
      <c r="AJ2448" s="29"/>
      <c r="AK2448" s="29"/>
      <c r="AL2448" s="29"/>
      <c r="AM2448" s="29"/>
      <c r="AN2448" s="29"/>
      <c r="AO2448" s="29"/>
      <c r="AP2448" s="29"/>
      <c r="AQ2448" s="29"/>
      <c r="AR2448" s="29"/>
      <c r="AS2448" s="29"/>
      <c r="AT2448" s="29"/>
      <c r="AU2448" s="29"/>
      <c r="AV2448" s="29"/>
      <c r="AW2448" s="29"/>
      <c r="AX2448" s="29"/>
      <c r="AY2448" s="30"/>
      <c r="AZ2448" s="30"/>
      <c r="BA2448" s="30"/>
      <c r="BB2448" s="30"/>
      <c r="BC2448" s="30"/>
      <c r="BD2448" s="30"/>
      <c r="BE2448" s="30"/>
      <c r="BF2448" s="30"/>
      <c r="BG2448" s="30"/>
      <c r="BH2448" s="30"/>
      <c r="BI2448" s="30"/>
      <c r="BJ2448" s="30"/>
      <c r="BK2448" s="30"/>
      <c r="BL2448" s="18"/>
      <c r="BM2448" s="18"/>
      <c r="BN2448" s="18"/>
      <c r="BO2448" s="18"/>
      <c r="BP2448" s="18"/>
      <c r="BQ2448" s="18"/>
      <c r="BR2448" s="18"/>
      <c r="BS2448" s="18"/>
      <c r="BT2448" s="18"/>
      <c r="BU2448" s="18"/>
      <c r="BV2448" s="18"/>
      <c r="BW2448" s="18"/>
      <c r="BX2448" s="19"/>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row>
    <row r="2449" spans="2:126" ht="20.100000000000001" customHeight="1">
      <c r="B2449" s="9"/>
      <c r="C2449" s="9"/>
      <c r="D2449" s="15"/>
      <c r="E2449" s="16"/>
      <c r="F2449" s="16"/>
      <c r="G2449" s="16"/>
      <c r="H2449" s="16"/>
      <c r="I2449" s="16"/>
      <c r="J2449" s="17"/>
      <c r="K2449" s="17"/>
      <c r="L2449" s="17"/>
      <c r="M2449" s="17"/>
      <c r="N2449" s="17"/>
      <c r="O2449" s="17"/>
      <c r="P2449" s="17"/>
      <c r="Q2449" s="15"/>
      <c r="R2449" s="28" t="s">
        <v>72</v>
      </c>
      <c r="S2449" s="29"/>
      <c r="T2449" s="29"/>
      <c r="U2449" s="29"/>
      <c r="V2449" s="29"/>
      <c r="W2449" s="29"/>
      <c r="X2449" s="29"/>
      <c r="Y2449" s="29"/>
      <c r="Z2449" s="29"/>
      <c r="AA2449" s="29"/>
      <c r="AB2449" s="29"/>
      <c r="AC2449" s="29"/>
      <c r="AD2449" s="29"/>
      <c r="AE2449" s="29"/>
      <c r="AF2449" s="29"/>
      <c r="AG2449" s="29"/>
      <c r="AH2449" s="29"/>
      <c r="AI2449" s="29"/>
      <c r="AJ2449" s="29"/>
      <c r="AK2449" s="29"/>
      <c r="AL2449" s="29"/>
      <c r="AM2449" s="29"/>
      <c r="AN2449" s="29"/>
      <c r="AO2449" s="29"/>
      <c r="AP2449" s="29"/>
      <c r="AQ2449" s="29"/>
      <c r="AR2449" s="29"/>
      <c r="AS2449" s="29"/>
      <c r="AT2449" s="29"/>
      <c r="AU2449" s="29"/>
      <c r="AV2449" s="29"/>
      <c r="AW2449" s="29"/>
      <c r="AX2449" s="29"/>
      <c r="AY2449" s="30"/>
      <c r="AZ2449" s="30"/>
      <c r="BA2449" s="30"/>
      <c r="BB2449" s="30"/>
      <c r="BC2449" s="30"/>
      <c r="BD2449" s="30"/>
      <c r="BE2449" s="30"/>
      <c r="BF2449" s="30"/>
      <c r="BG2449" s="30"/>
      <c r="BH2449" s="30"/>
      <c r="BI2449" s="30"/>
      <c r="BJ2449" s="30"/>
      <c r="BK2449" s="30"/>
      <c r="BL2449" s="18"/>
      <c r="BM2449" s="18"/>
      <c r="BN2449" s="18"/>
      <c r="BO2449" s="18"/>
      <c r="BP2449" s="18"/>
      <c r="BQ2449" s="18"/>
      <c r="BR2449" s="18"/>
      <c r="BS2449" s="18"/>
      <c r="BT2449" s="18"/>
      <c r="BU2449" s="18"/>
      <c r="BV2449" s="18"/>
      <c r="BW2449" s="18"/>
      <c r="BX2449" s="1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row>
    <row r="2450" spans="2:126" ht="20.100000000000001" customHeight="1">
      <c r="B2450" s="9"/>
      <c r="C2450" s="9"/>
      <c r="D2450" s="15"/>
      <c r="E2450" s="16"/>
      <c r="F2450" s="16"/>
      <c r="G2450" s="16"/>
      <c r="H2450" s="16"/>
      <c r="I2450" s="16"/>
      <c r="J2450" s="17"/>
      <c r="K2450" s="17"/>
      <c r="L2450" s="17"/>
      <c r="M2450" s="17"/>
      <c r="N2450" s="17"/>
      <c r="O2450" s="17"/>
      <c r="P2450" s="17"/>
      <c r="Q2450" s="15"/>
      <c r="R2450" s="29"/>
      <c r="S2450" s="29"/>
      <c r="T2450" s="29" t="s">
        <v>73</v>
      </c>
      <c r="U2450" s="29"/>
      <c r="V2450" s="29"/>
      <c r="W2450" s="29"/>
      <c r="X2450" s="29"/>
      <c r="Y2450" s="29"/>
      <c r="Z2450" s="29"/>
      <c r="AA2450" s="29"/>
      <c r="AB2450" s="29"/>
      <c r="AC2450" s="29"/>
      <c r="AD2450" s="29"/>
      <c r="AE2450" s="29"/>
      <c r="AF2450" s="29"/>
      <c r="AG2450" s="29"/>
      <c r="AH2450" s="29"/>
      <c r="AI2450" s="29"/>
      <c r="AJ2450" s="29"/>
      <c r="AK2450" s="29"/>
      <c r="AL2450" s="29"/>
      <c r="AM2450" s="29"/>
      <c r="AN2450" s="29"/>
      <c r="AO2450" s="29"/>
      <c r="AP2450" s="29"/>
      <c r="AQ2450" s="29"/>
      <c r="AR2450" s="29"/>
      <c r="AS2450" s="29"/>
      <c r="AT2450" s="29"/>
      <c r="AU2450" s="29"/>
      <c r="AV2450" s="29"/>
      <c r="AW2450" s="29"/>
      <c r="AX2450" s="29"/>
      <c r="AY2450" s="30"/>
      <c r="AZ2450" s="30"/>
      <c r="BA2450" s="30"/>
      <c r="BB2450" s="30"/>
      <c r="BC2450" s="30"/>
      <c r="BD2450" s="30"/>
      <c r="BE2450" s="30"/>
      <c r="BF2450" s="30"/>
      <c r="BG2450" s="30"/>
      <c r="BH2450" s="30"/>
      <c r="BI2450" s="30"/>
      <c r="BJ2450" s="30"/>
      <c r="BK2450" s="30"/>
      <c r="BL2450" s="18"/>
      <c r="BM2450" s="18"/>
      <c r="BN2450" s="18"/>
      <c r="BO2450" s="18"/>
      <c r="BP2450" s="18"/>
      <c r="BQ2450" s="18"/>
      <c r="BR2450" s="18"/>
      <c r="BS2450" s="18"/>
      <c r="BT2450" s="18"/>
      <c r="BU2450" s="18"/>
      <c r="BV2450" s="18"/>
      <c r="BW2450" s="18"/>
      <c r="BX2450" s="19"/>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row>
    <row r="2451" spans="2:126" ht="20.100000000000001" customHeight="1">
      <c r="B2451" s="9"/>
      <c r="C2451" s="9"/>
      <c r="D2451" s="15"/>
      <c r="E2451" s="16"/>
      <c r="F2451" s="16"/>
      <c r="G2451" s="16"/>
      <c r="H2451" s="16"/>
      <c r="I2451" s="16"/>
      <c r="J2451" s="17"/>
      <c r="K2451" s="17"/>
      <c r="L2451" s="17"/>
      <c r="M2451" s="17"/>
      <c r="N2451" s="17"/>
      <c r="O2451" s="17"/>
      <c r="P2451" s="17"/>
      <c r="Q2451" s="15"/>
      <c r="R2451" s="29"/>
      <c r="S2451" s="29"/>
      <c r="T2451" s="29" t="s">
        <v>74</v>
      </c>
      <c r="U2451" s="29"/>
      <c r="V2451" s="29"/>
      <c r="W2451" s="29"/>
      <c r="X2451" s="29"/>
      <c r="Y2451" s="29"/>
      <c r="Z2451" s="29"/>
      <c r="AA2451" s="29"/>
      <c r="AB2451" s="29"/>
      <c r="AC2451" s="29"/>
      <c r="AD2451" s="29"/>
      <c r="AE2451" s="29"/>
      <c r="AF2451" s="29"/>
      <c r="AG2451" s="29"/>
      <c r="AH2451" s="29"/>
      <c r="AI2451" s="29"/>
      <c r="AJ2451" s="29"/>
      <c r="AK2451" s="29"/>
      <c r="AL2451" s="29"/>
      <c r="AM2451" s="29"/>
      <c r="AN2451" s="29"/>
      <c r="AO2451" s="29"/>
      <c r="AP2451" s="29"/>
      <c r="AQ2451" s="29"/>
      <c r="AR2451" s="29"/>
      <c r="AS2451" s="29"/>
      <c r="AT2451" s="29"/>
      <c r="AU2451" s="29"/>
      <c r="AV2451" s="29"/>
      <c r="AW2451" s="29"/>
      <c r="AX2451" s="29"/>
      <c r="AY2451" s="30"/>
      <c r="AZ2451" s="30"/>
      <c r="BA2451" s="30"/>
      <c r="BB2451" s="30"/>
      <c r="BC2451" s="30"/>
      <c r="BD2451" s="30"/>
      <c r="BE2451" s="30"/>
      <c r="BF2451" s="30"/>
      <c r="BG2451" s="30"/>
      <c r="BH2451" s="30"/>
      <c r="BI2451" s="30"/>
      <c r="BJ2451" s="30"/>
      <c r="BK2451" s="30"/>
      <c r="BL2451" s="18"/>
      <c r="BM2451" s="18"/>
      <c r="BN2451" s="18"/>
      <c r="BO2451" s="18"/>
      <c r="BP2451" s="18"/>
      <c r="BQ2451" s="18"/>
      <c r="BR2451" s="18"/>
      <c r="BS2451" s="18"/>
      <c r="BT2451" s="18"/>
      <c r="BU2451" s="18"/>
      <c r="BV2451" s="18"/>
      <c r="BW2451" s="18"/>
      <c r="BX2451" s="19"/>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row>
    <row r="2452" spans="2:126" ht="20.100000000000001" customHeight="1">
      <c r="B2452" s="9"/>
      <c r="C2452" s="9"/>
      <c r="D2452" s="15"/>
      <c r="E2452" s="16"/>
      <c r="F2452" s="16"/>
      <c r="G2452" s="16"/>
      <c r="H2452" s="16"/>
      <c r="I2452" s="16"/>
      <c r="J2452" s="17"/>
      <c r="K2452" s="17"/>
      <c r="L2452" s="17"/>
      <c r="M2452" s="17"/>
      <c r="N2452" s="17"/>
      <c r="O2452" s="17"/>
      <c r="P2452" s="17"/>
      <c r="Q2452" s="15"/>
      <c r="R2452" s="29"/>
      <c r="S2452" s="29"/>
      <c r="T2452" s="29" t="s">
        <v>75</v>
      </c>
      <c r="U2452" s="29"/>
      <c r="V2452" s="29"/>
      <c r="W2452" s="29"/>
      <c r="X2452" s="29"/>
      <c r="Y2452" s="29"/>
      <c r="Z2452" s="29"/>
      <c r="AA2452" s="29"/>
      <c r="AB2452" s="29"/>
      <c r="AC2452" s="29"/>
      <c r="AD2452" s="29"/>
      <c r="AE2452" s="29"/>
      <c r="AF2452" s="29"/>
      <c r="AG2452" s="29"/>
      <c r="AH2452" s="29"/>
      <c r="AI2452" s="29"/>
      <c r="AJ2452" s="29"/>
      <c r="AK2452" s="29"/>
      <c r="AL2452" s="29"/>
      <c r="AM2452" s="29"/>
      <c r="AN2452" s="29"/>
      <c r="AO2452" s="29"/>
      <c r="AP2452" s="29"/>
      <c r="AQ2452" s="29"/>
      <c r="AR2452" s="29"/>
      <c r="AS2452" s="29"/>
      <c r="AT2452" s="29"/>
      <c r="AU2452" s="29"/>
      <c r="AV2452" s="29"/>
      <c r="AW2452" s="29"/>
      <c r="AX2452" s="29"/>
      <c r="AY2452" s="30"/>
      <c r="AZ2452" s="30"/>
      <c r="BA2452" s="30"/>
      <c r="BB2452" s="30"/>
      <c r="BC2452" s="30"/>
      <c r="BD2452" s="30"/>
      <c r="BE2452" s="30"/>
      <c r="BF2452" s="30"/>
      <c r="BG2452" s="30"/>
      <c r="BH2452" s="30"/>
      <c r="BI2452" s="30"/>
      <c r="BJ2452" s="30"/>
      <c r="BK2452" s="30"/>
      <c r="BL2452" s="18"/>
      <c r="BM2452" s="18"/>
      <c r="BN2452" s="18"/>
      <c r="BO2452" s="18"/>
      <c r="BP2452" s="18"/>
      <c r="BQ2452" s="18"/>
      <c r="BR2452" s="18"/>
      <c r="BS2452" s="18"/>
      <c r="BT2452" s="18"/>
      <c r="BU2452" s="18"/>
      <c r="BV2452" s="18"/>
      <c r="BW2452" s="18"/>
      <c r="BX2452" s="19"/>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row>
    <row r="2453" spans="2:126" ht="20.100000000000001" customHeight="1">
      <c r="B2453" s="9"/>
      <c r="C2453" s="9"/>
      <c r="D2453" s="15"/>
      <c r="E2453" s="16"/>
      <c r="F2453" s="16"/>
      <c r="G2453" s="16"/>
      <c r="H2453" s="16"/>
      <c r="I2453" s="16"/>
      <c r="J2453" s="17"/>
      <c r="K2453" s="17"/>
      <c r="L2453" s="17"/>
      <c r="M2453" s="17"/>
      <c r="N2453" s="17"/>
      <c r="O2453" s="17"/>
      <c r="P2453" s="17"/>
      <c r="Q2453" s="15"/>
      <c r="R2453" s="29"/>
      <c r="S2453" s="29"/>
      <c r="T2453" s="29" t="s">
        <v>84</v>
      </c>
      <c r="U2453" s="29"/>
      <c r="V2453" s="29"/>
      <c r="W2453" s="29"/>
      <c r="X2453" s="29"/>
      <c r="Y2453" s="29"/>
      <c r="Z2453" s="29"/>
      <c r="AA2453" s="29"/>
      <c r="AB2453" s="29"/>
      <c r="AC2453" s="29"/>
      <c r="AD2453" s="29"/>
      <c r="AE2453" s="29"/>
      <c r="AF2453" s="29"/>
      <c r="AG2453" s="29"/>
      <c r="AH2453" s="29"/>
      <c r="AI2453" s="29"/>
      <c r="AJ2453" s="29"/>
      <c r="AK2453" s="29"/>
      <c r="AL2453" s="29"/>
      <c r="AM2453" s="29"/>
      <c r="AN2453" s="29"/>
      <c r="AO2453" s="29"/>
      <c r="AP2453" s="29"/>
      <c r="AQ2453" s="29"/>
      <c r="AR2453" s="29"/>
      <c r="AS2453" s="29"/>
      <c r="AT2453" s="29"/>
      <c r="AU2453" s="29"/>
      <c r="AV2453" s="29"/>
      <c r="AW2453" s="29"/>
      <c r="AX2453" s="29"/>
      <c r="AY2453" s="30"/>
      <c r="AZ2453" s="30"/>
      <c r="BA2453" s="30"/>
      <c r="BB2453" s="30"/>
      <c r="BC2453" s="30"/>
      <c r="BD2453" s="30"/>
      <c r="BE2453" s="30"/>
      <c r="BF2453" s="30"/>
      <c r="BG2453" s="30"/>
      <c r="BH2453" s="30"/>
      <c r="BI2453" s="30"/>
      <c r="BJ2453" s="30"/>
      <c r="BK2453" s="30"/>
      <c r="BL2453" s="18"/>
      <c r="BM2453" s="18"/>
      <c r="BN2453" s="18"/>
      <c r="BO2453" s="18"/>
      <c r="BP2453" s="18"/>
      <c r="BQ2453" s="18"/>
      <c r="BR2453" s="18"/>
      <c r="BS2453" s="18"/>
      <c r="BT2453" s="18"/>
      <c r="BU2453" s="18"/>
      <c r="BV2453" s="18"/>
      <c r="BW2453" s="18"/>
      <c r="BX2453" s="19"/>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row>
    <row r="2454" spans="2:126" ht="20.100000000000001" customHeight="1">
      <c r="B2454" s="9"/>
      <c r="C2454" s="9"/>
      <c r="D2454" s="23"/>
      <c r="E2454" s="24"/>
      <c r="F2454" s="24"/>
      <c r="G2454" s="24"/>
      <c r="H2454" s="24"/>
      <c r="I2454" s="24"/>
      <c r="J2454" s="25"/>
      <c r="K2454" s="25"/>
      <c r="L2454" s="25"/>
      <c r="M2454" s="25"/>
      <c r="N2454" s="25"/>
      <c r="O2454" s="25"/>
      <c r="P2454" s="25"/>
      <c r="Q2454" s="15"/>
      <c r="R2454" s="29"/>
      <c r="S2454" s="29"/>
      <c r="T2454" s="29" t="s">
        <v>76</v>
      </c>
      <c r="U2454" s="29"/>
      <c r="V2454" s="29"/>
      <c r="W2454" s="29"/>
      <c r="X2454" s="29"/>
      <c r="Y2454" s="29"/>
      <c r="Z2454" s="29"/>
      <c r="AA2454" s="29"/>
      <c r="AB2454" s="29"/>
      <c r="AC2454" s="29"/>
      <c r="AD2454" s="29"/>
      <c r="AE2454" s="29"/>
      <c r="AF2454" s="29"/>
      <c r="AG2454" s="29"/>
      <c r="AH2454" s="29"/>
      <c r="AI2454" s="29"/>
      <c r="AJ2454" s="29"/>
      <c r="AK2454" s="29"/>
      <c r="AL2454" s="29"/>
      <c r="AM2454" s="29"/>
      <c r="AN2454" s="29"/>
      <c r="AO2454" s="29"/>
      <c r="AP2454" s="29"/>
      <c r="AQ2454" s="29"/>
      <c r="AR2454" s="29"/>
      <c r="AS2454" s="29"/>
      <c r="AT2454" s="29"/>
      <c r="AU2454" s="29"/>
      <c r="AV2454" s="29"/>
      <c r="AW2454" s="29"/>
      <c r="AX2454" s="29"/>
      <c r="AY2454" s="30"/>
      <c r="AZ2454" s="30"/>
      <c r="BA2454" s="30"/>
      <c r="BB2454" s="30"/>
      <c r="BC2454" s="30"/>
      <c r="BD2454" s="30"/>
      <c r="BE2454" s="30"/>
      <c r="BF2454" s="30"/>
      <c r="BG2454" s="30"/>
      <c r="BH2454" s="30"/>
      <c r="BI2454" s="30"/>
      <c r="BJ2454" s="30"/>
      <c r="BK2454" s="30"/>
      <c r="BL2454" s="18"/>
      <c r="BM2454" s="18"/>
      <c r="BN2454" s="18"/>
      <c r="BO2454" s="18"/>
      <c r="BP2454" s="18"/>
      <c r="BQ2454" s="18"/>
      <c r="BR2454" s="18"/>
      <c r="BS2454" s="18"/>
      <c r="BT2454" s="18"/>
      <c r="BU2454" s="18"/>
      <c r="BV2454" s="18"/>
      <c r="BW2454" s="18"/>
      <c r="BX2454" s="19"/>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row>
    <row r="2455" spans="2:126" ht="20.100000000000001" customHeight="1">
      <c r="B2455" s="9"/>
      <c r="C2455" s="9"/>
      <c r="D2455" s="15"/>
      <c r="E2455" s="16" t="s">
        <v>53</v>
      </c>
      <c r="F2455" s="16"/>
      <c r="G2455" s="16"/>
      <c r="H2455" s="16"/>
      <c r="I2455" s="16"/>
      <c r="J2455" s="17"/>
      <c r="K2455" s="17"/>
      <c r="L2455" s="17"/>
      <c r="M2455" s="17"/>
      <c r="N2455" s="17"/>
      <c r="O2455" s="17"/>
      <c r="P2455" s="17"/>
      <c r="Q2455" s="10"/>
      <c r="R2455" s="11" t="s">
        <v>325</v>
      </c>
      <c r="S2455" s="37"/>
      <c r="T2455" s="37"/>
      <c r="U2455" s="37"/>
      <c r="V2455" s="37"/>
      <c r="W2455" s="37"/>
      <c r="X2455" s="37"/>
      <c r="Y2455" s="37"/>
      <c r="Z2455" s="37"/>
      <c r="AA2455" s="37"/>
      <c r="AB2455" s="37"/>
      <c r="AC2455" s="37"/>
      <c r="AD2455" s="37"/>
      <c r="AE2455" s="37"/>
      <c r="AF2455" s="37"/>
      <c r="AG2455" s="37"/>
      <c r="AH2455" s="37"/>
      <c r="AI2455" s="37"/>
      <c r="AJ2455" s="37"/>
      <c r="AK2455" s="37"/>
      <c r="AL2455" s="37"/>
      <c r="AM2455" s="37"/>
      <c r="AN2455" s="37"/>
      <c r="AO2455" s="37"/>
      <c r="AP2455" s="37"/>
      <c r="AQ2455" s="37"/>
      <c r="AR2455" s="37"/>
      <c r="AS2455" s="37"/>
      <c r="AT2455" s="37"/>
      <c r="AU2455" s="37"/>
      <c r="AV2455" s="37"/>
      <c r="AW2455" s="37"/>
      <c r="AX2455" s="37"/>
      <c r="AY2455" s="38"/>
      <c r="AZ2455" s="38"/>
      <c r="BA2455" s="38"/>
      <c r="BB2455" s="38"/>
      <c r="BC2455" s="38"/>
      <c r="BD2455" s="38"/>
      <c r="BE2455" s="38"/>
      <c r="BF2455" s="38"/>
      <c r="BG2455" s="38"/>
      <c r="BH2455" s="38"/>
      <c r="BI2455" s="38"/>
      <c r="BJ2455" s="38"/>
      <c r="BK2455" s="38"/>
      <c r="BL2455" s="13"/>
      <c r="BM2455" s="13"/>
      <c r="BN2455" s="13"/>
      <c r="BO2455" s="13"/>
      <c r="BP2455" s="13"/>
      <c r="BQ2455" s="13"/>
      <c r="BR2455" s="13"/>
      <c r="BS2455" s="13"/>
      <c r="BT2455" s="13"/>
      <c r="BU2455" s="13"/>
      <c r="BV2455" s="13"/>
      <c r="BW2455" s="13"/>
      <c r="BX2455" s="14"/>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row>
    <row r="2456" spans="2:126" ht="20.100000000000001" customHeight="1">
      <c r="B2456" s="9"/>
      <c r="C2456" s="9"/>
      <c r="D2456" s="20"/>
      <c r="E2456" s="21" t="s">
        <v>54</v>
      </c>
      <c r="F2456" s="21"/>
      <c r="G2456" s="21"/>
      <c r="H2456" s="21"/>
      <c r="I2456" s="21"/>
      <c r="J2456" s="22"/>
      <c r="K2456" s="22"/>
      <c r="L2456" s="22"/>
      <c r="M2456" s="22"/>
      <c r="N2456" s="22"/>
      <c r="O2456" s="22"/>
      <c r="P2456" s="22"/>
      <c r="Q2456" s="15"/>
      <c r="R2456" s="28" t="s">
        <v>77</v>
      </c>
      <c r="S2456" s="29"/>
      <c r="T2456" s="29"/>
      <c r="U2456" s="29"/>
      <c r="V2456" s="29"/>
      <c r="W2456" s="29"/>
      <c r="X2456" s="29"/>
      <c r="Y2456" s="29"/>
      <c r="Z2456" s="29"/>
      <c r="AA2456" s="29"/>
      <c r="AB2456" s="29"/>
      <c r="AC2456" s="29"/>
      <c r="AD2456" s="29"/>
      <c r="AE2456" s="29"/>
      <c r="AF2456" s="29"/>
      <c r="AG2456" s="29"/>
      <c r="AH2456" s="29"/>
      <c r="AI2456" s="29"/>
      <c r="AJ2456" s="29"/>
      <c r="AK2456" s="29"/>
      <c r="AL2456" s="29"/>
      <c r="AM2456" s="29"/>
      <c r="AN2456" s="29"/>
      <c r="AO2456" s="29"/>
      <c r="AP2456" s="29"/>
      <c r="AQ2456" s="29"/>
      <c r="AR2456" s="29"/>
      <c r="AS2456" s="29"/>
      <c r="AT2456" s="29"/>
      <c r="AU2456" s="29"/>
      <c r="AV2456" s="29"/>
      <c r="AW2456" s="29"/>
      <c r="AX2456" s="29"/>
      <c r="AY2456" s="30"/>
      <c r="AZ2456" s="30"/>
      <c r="BA2456" s="30"/>
      <c r="BB2456" s="30"/>
      <c r="BC2456" s="30"/>
      <c r="BD2456" s="30"/>
      <c r="BE2456" s="30"/>
      <c r="BF2456" s="30"/>
      <c r="BG2456" s="30"/>
      <c r="BH2456" s="30"/>
      <c r="BI2456" s="30"/>
      <c r="BJ2456" s="30"/>
      <c r="BK2456" s="30"/>
      <c r="BL2456" s="18"/>
      <c r="BM2456" s="18"/>
      <c r="BN2456" s="18"/>
      <c r="BO2456" s="18"/>
      <c r="BP2456" s="18"/>
      <c r="BQ2456" s="18"/>
      <c r="BR2456" s="18"/>
      <c r="BS2456" s="18"/>
      <c r="BT2456" s="18"/>
      <c r="BU2456" s="18"/>
      <c r="BV2456" s="18"/>
      <c r="BW2456" s="18"/>
      <c r="BX2456" s="19"/>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row>
    <row r="2457" spans="2:126" ht="20.100000000000001" customHeight="1">
      <c r="B2457" s="9"/>
      <c r="C2457" s="9"/>
      <c r="D2457" s="15"/>
      <c r="E2457" s="16"/>
      <c r="F2457" s="16"/>
      <c r="G2457" s="16"/>
      <c r="H2457" s="16"/>
      <c r="I2457" s="16"/>
      <c r="J2457" s="17"/>
      <c r="K2457" s="17"/>
      <c r="L2457" s="17"/>
      <c r="M2457" s="17"/>
      <c r="N2457" s="17"/>
      <c r="O2457" s="17"/>
      <c r="P2457" s="17"/>
      <c r="Q2457" s="15"/>
      <c r="R2457" s="29"/>
      <c r="S2457" s="29"/>
      <c r="T2457" s="29" t="s">
        <v>78</v>
      </c>
      <c r="U2457" s="29"/>
      <c r="V2457" s="29"/>
      <c r="W2457" s="29"/>
      <c r="X2457" s="29"/>
      <c r="Y2457" s="29"/>
      <c r="Z2457" s="29"/>
      <c r="AA2457" s="29"/>
      <c r="AB2457" s="29"/>
      <c r="AC2457" s="29"/>
      <c r="AD2457" s="29"/>
      <c r="AE2457" s="29"/>
      <c r="AF2457" s="29"/>
      <c r="AG2457" s="29"/>
      <c r="AH2457" s="29"/>
      <c r="AI2457" s="29"/>
      <c r="AJ2457" s="29"/>
      <c r="AK2457" s="29"/>
      <c r="AL2457" s="29"/>
      <c r="AM2457" s="29"/>
      <c r="AN2457" s="29"/>
      <c r="AO2457" s="29"/>
      <c r="AP2457" s="29"/>
      <c r="AQ2457" s="29"/>
      <c r="AR2457" s="29"/>
      <c r="AS2457" s="29"/>
      <c r="AT2457" s="29"/>
      <c r="AU2457" s="29"/>
      <c r="AV2457" s="29"/>
      <c r="AW2457" s="29"/>
      <c r="AX2457" s="29"/>
      <c r="AY2457" s="30"/>
      <c r="AZ2457" s="30"/>
      <c r="BA2457" s="30"/>
      <c r="BB2457" s="30"/>
      <c r="BC2457" s="30"/>
      <c r="BD2457" s="30"/>
      <c r="BE2457" s="30"/>
      <c r="BF2457" s="30"/>
      <c r="BG2457" s="30"/>
      <c r="BH2457" s="30"/>
      <c r="BI2457" s="30"/>
      <c r="BJ2457" s="30"/>
      <c r="BK2457" s="30"/>
      <c r="BL2457" s="18"/>
      <c r="BM2457" s="18"/>
      <c r="BN2457" s="18"/>
      <c r="BO2457" s="18"/>
      <c r="BP2457" s="18"/>
      <c r="BQ2457" s="18"/>
      <c r="BR2457" s="18"/>
      <c r="BS2457" s="18"/>
      <c r="BT2457" s="18"/>
      <c r="BU2457" s="18"/>
      <c r="BV2457" s="18"/>
      <c r="BW2457" s="18"/>
      <c r="BX2457" s="19"/>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row>
    <row r="2458" spans="2:126" ht="20.100000000000001" customHeight="1">
      <c r="B2458" s="9"/>
      <c r="C2458" s="9"/>
      <c r="D2458" s="15"/>
      <c r="E2458" s="16"/>
      <c r="F2458" s="16"/>
      <c r="G2458" s="16"/>
      <c r="H2458" s="16"/>
      <c r="I2458" s="16"/>
      <c r="J2458" s="17"/>
      <c r="K2458" s="17"/>
      <c r="L2458" s="17"/>
      <c r="M2458" s="17"/>
      <c r="N2458" s="17"/>
      <c r="O2458" s="17"/>
      <c r="P2458" s="17"/>
      <c r="Q2458" s="15"/>
      <c r="R2458" s="29"/>
      <c r="S2458" s="29"/>
      <c r="T2458" s="29" t="s">
        <v>79</v>
      </c>
      <c r="U2458" s="29"/>
      <c r="V2458" s="29"/>
      <c r="W2458" s="29"/>
      <c r="X2458" s="29"/>
      <c r="Y2458" s="29"/>
      <c r="Z2458" s="29"/>
      <c r="AA2458" s="29"/>
      <c r="AB2458" s="29"/>
      <c r="AC2458" s="29"/>
      <c r="AD2458" s="29"/>
      <c r="AE2458" s="29"/>
      <c r="AF2458" s="29"/>
      <c r="AG2458" s="29"/>
      <c r="AH2458" s="29"/>
      <c r="AI2458" s="29"/>
      <c r="AJ2458" s="29"/>
      <c r="AK2458" s="29"/>
      <c r="AL2458" s="29"/>
      <c r="AM2458" s="29"/>
      <c r="AN2458" s="29"/>
      <c r="AO2458" s="29"/>
      <c r="AP2458" s="29"/>
      <c r="AQ2458" s="29"/>
      <c r="AR2458" s="29"/>
      <c r="AS2458" s="29"/>
      <c r="AT2458" s="29"/>
      <c r="AU2458" s="29"/>
      <c r="AV2458" s="29"/>
      <c r="AW2458" s="29"/>
      <c r="AX2458" s="29"/>
      <c r="AY2458" s="30"/>
      <c r="AZ2458" s="30"/>
      <c r="BA2458" s="30"/>
      <c r="BB2458" s="30"/>
      <c r="BC2458" s="30"/>
      <c r="BD2458" s="30"/>
      <c r="BE2458" s="30"/>
      <c r="BF2458" s="30"/>
      <c r="BG2458" s="30"/>
      <c r="BH2458" s="30"/>
      <c r="BI2458" s="30"/>
      <c r="BJ2458" s="30"/>
      <c r="BK2458" s="30"/>
      <c r="BL2458" s="18"/>
      <c r="BM2458" s="18"/>
      <c r="BN2458" s="18"/>
      <c r="BO2458" s="18"/>
      <c r="BP2458" s="18"/>
      <c r="BQ2458" s="18"/>
      <c r="BR2458" s="18"/>
      <c r="BS2458" s="18"/>
      <c r="BT2458" s="18"/>
      <c r="BU2458" s="18"/>
      <c r="BV2458" s="18"/>
      <c r="BW2458" s="18"/>
      <c r="BX2458" s="19"/>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row>
    <row r="2459" spans="2:126" ht="20.100000000000001" customHeight="1">
      <c r="B2459" s="9"/>
      <c r="C2459" s="9"/>
      <c r="D2459" s="23"/>
      <c r="E2459" s="24"/>
      <c r="F2459" s="24"/>
      <c r="G2459" s="24"/>
      <c r="H2459" s="24"/>
      <c r="I2459" s="24"/>
      <c r="J2459" s="25"/>
      <c r="K2459" s="25"/>
      <c r="L2459" s="25"/>
      <c r="M2459" s="25"/>
      <c r="N2459" s="25"/>
      <c r="O2459" s="25"/>
      <c r="P2459" s="25"/>
      <c r="Q2459" s="23"/>
      <c r="R2459" s="31"/>
      <c r="S2459" s="31"/>
      <c r="T2459" s="31" t="s">
        <v>80</v>
      </c>
      <c r="U2459" s="31"/>
      <c r="V2459" s="31"/>
      <c r="W2459" s="31"/>
      <c r="X2459" s="31"/>
      <c r="Y2459" s="31"/>
      <c r="Z2459" s="31"/>
      <c r="AA2459" s="31"/>
      <c r="AB2459" s="31"/>
      <c r="AC2459" s="31"/>
      <c r="AD2459" s="31"/>
      <c r="AE2459" s="31"/>
      <c r="AF2459" s="31"/>
      <c r="AG2459" s="31"/>
      <c r="AH2459" s="31"/>
      <c r="AI2459" s="31"/>
      <c r="AJ2459" s="31"/>
      <c r="AK2459" s="31"/>
      <c r="AL2459" s="31"/>
      <c r="AM2459" s="31"/>
      <c r="AN2459" s="31"/>
      <c r="AO2459" s="31"/>
      <c r="AP2459" s="31"/>
      <c r="AQ2459" s="31"/>
      <c r="AR2459" s="31"/>
      <c r="AS2459" s="31"/>
      <c r="AT2459" s="31"/>
      <c r="AU2459" s="31"/>
      <c r="AV2459" s="31"/>
      <c r="AW2459" s="31"/>
      <c r="AX2459" s="31"/>
      <c r="AY2459" s="32"/>
      <c r="AZ2459" s="32"/>
      <c r="BA2459" s="32"/>
      <c r="BB2459" s="32"/>
      <c r="BC2459" s="32"/>
      <c r="BD2459" s="32"/>
      <c r="BE2459" s="32"/>
      <c r="BF2459" s="32"/>
      <c r="BG2459" s="32"/>
      <c r="BH2459" s="32"/>
      <c r="BI2459" s="32"/>
      <c r="BJ2459" s="32"/>
      <c r="BK2459" s="32"/>
      <c r="BL2459" s="33"/>
      <c r="BM2459" s="33"/>
      <c r="BN2459" s="33"/>
      <c r="BO2459" s="33"/>
      <c r="BP2459" s="33"/>
      <c r="BQ2459" s="33"/>
      <c r="BR2459" s="33"/>
      <c r="BS2459" s="33"/>
      <c r="BT2459" s="33"/>
      <c r="BU2459" s="33"/>
      <c r="BV2459" s="33"/>
      <c r="BW2459" s="33"/>
      <c r="BX2459" s="26"/>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row>
    <row r="2460" spans="2:126" ht="20.100000000000001" customHeight="1">
      <c r="B2460" s="9"/>
      <c r="C2460" s="9"/>
      <c r="D2460" s="15"/>
      <c r="E2460" s="16" t="s">
        <v>55</v>
      </c>
      <c r="F2460" s="16"/>
      <c r="G2460" s="16"/>
      <c r="H2460" s="16"/>
      <c r="I2460" s="16"/>
      <c r="J2460" s="17"/>
      <c r="K2460" s="17"/>
      <c r="L2460" s="17"/>
      <c r="M2460" s="17"/>
      <c r="N2460" s="17"/>
      <c r="O2460" s="17"/>
      <c r="P2460" s="17"/>
      <c r="Q2460" s="15"/>
      <c r="R2460" s="250" t="s">
        <v>231</v>
      </c>
      <c r="S2460" s="250"/>
      <c r="T2460" s="250"/>
      <c r="U2460" s="250"/>
      <c r="V2460" s="250"/>
      <c r="W2460" s="250"/>
      <c r="X2460" s="250"/>
      <c r="Y2460" s="250"/>
      <c r="Z2460" s="250"/>
      <c r="AA2460" s="250"/>
      <c r="AB2460" s="250"/>
      <c r="AC2460" s="250"/>
      <c r="AD2460" s="250"/>
      <c r="AE2460" s="250"/>
      <c r="AF2460" s="250"/>
      <c r="AG2460" s="250"/>
      <c r="AH2460" s="250"/>
      <c r="AI2460" s="250"/>
      <c r="AJ2460" s="250"/>
      <c r="AK2460" s="250"/>
      <c r="AL2460" s="250"/>
      <c r="AM2460" s="250"/>
      <c r="AN2460" s="250"/>
      <c r="AO2460" s="34"/>
      <c r="AP2460" s="34"/>
      <c r="AQ2460" s="34"/>
      <c r="AR2460" s="34"/>
      <c r="AS2460" s="34"/>
      <c r="AT2460" s="34"/>
      <c r="AU2460" s="34"/>
      <c r="AV2460" s="34"/>
      <c r="AW2460" s="34"/>
      <c r="AX2460" s="34"/>
      <c r="AY2460" s="35"/>
      <c r="AZ2460" s="35"/>
      <c r="BA2460" s="35"/>
      <c r="BB2460" s="35"/>
      <c r="BC2460" s="35"/>
      <c r="BD2460" s="35"/>
      <c r="BE2460" s="35"/>
      <c r="BF2460" s="35"/>
      <c r="BG2460" s="35"/>
      <c r="BH2460" s="35"/>
      <c r="BI2460" s="35"/>
      <c r="BJ2460" s="35"/>
      <c r="BK2460" s="35"/>
      <c r="BL2460" s="2"/>
      <c r="BM2460" s="2"/>
      <c r="BN2460" s="2"/>
      <c r="BO2460" s="2"/>
      <c r="BP2460" s="2"/>
      <c r="BQ2460" s="2"/>
      <c r="BR2460" s="2"/>
      <c r="BS2460" s="2"/>
      <c r="BT2460" s="2"/>
      <c r="BU2460" s="2"/>
      <c r="BV2460" s="2"/>
      <c r="BW2460" s="2"/>
      <c r="BX2460" s="3"/>
    </row>
    <row r="2461" spans="2:126" ht="20.100000000000001" customHeight="1">
      <c r="B2461" s="9"/>
      <c r="C2461" s="9"/>
      <c r="D2461" s="15"/>
      <c r="E2461" s="16"/>
      <c r="F2461" s="16"/>
      <c r="G2461" s="16"/>
      <c r="H2461" s="16"/>
      <c r="I2461" s="16"/>
      <c r="J2461" s="17"/>
      <c r="K2461" s="17"/>
      <c r="L2461" s="17"/>
      <c r="M2461" s="17"/>
      <c r="N2461" s="17"/>
      <c r="O2461" s="17"/>
      <c r="P2461" s="17"/>
      <c r="Q2461" s="15"/>
      <c r="R2461" s="251" t="s">
        <v>232</v>
      </c>
      <c r="S2461" s="251"/>
      <c r="T2461" s="251"/>
      <c r="U2461" s="251"/>
      <c r="V2461" s="251"/>
      <c r="W2461" s="251"/>
      <c r="X2461" s="251"/>
      <c r="Y2461" s="251"/>
      <c r="Z2461" s="251"/>
      <c r="AA2461" s="251"/>
      <c r="AB2461" s="251"/>
      <c r="AC2461" s="251"/>
      <c r="AD2461" s="251"/>
      <c r="AE2461" s="251"/>
      <c r="AF2461" s="251"/>
      <c r="AG2461" s="251"/>
      <c r="AH2461" s="251"/>
      <c r="AI2461" s="251"/>
      <c r="AJ2461" s="251"/>
      <c r="AK2461" s="251"/>
      <c r="AL2461" s="251"/>
      <c r="AM2461" s="251"/>
      <c r="AN2461" s="251"/>
      <c r="AO2461" s="251"/>
      <c r="AP2461" s="251"/>
      <c r="AQ2461" s="251"/>
      <c r="AR2461" s="251"/>
      <c r="AS2461" s="251"/>
      <c r="AT2461" s="251"/>
      <c r="AU2461" s="251"/>
      <c r="AV2461" s="251"/>
      <c r="AW2461" s="251"/>
      <c r="AX2461" s="251"/>
      <c r="AY2461" s="252"/>
      <c r="AZ2461" s="252"/>
      <c r="BA2461" s="252"/>
      <c r="BB2461" s="252"/>
      <c r="BC2461" s="252"/>
      <c r="BD2461" s="252"/>
      <c r="BE2461" s="252"/>
      <c r="BF2461" s="252"/>
      <c r="BG2461" s="252"/>
      <c r="BH2461" s="252"/>
      <c r="BI2461" s="252"/>
      <c r="BJ2461" s="252"/>
      <c r="BK2461" s="252"/>
      <c r="BL2461" s="18"/>
      <c r="BM2461" s="18"/>
      <c r="BN2461" s="18"/>
      <c r="BO2461" s="18"/>
      <c r="BP2461" s="18"/>
      <c r="BQ2461" s="18"/>
      <c r="BR2461" s="18"/>
      <c r="BS2461" s="18"/>
      <c r="BT2461" s="18"/>
      <c r="BU2461" s="18"/>
      <c r="BV2461" s="18"/>
      <c r="BW2461" s="18"/>
      <c r="BX2461" s="19"/>
    </row>
    <row r="2462" spans="2:126" ht="20.100000000000001" customHeight="1">
      <c r="B2462" s="9"/>
      <c r="C2462" s="9"/>
      <c r="D2462" s="15"/>
      <c r="E2462" s="16"/>
      <c r="F2462" s="16"/>
      <c r="G2462" s="16"/>
      <c r="H2462" s="16"/>
      <c r="I2462" s="16"/>
      <c r="J2462" s="17"/>
      <c r="K2462" s="17"/>
      <c r="L2462" s="17"/>
      <c r="M2462" s="17"/>
      <c r="N2462" s="17"/>
      <c r="O2462" s="17"/>
      <c r="P2462" s="17"/>
      <c r="Q2462" s="228"/>
      <c r="R2462" s="29" t="s">
        <v>233</v>
      </c>
      <c r="S2462" s="29"/>
      <c r="T2462" s="29"/>
      <c r="U2462" s="29"/>
      <c r="V2462" s="29"/>
      <c r="W2462" s="29"/>
      <c r="X2462" s="29"/>
      <c r="Y2462" s="29"/>
      <c r="Z2462" s="29"/>
      <c r="AA2462" s="29"/>
      <c r="AB2462" s="29"/>
      <c r="AC2462" s="29"/>
      <c r="AD2462" s="29"/>
      <c r="AE2462" s="29"/>
      <c r="AF2462" s="29"/>
      <c r="AG2462" s="29"/>
      <c r="AH2462" s="29"/>
      <c r="AI2462" s="29"/>
      <c r="AJ2462" s="29"/>
      <c r="AK2462" s="29"/>
      <c r="AL2462" s="29"/>
      <c r="AM2462" s="29"/>
      <c r="AN2462" s="29"/>
      <c r="AO2462" s="29"/>
      <c r="AP2462" s="29"/>
      <c r="AQ2462" s="29"/>
      <c r="AR2462" s="29"/>
      <c r="AS2462" s="29"/>
      <c r="AT2462" s="29"/>
      <c r="AU2462" s="251"/>
      <c r="AV2462" s="251"/>
      <c r="AW2462" s="251"/>
      <c r="AX2462" s="251"/>
      <c r="AY2462" s="252"/>
      <c r="AZ2462" s="252"/>
      <c r="BA2462" s="252"/>
      <c r="BB2462" s="252"/>
      <c r="BC2462" s="252"/>
      <c r="BD2462" s="252"/>
      <c r="BE2462" s="252"/>
      <c r="BF2462" s="252"/>
      <c r="BG2462" s="252"/>
      <c r="BH2462" s="252"/>
      <c r="BI2462" s="252"/>
      <c r="BJ2462" s="252"/>
      <c r="BK2462" s="252"/>
      <c r="BL2462" s="247"/>
      <c r="BM2462" s="18"/>
      <c r="BN2462" s="18"/>
      <c r="BO2462" s="18"/>
      <c r="BP2462" s="18"/>
      <c r="BQ2462" s="18"/>
      <c r="BR2462" s="18"/>
      <c r="BS2462" s="18"/>
      <c r="BT2462" s="18"/>
      <c r="BU2462" s="18"/>
      <c r="BV2462" s="18"/>
      <c r="BW2462" s="18"/>
      <c r="BX2462" s="19"/>
    </row>
    <row r="2463" spans="2:126" ht="20.100000000000001" customHeight="1">
      <c r="B2463" s="9"/>
      <c r="C2463" s="9"/>
      <c r="D2463" s="23"/>
      <c r="E2463" s="24"/>
      <c r="F2463" s="24"/>
      <c r="G2463" s="24"/>
      <c r="H2463" s="24"/>
      <c r="I2463" s="24"/>
      <c r="J2463" s="25"/>
      <c r="K2463" s="25"/>
      <c r="L2463" s="25"/>
      <c r="M2463" s="25"/>
      <c r="N2463" s="25"/>
      <c r="O2463" s="25"/>
      <c r="P2463" s="25"/>
      <c r="Q2463" s="253"/>
      <c r="R2463" s="32" t="s">
        <v>234</v>
      </c>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C2463" s="32"/>
      <c r="BD2463" s="32"/>
      <c r="BE2463" s="32"/>
      <c r="BF2463" s="32"/>
      <c r="BG2463" s="32"/>
      <c r="BH2463" s="32"/>
      <c r="BI2463" s="32"/>
      <c r="BJ2463" s="32"/>
      <c r="BK2463" s="32"/>
      <c r="BL2463" s="33"/>
      <c r="BM2463" s="33"/>
      <c r="BN2463" s="33"/>
      <c r="BO2463" s="33"/>
      <c r="BP2463" s="33"/>
      <c r="BQ2463" s="33"/>
      <c r="BR2463" s="33"/>
      <c r="BS2463" s="33"/>
      <c r="BT2463" s="33"/>
      <c r="BU2463" s="33"/>
      <c r="BV2463" s="33"/>
      <c r="BW2463" s="33"/>
      <c r="BX2463" s="26"/>
    </row>
    <row r="2464" spans="2:126" ht="12.75" customHeight="1">
      <c r="B2464" s="9"/>
      <c r="C2464" s="9"/>
      <c r="D2464" s="9"/>
      <c r="E2464" s="9"/>
      <c r="F2464" s="9"/>
      <c r="G2464" s="9"/>
      <c r="H2464" s="9"/>
      <c r="I2464" s="9"/>
      <c r="J2464" s="9"/>
      <c r="K2464" s="9"/>
      <c r="L2464" s="9"/>
      <c r="M2464" s="9"/>
      <c r="N2464" s="9"/>
      <c r="O2464" s="9"/>
      <c r="P2464" s="9"/>
      <c r="Q2464" s="9"/>
      <c r="R2464" s="9"/>
      <c r="S2464" s="9"/>
      <c r="T2464" s="9"/>
      <c r="U2464" s="9"/>
      <c r="V2464" s="9"/>
      <c r="W2464" s="9"/>
      <c r="X2464" s="9"/>
      <c r="Y2464" s="9"/>
      <c r="Z2464" s="9"/>
      <c r="AA2464" s="9"/>
      <c r="AB2464" s="9"/>
      <c r="AC2464" s="9"/>
      <c r="AD2464" s="9"/>
      <c r="AE2464" s="9"/>
      <c r="AF2464" s="9"/>
      <c r="AG2464" s="9"/>
      <c r="AH2464" s="9"/>
      <c r="AI2464" s="9"/>
      <c r="AJ2464" s="9"/>
      <c r="AK2464" s="9"/>
      <c r="AL2464" s="9"/>
      <c r="AM2464" s="9"/>
      <c r="AN2464" s="9"/>
      <c r="AO2464" s="9"/>
      <c r="AP2464" s="9"/>
      <c r="AQ2464" s="9"/>
      <c r="AR2464" s="9"/>
      <c r="AS2464" s="9"/>
      <c r="AT2464" s="9"/>
      <c r="AU2464" s="9"/>
      <c r="AV2464" s="9"/>
      <c r="AW2464" s="9"/>
      <c r="AX2464" s="9"/>
      <c r="AY2464" s="9"/>
      <c r="AZ2464" s="9"/>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row>
    <row r="2465" spans="4:126" s="8" customFormat="1" ht="15.75" customHeight="1">
      <c r="D2465" s="488">
        <f>入力フォーム!$C$13</f>
        <v>45931</v>
      </c>
      <c r="E2465" s="488"/>
      <c r="F2465" s="488"/>
      <c r="G2465" s="488"/>
      <c r="H2465" s="488"/>
      <c r="I2465" s="488"/>
      <c r="J2465" s="488"/>
      <c r="K2465" s="488"/>
      <c r="L2465" s="488"/>
      <c r="M2465" s="488"/>
      <c r="N2465" s="488"/>
      <c r="O2465" s="488"/>
      <c r="P2465" s="488"/>
      <c r="Q2465" s="488"/>
      <c r="R2465" s="47"/>
      <c r="S2465" s="47"/>
      <c r="T2465" s="47"/>
      <c r="U2465" s="47"/>
      <c r="BZ2465" s="43"/>
      <c r="CA2465" s="43"/>
      <c r="CB2465" s="43"/>
      <c r="CC2465" s="43"/>
      <c r="CD2465" s="43"/>
      <c r="CE2465" s="43"/>
      <c r="CF2465" s="43"/>
      <c r="CG2465" s="43"/>
      <c r="CH2465" s="43"/>
      <c r="CI2465" s="43"/>
      <c r="CJ2465" s="43"/>
      <c r="CK2465" s="43"/>
      <c r="CL2465" s="43"/>
      <c r="CM2465" s="43"/>
      <c r="CN2465" s="43"/>
      <c r="CO2465" s="43"/>
      <c r="CP2465" s="43"/>
      <c r="CQ2465" s="43"/>
      <c r="CR2465" s="43"/>
      <c r="CS2465" s="43"/>
      <c r="CT2465" s="43"/>
      <c r="CU2465" s="43"/>
      <c r="CV2465" s="43"/>
      <c r="CW2465" s="43"/>
      <c r="CX2465" s="43"/>
      <c r="CY2465" s="43"/>
      <c r="CZ2465" s="43"/>
      <c r="DA2465" s="43"/>
      <c r="DB2465" s="43"/>
      <c r="DC2465" s="43"/>
      <c r="DD2465" s="43"/>
      <c r="DE2465" s="43"/>
      <c r="DF2465" s="43"/>
      <c r="DG2465" s="43"/>
      <c r="DH2465" s="43"/>
      <c r="DI2465" s="43"/>
      <c r="DJ2465" s="43"/>
      <c r="DK2465" s="43"/>
      <c r="DL2465" s="43"/>
      <c r="DM2465" s="43"/>
      <c r="DN2465" s="43"/>
      <c r="DO2465" s="43"/>
      <c r="DP2465" s="43"/>
      <c r="DQ2465" s="43"/>
      <c r="DR2465" s="43"/>
      <c r="DS2465" s="43"/>
      <c r="DT2465" s="43"/>
      <c r="DU2465" s="43"/>
      <c r="DV2465" s="43"/>
    </row>
    <row r="2466" spans="4:126" s="8" customFormat="1" ht="10.5" customHeight="1">
      <c r="D2466" s="45"/>
      <c r="E2466" s="45"/>
      <c r="F2466" s="45"/>
      <c r="G2466" s="45"/>
      <c r="H2466" s="45"/>
      <c r="I2466" s="45"/>
      <c r="J2466" s="45"/>
      <c r="K2466" s="45"/>
      <c r="L2466" s="45"/>
      <c r="M2466" s="45"/>
      <c r="N2466" s="45"/>
      <c r="O2466" s="45"/>
      <c r="P2466" s="45"/>
      <c r="Q2466" s="45"/>
      <c r="BZ2466" s="43"/>
      <c r="CA2466" s="43"/>
      <c r="CB2466" s="43"/>
      <c r="CC2466" s="43"/>
      <c r="CD2466" s="43"/>
      <c r="CE2466" s="43"/>
      <c r="CF2466" s="43"/>
      <c r="CG2466" s="43"/>
      <c r="CH2466" s="43"/>
      <c r="CI2466" s="43"/>
      <c r="CJ2466" s="43"/>
      <c r="CK2466" s="43"/>
      <c r="CL2466" s="43"/>
      <c r="CM2466" s="43"/>
      <c r="CN2466" s="43"/>
      <c r="CO2466" s="43"/>
      <c r="CP2466" s="43"/>
      <c r="CQ2466" s="43"/>
      <c r="CR2466" s="43"/>
      <c r="CS2466" s="43"/>
      <c r="CT2466" s="43"/>
      <c r="CU2466" s="43"/>
      <c r="CV2466" s="43"/>
      <c r="CW2466" s="43"/>
      <c r="CX2466" s="43"/>
      <c r="CY2466" s="43"/>
      <c r="CZ2466" s="43"/>
      <c r="DA2466" s="43"/>
      <c r="DB2466" s="43"/>
      <c r="DC2466" s="43"/>
      <c r="DD2466" s="43"/>
      <c r="DE2466" s="43"/>
      <c r="DF2466" s="43"/>
      <c r="DG2466" s="43"/>
      <c r="DH2466" s="43"/>
      <c r="DI2466" s="43"/>
      <c r="DJ2466" s="43"/>
      <c r="DK2466" s="43"/>
      <c r="DL2466" s="43"/>
      <c r="DM2466" s="43"/>
      <c r="DN2466" s="43"/>
      <c r="DO2466" s="43"/>
      <c r="DP2466" s="43"/>
      <c r="DQ2466" s="43"/>
      <c r="DR2466" s="43"/>
      <c r="DS2466" s="43"/>
      <c r="DT2466" s="43"/>
      <c r="DU2466" s="43"/>
      <c r="DV2466" s="43"/>
    </row>
    <row r="2467" spans="4:126" s="8" customFormat="1" ht="18" customHeight="1">
      <c r="AM2467" s="8" t="s">
        <v>56</v>
      </c>
      <c r="AQ2467" s="489" t="s">
        <v>306</v>
      </c>
      <c r="AR2467" s="489"/>
      <c r="AS2467" s="489"/>
      <c r="AT2467" s="489"/>
      <c r="AU2467" s="489"/>
      <c r="AV2467" s="489"/>
      <c r="AW2467" s="489"/>
      <c r="AX2467" s="489"/>
      <c r="AY2467" s="489"/>
      <c r="AZ2467" s="489"/>
      <c r="BA2467" s="489"/>
      <c r="BB2467" s="489"/>
      <c r="BC2467" s="489"/>
      <c r="BD2467" s="489"/>
      <c r="BE2467" s="489"/>
      <c r="BF2467" s="489"/>
      <c r="BG2467" s="489"/>
      <c r="BH2467" s="489"/>
      <c r="BI2467" s="489"/>
      <c r="BJ2467" s="489"/>
      <c r="BK2467" s="489"/>
      <c r="BL2467" s="489"/>
      <c r="BZ2467" s="43"/>
      <c r="CA2467" s="43"/>
      <c r="CB2467" s="43"/>
      <c r="CC2467" s="43"/>
      <c r="CD2467" s="43"/>
      <c r="CE2467" s="43"/>
      <c r="CF2467" s="43"/>
      <c r="CG2467" s="43"/>
      <c r="CH2467" s="43"/>
      <c r="CI2467" s="43"/>
      <c r="CJ2467" s="43"/>
      <c r="CK2467" s="43"/>
      <c r="CL2467" s="43"/>
      <c r="CM2467" s="43"/>
      <c r="CN2467" s="43"/>
      <c r="CO2467" s="43"/>
      <c r="CP2467" s="43"/>
      <c r="CQ2467" s="43"/>
      <c r="CR2467" s="43"/>
      <c r="CS2467" s="43"/>
      <c r="CT2467" s="43"/>
      <c r="CU2467" s="43"/>
      <c r="CV2467" s="43"/>
      <c r="CW2467" s="43"/>
      <c r="CX2467" s="43"/>
      <c r="CY2467" s="43"/>
      <c r="CZ2467" s="43"/>
      <c r="DA2467" s="43"/>
      <c r="DB2467" s="43"/>
      <c r="DC2467" s="43"/>
      <c r="DD2467" s="43"/>
      <c r="DE2467" s="43"/>
      <c r="DF2467" s="43"/>
      <c r="DG2467" s="43"/>
      <c r="DH2467" s="43"/>
      <c r="DI2467" s="43"/>
      <c r="DJ2467" s="43"/>
      <c r="DK2467" s="43"/>
      <c r="DL2467" s="43"/>
      <c r="DM2467" s="43"/>
      <c r="DN2467" s="43"/>
      <c r="DO2467" s="43"/>
      <c r="DP2467" s="43"/>
      <c r="DQ2467" s="43"/>
      <c r="DR2467" s="43"/>
      <c r="DS2467" s="43"/>
      <c r="DT2467" s="43"/>
      <c r="DU2467" s="43"/>
      <c r="DV2467" s="43"/>
    </row>
    <row r="2468" spans="4:126" s="8" customFormat="1" ht="18" customHeight="1">
      <c r="AQ2468" s="489" t="s">
        <v>66</v>
      </c>
      <c r="AR2468" s="489"/>
      <c r="AS2468" s="489"/>
      <c r="AT2468" s="489"/>
      <c r="AU2468" s="489"/>
      <c r="AV2468" s="489"/>
      <c r="AW2468" s="489"/>
      <c r="AX2468" s="489"/>
      <c r="AY2468" s="489"/>
      <c r="AZ2468" s="489"/>
      <c r="BA2468" s="489"/>
      <c r="BB2468" s="489"/>
      <c r="BC2468" s="489"/>
      <c r="BD2468" s="489"/>
      <c r="BE2468" s="489"/>
      <c r="BZ2468" s="43"/>
      <c r="CA2468" s="43"/>
      <c r="CB2468" s="43"/>
      <c r="CC2468" s="43"/>
      <c r="CD2468" s="43"/>
      <c r="CE2468" s="43"/>
      <c r="CF2468" s="43"/>
      <c r="CG2468" s="43"/>
      <c r="CH2468" s="43"/>
      <c r="CI2468" s="43"/>
      <c r="CJ2468" s="43"/>
      <c r="CK2468" s="43"/>
      <c r="CL2468" s="43"/>
      <c r="CM2468" s="43"/>
      <c r="CN2468" s="43"/>
      <c r="CO2468" s="43"/>
      <c r="CP2468" s="43"/>
      <c r="CQ2468" s="43"/>
      <c r="CR2468" s="43"/>
      <c r="CS2468" s="43"/>
      <c r="CT2468" s="43"/>
      <c r="CU2468" s="43"/>
      <c r="CV2468" s="43"/>
      <c r="CW2468" s="43"/>
      <c r="CX2468" s="43"/>
      <c r="CY2468" s="43"/>
      <c r="CZ2468" s="43"/>
      <c r="DA2468" s="43"/>
      <c r="DB2468" s="43"/>
      <c r="DC2468" s="43"/>
      <c r="DD2468" s="43"/>
      <c r="DE2468" s="43"/>
      <c r="DF2468" s="43"/>
      <c r="DG2468" s="43"/>
      <c r="DH2468" s="43"/>
      <c r="DI2468" s="43"/>
      <c r="DJ2468" s="43"/>
      <c r="DK2468" s="43"/>
      <c r="DL2468" s="43"/>
      <c r="DM2468" s="43"/>
      <c r="DN2468" s="43"/>
      <c r="DO2468" s="43"/>
      <c r="DP2468" s="43"/>
      <c r="DQ2468" s="43"/>
      <c r="DR2468" s="43"/>
      <c r="DS2468" s="43"/>
      <c r="DT2468" s="43"/>
      <c r="DU2468" s="43"/>
      <c r="DV2468" s="43"/>
    </row>
    <row r="2469" spans="4:126" s="8" customFormat="1" ht="18" customHeight="1">
      <c r="AQ2469" s="479" t="s">
        <v>326</v>
      </c>
      <c r="AR2469" s="479"/>
      <c r="AS2469" s="479"/>
      <c r="AT2469" s="479"/>
      <c r="AU2469" s="479"/>
      <c r="AV2469" s="479"/>
      <c r="AW2469" s="479"/>
      <c r="AX2469" s="479"/>
      <c r="AY2469" s="479"/>
      <c r="AZ2469" s="479"/>
      <c r="BA2469" s="479"/>
      <c r="BB2469" s="479"/>
      <c r="BC2469" s="479"/>
      <c r="BD2469" s="479"/>
      <c r="BE2469" s="479"/>
      <c r="BF2469" s="479"/>
      <c r="BG2469" s="43"/>
      <c r="BH2469" s="480" t="s">
        <v>300</v>
      </c>
      <c r="BI2469" s="480"/>
      <c r="BJ2469" s="480"/>
      <c r="BK2469" s="480"/>
      <c r="BL2469" s="480"/>
      <c r="BM2469" s="480"/>
      <c r="BN2469" s="480"/>
      <c r="BO2469" s="480"/>
      <c r="BS2469" s="8" t="s">
        <v>57</v>
      </c>
      <c r="BZ2469" s="43"/>
      <c r="CA2469" s="43"/>
      <c r="CB2469" s="43"/>
      <c r="CC2469" s="43"/>
      <c r="CD2469" s="43"/>
      <c r="CE2469" s="43"/>
      <c r="CF2469" s="43"/>
      <c r="CG2469" s="43"/>
      <c r="CH2469" s="43"/>
      <c r="CI2469" s="43"/>
      <c r="CJ2469" s="43"/>
      <c r="CK2469" s="43"/>
      <c r="CL2469" s="43"/>
      <c r="CM2469" s="43"/>
      <c r="CN2469" s="43"/>
      <c r="CO2469" s="43"/>
      <c r="CP2469" s="43"/>
      <c r="CQ2469" s="43"/>
      <c r="CR2469" s="43"/>
      <c r="CS2469" s="43"/>
      <c r="CT2469" s="43"/>
      <c r="CU2469" s="43"/>
      <c r="CV2469" s="43"/>
      <c r="CW2469" s="43"/>
      <c r="CX2469" s="43"/>
      <c r="CY2469" s="43"/>
      <c r="CZ2469" s="43"/>
      <c r="DA2469" s="43"/>
      <c r="DB2469" s="43"/>
      <c r="DC2469" s="43"/>
      <c r="DD2469" s="43"/>
      <c r="DE2469" s="43"/>
      <c r="DF2469" s="43"/>
      <c r="DG2469" s="43"/>
      <c r="DH2469" s="43"/>
      <c r="DI2469" s="43"/>
      <c r="DJ2469" s="43"/>
      <c r="DK2469" s="43"/>
      <c r="DL2469" s="43"/>
      <c r="DM2469" s="43"/>
      <c r="DN2469" s="43"/>
      <c r="DO2469" s="43"/>
      <c r="DP2469" s="43"/>
      <c r="DQ2469" s="43"/>
      <c r="DR2469" s="43"/>
      <c r="DS2469" s="43"/>
      <c r="DT2469" s="43"/>
      <c r="DU2469" s="43"/>
      <c r="DV2469" s="43"/>
    </row>
    <row r="2470" spans="4:126" s="8" customFormat="1" ht="10.5" customHeight="1">
      <c r="BZ2470" s="43"/>
      <c r="CA2470" s="43"/>
      <c r="CB2470" s="43"/>
      <c r="CC2470" s="43"/>
      <c r="CD2470" s="43"/>
      <c r="CE2470" s="43"/>
      <c r="CF2470" s="43"/>
      <c r="CG2470" s="43"/>
      <c r="CH2470" s="43"/>
      <c r="CI2470" s="43"/>
      <c r="CJ2470" s="43"/>
      <c r="CK2470" s="43"/>
      <c r="CL2470" s="43"/>
      <c r="CM2470" s="43"/>
      <c r="CN2470" s="43"/>
      <c r="CO2470" s="43"/>
      <c r="CP2470" s="43"/>
      <c r="CQ2470" s="43"/>
      <c r="CR2470" s="43"/>
      <c r="CS2470" s="43"/>
      <c r="CT2470" s="43"/>
      <c r="CU2470" s="43"/>
      <c r="CV2470" s="43"/>
      <c r="CW2470" s="43"/>
      <c r="CX2470" s="43"/>
      <c r="CY2470" s="43"/>
      <c r="CZ2470" s="43"/>
      <c r="DA2470" s="43"/>
      <c r="DB2470" s="43"/>
      <c r="DC2470" s="43"/>
      <c r="DD2470" s="43"/>
      <c r="DE2470" s="43"/>
      <c r="DF2470" s="43"/>
      <c r="DG2470" s="43"/>
      <c r="DH2470" s="43"/>
      <c r="DI2470" s="43"/>
      <c r="DJ2470" s="43"/>
      <c r="DK2470" s="43"/>
      <c r="DL2470" s="43"/>
      <c r="DM2470" s="43"/>
      <c r="DN2470" s="43"/>
      <c r="DO2470" s="43"/>
      <c r="DP2470" s="43"/>
      <c r="DQ2470" s="43"/>
      <c r="DR2470" s="43"/>
      <c r="DS2470" s="43"/>
      <c r="DT2470" s="43"/>
      <c r="DU2470" s="43"/>
      <c r="DV2470" s="43"/>
    </row>
    <row r="2471" spans="4:126" s="8" customFormat="1" ht="18" customHeight="1">
      <c r="AM2471" s="8" t="s">
        <v>58</v>
      </c>
      <c r="AQ2471" s="8" t="s">
        <v>59</v>
      </c>
      <c r="AU2471" s="481" t="str">
        <f>"〒"&amp;VLOOKUP(A2419,入力フォーム!$A$26:$AA$75,4,FALSE)</f>
        <v>〒</v>
      </c>
      <c r="AV2471" s="481"/>
      <c r="AW2471" s="481"/>
      <c r="AX2471" s="481"/>
      <c r="AY2471" s="481"/>
      <c r="AZ2471" s="481"/>
      <c r="BA2471" s="481"/>
      <c r="BB2471" s="481"/>
      <c r="BZ2471" s="43"/>
      <c r="CA2471" s="43"/>
      <c r="CB2471" s="43"/>
      <c r="CC2471" s="43"/>
      <c r="CD2471" s="43"/>
      <c r="CE2471" s="43"/>
      <c r="CF2471" s="43"/>
      <c r="CG2471" s="43"/>
      <c r="CH2471" s="43"/>
      <c r="CI2471" s="43"/>
      <c r="CJ2471" s="43"/>
      <c r="CK2471" s="43"/>
      <c r="CL2471" s="43"/>
      <c r="CM2471" s="43"/>
      <c r="CN2471" s="43"/>
      <c r="CO2471" s="43"/>
      <c r="CP2471" s="43"/>
      <c r="CQ2471" s="43"/>
      <c r="CR2471" s="43"/>
      <c r="CS2471" s="43"/>
      <c r="CT2471" s="43"/>
      <c r="CU2471" s="43"/>
      <c r="CV2471" s="43"/>
      <c r="CW2471" s="43"/>
      <c r="CX2471" s="43"/>
      <c r="CY2471" s="43"/>
      <c r="CZ2471" s="43"/>
      <c r="DA2471" s="43"/>
      <c r="DB2471" s="43"/>
      <c r="DC2471" s="43"/>
      <c r="DD2471" s="43"/>
      <c r="DE2471" s="43"/>
      <c r="DF2471" s="43"/>
      <c r="DG2471" s="43"/>
      <c r="DH2471" s="43"/>
      <c r="DI2471" s="43"/>
      <c r="DJ2471" s="43"/>
      <c r="DK2471" s="43"/>
      <c r="DL2471" s="43"/>
      <c r="DM2471" s="43"/>
      <c r="DN2471" s="43"/>
      <c r="DO2471" s="43"/>
      <c r="DP2471" s="43"/>
      <c r="DQ2471" s="43"/>
      <c r="DR2471" s="43"/>
      <c r="DS2471" s="43"/>
      <c r="DT2471" s="43"/>
      <c r="DU2471" s="43"/>
      <c r="DV2471" s="43"/>
    </row>
    <row r="2472" spans="4:126" s="8" customFormat="1" ht="20.100000000000001" customHeight="1">
      <c r="AU2472" s="144"/>
      <c r="AV2472" s="482">
        <f>VLOOKUP(A2419,入力フォーム!$A$26:$AA$75,5,FALSE)</f>
        <v>0</v>
      </c>
      <c r="AW2472" s="482"/>
      <c r="AX2472" s="482"/>
      <c r="AY2472" s="482"/>
      <c r="AZ2472" s="482"/>
      <c r="BA2472" s="482"/>
      <c r="BB2472" s="482"/>
      <c r="BC2472" s="482"/>
      <c r="BD2472" s="482"/>
      <c r="BE2472" s="482"/>
      <c r="BF2472" s="482"/>
      <c r="BG2472" s="482"/>
      <c r="BH2472" s="482"/>
      <c r="BI2472" s="482"/>
      <c r="BJ2472" s="482"/>
      <c r="BK2472" s="482"/>
      <c r="BL2472" s="482"/>
      <c r="BM2472" s="482"/>
      <c r="BN2472" s="482"/>
      <c r="BO2472" s="482"/>
      <c r="BP2472" s="482"/>
      <c r="BQ2472" s="482"/>
      <c r="BR2472" s="482"/>
      <c r="BS2472" s="482"/>
      <c r="BZ2472" s="43"/>
      <c r="CA2472" s="43"/>
      <c r="CB2472" s="43"/>
      <c r="CC2472" s="43"/>
      <c r="CD2472" s="43"/>
      <c r="CE2472" s="43"/>
      <c r="CF2472" s="43"/>
      <c r="CG2472" s="43"/>
      <c r="CH2472" s="43"/>
      <c r="CI2472" s="43"/>
      <c r="CJ2472" s="43"/>
      <c r="CK2472" s="43"/>
      <c r="CL2472" s="43"/>
      <c r="CM2472" s="43"/>
      <c r="CN2472" s="43"/>
      <c r="CO2472" s="43"/>
      <c r="CP2472" s="43"/>
      <c r="CQ2472" s="43"/>
      <c r="CR2472" s="43"/>
      <c r="CS2472" s="43"/>
      <c r="CT2472" s="43"/>
      <c r="CU2472" s="43"/>
      <c r="CV2472" s="43"/>
      <c r="CW2472" s="43"/>
      <c r="CX2472" s="43"/>
      <c r="CY2472" s="43"/>
      <c r="CZ2472" s="43"/>
      <c r="DA2472" s="43"/>
      <c r="DB2472" s="43"/>
      <c r="DC2472" s="43"/>
      <c r="DD2472" s="43"/>
      <c r="DE2472" s="43"/>
      <c r="DF2472" s="43"/>
      <c r="DG2472" s="43"/>
      <c r="DH2472" s="43"/>
      <c r="DI2472" s="43"/>
      <c r="DJ2472" s="43"/>
      <c r="DK2472" s="43"/>
      <c r="DL2472" s="43"/>
      <c r="DM2472" s="43"/>
      <c r="DN2472" s="43"/>
      <c r="DO2472" s="43"/>
      <c r="DP2472" s="43"/>
      <c r="DQ2472" s="43"/>
      <c r="DR2472" s="43"/>
      <c r="DS2472" s="43"/>
      <c r="DT2472" s="43"/>
      <c r="DU2472" s="43"/>
      <c r="DV2472" s="43"/>
    </row>
    <row r="2473" spans="4:126" s="8" customFormat="1" ht="20.100000000000001" customHeight="1">
      <c r="AU2473" s="44"/>
      <c r="AV2473" s="483">
        <f>VLOOKUP(A2419,入力フォーム!$A$26:$AA$75,6,FALSE)</f>
        <v>0</v>
      </c>
      <c r="AW2473" s="483"/>
      <c r="AX2473" s="483"/>
      <c r="AY2473" s="483"/>
      <c r="AZ2473" s="483"/>
      <c r="BA2473" s="483"/>
      <c r="BB2473" s="483"/>
      <c r="BC2473" s="483"/>
      <c r="BD2473" s="483"/>
      <c r="BE2473" s="483"/>
      <c r="BF2473" s="483"/>
      <c r="BG2473" s="483"/>
      <c r="BH2473" s="483"/>
      <c r="BI2473" s="483"/>
      <c r="BJ2473" s="483"/>
      <c r="BK2473" s="483"/>
      <c r="BL2473" s="483"/>
      <c r="BM2473" s="483"/>
      <c r="BN2473" s="483"/>
      <c r="BO2473" s="483"/>
      <c r="BP2473" s="483"/>
      <c r="BQ2473" s="483"/>
      <c r="BR2473" s="483"/>
      <c r="BS2473" s="483"/>
      <c r="BZ2473" s="43"/>
      <c r="CA2473" s="43"/>
      <c r="CB2473" s="43"/>
      <c r="CC2473" s="43"/>
      <c r="CD2473" s="43"/>
      <c r="CE2473" s="43"/>
      <c r="CF2473" s="43"/>
      <c r="CG2473" s="43"/>
      <c r="CH2473" s="43"/>
      <c r="CI2473" s="43"/>
      <c r="CJ2473" s="43"/>
      <c r="CK2473" s="43"/>
      <c r="CL2473" s="43"/>
      <c r="CM2473" s="43"/>
      <c r="CN2473" s="43"/>
      <c r="CO2473" s="43"/>
      <c r="CP2473" s="43"/>
      <c r="CQ2473" s="43"/>
      <c r="CR2473" s="43"/>
      <c r="CS2473" s="43"/>
      <c r="CT2473" s="43"/>
      <c r="CU2473" s="43"/>
      <c r="CV2473" s="43"/>
      <c r="CW2473" s="43"/>
      <c r="CX2473" s="43"/>
      <c r="CY2473" s="43"/>
      <c r="CZ2473" s="43"/>
      <c r="DA2473" s="43"/>
      <c r="DB2473" s="43"/>
      <c r="DC2473" s="43"/>
      <c r="DD2473" s="43"/>
      <c r="DE2473" s="43"/>
      <c r="DF2473" s="43"/>
      <c r="DG2473" s="43"/>
      <c r="DH2473" s="43"/>
      <c r="DI2473" s="43"/>
      <c r="DJ2473" s="43"/>
      <c r="DK2473" s="43"/>
      <c r="DL2473" s="43"/>
      <c r="DM2473" s="43"/>
      <c r="DN2473" s="43"/>
      <c r="DO2473" s="43"/>
      <c r="DP2473" s="43"/>
      <c r="DQ2473" s="43"/>
      <c r="DR2473" s="43"/>
      <c r="DS2473" s="43"/>
      <c r="DT2473" s="43"/>
      <c r="DU2473" s="43"/>
      <c r="DV2473" s="43"/>
    </row>
    <row r="2474" spans="4:126" s="8" customFormat="1" ht="12" customHeight="1">
      <c r="AQ2474" s="46" t="s">
        <v>191</v>
      </c>
      <c r="AR2474" s="46"/>
      <c r="AS2474" s="46"/>
      <c r="AT2474" s="46"/>
      <c r="AU2474" s="46"/>
      <c r="AV2474" s="484">
        <f>VLOOKUP(A2419,入力フォーム!$A$26:$AA$75,3,FALSE)</f>
        <v>0</v>
      </c>
      <c r="AW2474" s="484" ph="1"/>
      <c r="AX2474" s="484" ph="1"/>
      <c r="AY2474" s="484" ph="1"/>
      <c r="AZ2474" s="484" ph="1"/>
      <c r="BA2474" s="484" ph="1"/>
      <c r="BB2474" s="484" ph="1"/>
      <c r="BC2474" s="484" ph="1"/>
      <c r="BD2474" s="484" ph="1"/>
      <c r="BE2474" s="484" ph="1"/>
      <c r="BF2474" s="484" ph="1"/>
      <c r="BG2474" s="484" ph="1"/>
      <c r="BH2474" s="484" ph="1"/>
      <c r="BI2474" s="484" ph="1"/>
      <c r="BJ2474" s="484" ph="1"/>
      <c r="BK2474" s="484" ph="1"/>
      <c r="BL2474" s="484" ph="1"/>
      <c r="BM2474" s="484" ph="1"/>
      <c r="BN2474" s="484" ph="1"/>
      <c r="BO2474" s="48"/>
      <c r="BP2474" s="48"/>
      <c r="BQ2474" s="48"/>
      <c r="BR2474" s="48"/>
      <c r="BS2474" s="48"/>
      <c r="BZ2474" s="43"/>
      <c r="CA2474" s="43"/>
      <c r="CB2474" s="43"/>
      <c r="CC2474" s="43"/>
      <c r="CD2474" s="43"/>
      <c r="CE2474" s="43"/>
      <c r="CF2474" s="43"/>
      <c r="CG2474" s="43"/>
      <c r="CH2474" s="43"/>
      <c r="CI2474" s="43"/>
      <c r="CJ2474" s="43"/>
      <c r="CK2474" s="43"/>
      <c r="CL2474" s="43"/>
      <c r="CM2474" s="43"/>
      <c r="CN2474" s="43"/>
      <c r="CO2474" s="43"/>
      <c r="CP2474" s="43"/>
      <c r="CQ2474" s="43"/>
      <c r="CR2474" s="43"/>
      <c r="CS2474" s="43"/>
      <c r="CT2474" s="43"/>
      <c r="CU2474" s="43"/>
      <c r="CV2474" s="43"/>
      <c r="CW2474" s="43"/>
      <c r="CX2474" s="43"/>
      <c r="CY2474" s="43"/>
      <c r="CZ2474" s="43"/>
      <c r="DA2474" s="43"/>
      <c r="DB2474" s="43"/>
      <c r="DC2474" s="43"/>
      <c r="DD2474" s="43"/>
      <c r="DE2474" s="43"/>
      <c r="DF2474" s="43"/>
      <c r="DG2474" s="43"/>
      <c r="DH2474" s="43"/>
      <c r="DI2474" s="43"/>
      <c r="DJ2474" s="43"/>
      <c r="DK2474" s="43"/>
      <c r="DL2474" s="43"/>
      <c r="DM2474" s="43"/>
      <c r="DN2474" s="43"/>
      <c r="DO2474" s="43"/>
      <c r="DP2474" s="43"/>
      <c r="DQ2474" s="43"/>
      <c r="DR2474" s="43"/>
      <c r="DS2474" s="43"/>
      <c r="DT2474" s="43"/>
      <c r="DU2474" s="43"/>
      <c r="DV2474" s="43"/>
    </row>
    <row r="2475" spans="4:126" s="8" customFormat="1" ht="20.100000000000001" customHeight="1">
      <c r="AQ2475" s="8" t="s">
        <v>60</v>
      </c>
      <c r="AV2475" s="493">
        <f>VLOOKUP(A2419,入力フォーム!$A$26:$AA$75,2,FALSE)</f>
        <v>0</v>
      </c>
      <c r="AW2475" s="493"/>
      <c r="AX2475" s="493"/>
      <c r="AY2475" s="493"/>
      <c r="AZ2475" s="493"/>
      <c r="BA2475" s="493"/>
      <c r="BB2475" s="493"/>
      <c r="BC2475" s="493"/>
      <c r="BD2475" s="493"/>
      <c r="BE2475" s="493"/>
      <c r="BF2475" s="493"/>
      <c r="BG2475" s="493"/>
      <c r="BH2475" s="493"/>
      <c r="BI2475" s="493"/>
      <c r="BJ2475" s="493"/>
      <c r="BK2475" s="493"/>
      <c r="BL2475" s="493"/>
      <c r="BM2475" s="493"/>
      <c r="BN2475" s="493"/>
      <c r="BO2475" s="48"/>
      <c r="BP2475" s="48"/>
      <c r="BQ2475" s="48"/>
      <c r="BR2475" s="48"/>
      <c r="BS2475" s="286" t="s">
        <v>57</v>
      </c>
      <c r="BZ2475" s="43"/>
      <c r="CA2475" s="43"/>
      <c r="CB2475" s="43"/>
      <c r="CC2475" s="43"/>
      <c r="CD2475" s="43"/>
      <c r="CE2475" s="43"/>
      <c r="CF2475" s="43"/>
      <c r="CG2475" s="43"/>
      <c r="CH2475" s="43"/>
      <c r="CI2475" s="43"/>
      <c r="CJ2475" s="43"/>
      <c r="CK2475" s="43"/>
      <c r="CL2475" s="43"/>
      <c r="CM2475" s="43"/>
      <c r="CN2475" s="43"/>
      <c r="CO2475" s="43"/>
      <c r="CP2475" s="43"/>
      <c r="CQ2475" s="43"/>
      <c r="CR2475" s="43"/>
      <c r="CS2475" s="43"/>
      <c r="CT2475" s="43"/>
      <c r="CU2475" s="43"/>
      <c r="CV2475" s="43"/>
      <c r="CW2475" s="43"/>
      <c r="CX2475" s="43"/>
      <c r="CY2475" s="43"/>
      <c r="CZ2475" s="43"/>
      <c r="DA2475" s="43"/>
      <c r="DB2475" s="43"/>
      <c r="DC2475" s="43"/>
      <c r="DD2475" s="43"/>
      <c r="DE2475" s="43"/>
      <c r="DF2475" s="43"/>
      <c r="DG2475" s="43"/>
      <c r="DH2475" s="43"/>
      <c r="DI2475" s="43"/>
      <c r="DJ2475" s="43"/>
      <c r="DK2475" s="43"/>
      <c r="DL2475" s="43"/>
      <c r="DM2475" s="43"/>
      <c r="DN2475" s="43"/>
      <c r="DO2475" s="43"/>
      <c r="DP2475" s="43"/>
      <c r="DQ2475" s="43"/>
      <c r="DR2475" s="43"/>
      <c r="DS2475" s="43"/>
      <c r="DT2475" s="43"/>
      <c r="DU2475" s="43"/>
      <c r="DV2475" s="43"/>
    </row>
    <row r="2476" spans="4:126" s="8" customFormat="1" ht="20.100000000000001" customHeight="1">
      <c r="AQ2476" s="8" t="s">
        <v>61</v>
      </c>
      <c r="AV2476" s="48"/>
      <c r="AW2476" s="494">
        <f>VLOOKUP(A2419,入力フォーム!$A$26:$AA$75,8,FALSE)</f>
        <v>0</v>
      </c>
      <c r="AX2476" s="494"/>
      <c r="AY2476" s="494"/>
      <c r="AZ2476" s="494"/>
      <c r="BA2476" s="494"/>
      <c r="BB2476" s="494"/>
      <c r="BC2476" s="494"/>
      <c r="BD2476" s="494"/>
      <c r="BE2476" s="494"/>
      <c r="BF2476" s="494"/>
      <c r="BG2476" s="494"/>
      <c r="BH2476" s="494"/>
      <c r="BI2476" s="494"/>
      <c r="BJ2476" s="494"/>
      <c r="BK2476" s="494"/>
      <c r="BL2476" s="494"/>
      <c r="BM2476" s="494"/>
      <c r="BN2476" s="494"/>
      <c r="BO2476" s="494"/>
      <c r="BP2476" s="494"/>
      <c r="BQ2476" s="494"/>
      <c r="BR2476" s="494"/>
      <c r="BS2476" s="48"/>
      <c r="BZ2476" s="43"/>
      <c r="CA2476" s="43"/>
      <c r="CB2476" s="43"/>
      <c r="CC2476" s="43"/>
      <c r="CD2476" s="43"/>
      <c r="CE2476" s="43"/>
      <c r="CF2476" s="43"/>
      <c r="CG2476" s="43"/>
      <c r="CH2476" s="43"/>
      <c r="CI2476" s="43"/>
      <c r="CJ2476" s="43"/>
      <c r="CK2476" s="43"/>
      <c r="CL2476" s="43"/>
      <c r="CM2476" s="43"/>
      <c r="CN2476" s="43"/>
      <c r="CO2476" s="43"/>
      <c r="CP2476" s="43"/>
      <c r="CQ2476" s="43"/>
      <c r="CR2476" s="43"/>
      <c r="CS2476" s="43"/>
      <c r="CT2476" s="43"/>
      <c r="CU2476" s="43"/>
      <c r="CV2476" s="43"/>
      <c r="CW2476" s="43"/>
      <c r="CX2476" s="43"/>
      <c r="CY2476" s="43"/>
      <c r="CZ2476" s="43"/>
      <c r="DA2476" s="43"/>
      <c r="DB2476" s="43"/>
      <c r="DC2476" s="43"/>
      <c r="DD2476" s="43"/>
      <c r="DE2476" s="43"/>
      <c r="DF2476" s="43"/>
      <c r="DG2476" s="43"/>
      <c r="DH2476" s="43"/>
      <c r="DI2476" s="43"/>
      <c r="DJ2476" s="43"/>
      <c r="DK2476" s="43"/>
      <c r="DL2476" s="43"/>
      <c r="DM2476" s="43"/>
      <c r="DN2476" s="43"/>
      <c r="DO2476" s="43"/>
      <c r="DP2476" s="43"/>
      <c r="DQ2476" s="43"/>
      <c r="DR2476" s="43"/>
      <c r="DS2476" s="43"/>
      <c r="DT2476" s="43"/>
      <c r="DU2476" s="43"/>
      <c r="DV2476" s="43"/>
    </row>
    <row r="2477" spans="4:126" s="8" customFormat="1" ht="20.100000000000001" customHeight="1">
      <c r="AQ2477" s="8" t="s">
        <v>83</v>
      </c>
      <c r="AV2477" s="48"/>
      <c r="AW2477" s="48"/>
      <c r="AX2477" s="48"/>
      <c r="AY2477" s="48"/>
      <c r="AZ2477" s="48"/>
      <c r="BA2477" s="48"/>
      <c r="BB2477" s="48"/>
      <c r="BC2477" s="48"/>
      <c r="BD2477" s="495">
        <f>VLOOKUP(A2419,入力フォーム!$A$26:$AA$75,9,FALSE)</f>
        <v>0</v>
      </c>
      <c r="BE2477" s="495"/>
      <c r="BF2477" s="495"/>
      <c r="BG2477" s="495"/>
      <c r="BH2477" s="495"/>
      <c r="BI2477" s="495"/>
      <c r="BJ2477" s="495"/>
      <c r="BK2477" s="495"/>
      <c r="BL2477" s="495"/>
      <c r="BM2477" s="495"/>
      <c r="BN2477" s="495"/>
      <c r="BO2477" s="495"/>
      <c r="BP2477" s="495"/>
      <c r="BQ2477" s="495"/>
      <c r="BR2477" s="495"/>
      <c r="BS2477" s="495"/>
      <c r="BZ2477" s="43"/>
      <c r="CA2477" s="43"/>
      <c r="CB2477" s="43"/>
      <c r="CC2477" s="43"/>
      <c r="CD2477" s="43"/>
      <c r="CE2477" s="43"/>
      <c r="CF2477" s="43"/>
      <c r="CG2477" s="43"/>
      <c r="CH2477" s="43"/>
      <c r="CI2477" s="43"/>
      <c r="CJ2477" s="43"/>
      <c r="CK2477" s="43"/>
      <c r="CL2477" s="43"/>
      <c r="CM2477" s="43"/>
      <c r="CN2477" s="43"/>
      <c r="CO2477" s="43"/>
      <c r="CP2477" s="43"/>
      <c r="CQ2477" s="43"/>
      <c r="CR2477" s="43"/>
      <c r="CS2477" s="43"/>
      <c r="CT2477" s="43"/>
      <c r="CU2477" s="43"/>
      <c r="CV2477" s="43"/>
      <c r="CW2477" s="43"/>
      <c r="CX2477" s="43"/>
      <c r="CY2477" s="43"/>
      <c r="CZ2477" s="43"/>
      <c r="DA2477" s="43"/>
      <c r="DB2477" s="43"/>
      <c r="DC2477" s="43"/>
      <c r="DD2477" s="43"/>
      <c r="DE2477" s="43"/>
      <c r="DF2477" s="43"/>
      <c r="DG2477" s="43"/>
      <c r="DH2477" s="43"/>
      <c r="DI2477" s="43"/>
      <c r="DJ2477" s="43"/>
      <c r="DK2477" s="43"/>
      <c r="DL2477" s="43"/>
      <c r="DM2477" s="43"/>
      <c r="DN2477" s="43"/>
      <c r="DO2477" s="43"/>
      <c r="DP2477" s="43"/>
      <c r="DQ2477" s="43"/>
      <c r="DR2477" s="43"/>
      <c r="DS2477" s="43"/>
      <c r="DT2477" s="43"/>
      <c r="DU2477" s="43"/>
      <c r="DV2477" s="43"/>
    </row>
    <row r="2478" spans="4:126" s="8" customFormat="1" ht="12" customHeight="1">
      <c r="BZ2478" s="43"/>
      <c r="CA2478" s="43"/>
      <c r="CB2478" s="43"/>
      <c r="CC2478" s="43"/>
      <c r="CD2478" s="43"/>
      <c r="CE2478" s="43"/>
      <c r="CF2478" s="43"/>
      <c r="CG2478" s="43"/>
      <c r="CH2478" s="43"/>
      <c r="CI2478" s="43"/>
      <c r="CJ2478" s="43"/>
      <c r="CK2478" s="43"/>
      <c r="CL2478" s="43"/>
      <c r="CM2478" s="43"/>
      <c r="CN2478" s="43"/>
      <c r="CO2478" s="43"/>
      <c r="CP2478" s="43"/>
      <c r="CQ2478" s="43"/>
      <c r="CR2478" s="43"/>
      <c r="CS2478" s="43"/>
      <c r="CT2478" s="43"/>
      <c r="CU2478" s="43"/>
      <c r="CV2478" s="43"/>
      <c r="CW2478" s="43"/>
      <c r="CX2478" s="43"/>
      <c r="CY2478" s="43"/>
      <c r="CZ2478" s="43"/>
      <c r="DA2478" s="43"/>
      <c r="DB2478" s="43"/>
      <c r="DC2478" s="43"/>
      <c r="DD2478" s="43"/>
      <c r="DE2478" s="43"/>
      <c r="DF2478" s="43"/>
      <c r="DG2478" s="43"/>
      <c r="DH2478" s="43"/>
      <c r="DI2478" s="43"/>
      <c r="DJ2478" s="43"/>
      <c r="DK2478" s="43"/>
      <c r="DL2478" s="43"/>
      <c r="DM2478" s="43"/>
      <c r="DN2478" s="43"/>
      <c r="DO2478" s="43"/>
      <c r="DP2478" s="43"/>
      <c r="DQ2478" s="43"/>
      <c r="DR2478" s="43"/>
      <c r="DS2478" s="43"/>
      <c r="DT2478" s="43"/>
      <c r="DU2478" s="43"/>
      <c r="DV2478" s="43"/>
    </row>
    <row r="2479" spans="4:126" s="8" customFormat="1" ht="22.5" customHeight="1">
      <c r="D2479" s="496" t="s">
        <v>85</v>
      </c>
      <c r="E2479" s="496"/>
      <c r="F2479" s="496"/>
      <c r="G2479" s="496"/>
      <c r="H2479" s="496"/>
      <c r="I2479" s="496"/>
      <c r="J2479" s="496"/>
      <c r="K2479" s="496"/>
      <c r="L2479" s="497" t="str">
        <f>入力フォーム!$C$22</f>
        <v>07-999</v>
      </c>
      <c r="M2479" s="497"/>
      <c r="N2479" s="497"/>
      <c r="O2479" s="497"/>
      <c r="P2479" s="497"/>
      <c r="Q2479" s="497"/>
      <c r="R2479" s="48"/>
      <c r="S2479" s="48"/>
      <c r="T2479" s="8" t="s">
        <v>242</v>
      </c>
      <c r="BZ2479" s="43"/>
      <c r="CA2479" s="43"/>
      <c r="CB2479" s="43"/>
      <c r="CC2479" s="43"/>
      <c r="CD2479" s="43"/>
      <c r="CE2479" s="43"/>
      <c r="CF2479" s="43"/>
      <c r="CG2479" s="43"/>
      <c r="CH2479" s="43"/>
      <c r="CI2479" s="43"/>
      <c r="CJ2479" s="43"/>
      <c r="CK2479" s="43"/>
      <c r="CL2479" s="43"/>
      <c r="CM2479" s="43"/>
      <c r="CN2479" s="43"/>
      <c r="CO2479" s="43"/>
      <c r="CP2479" s="43"/>
      <c r="CQ2479" s="43"/>
      <c r="CR2479" s="43"/>
      <c r="CS2479" s="43"/>
      <c r="CT2479" s="43"/>
      <c r="CU2479" s="43"/>
      <c r="CV2479" s="43"/>
      <c r="CW2479" s="43"/>
      <c r="CX2479" s="43"/>
      <c r="CY2479" s="43"/>
      <c r="CZ2479" s="43"/>
      <c r="DA2479" s="43"/>
      <c r="DB2479" s="43"/>
      <c r="DC2479" s="43"/>
      <c r="DD2479" s="43"/>
      <c r="DE2479" s="43"/>
      <c r="DF2479" s="43"/>
      <c r="DG2479" s="43"/>
      <c r="DH2479" s="43"/>
      <c r="DI2479" s="43"/>
      <c r="DJ2479" s="43"/>
      <c r="DK2479" s="43"/>
      <c r="DL2479" s="43"/>
      <c r="DM2479" s="43"/>
      <c r="DN2479" s="43"/>
      <c r="DO2479" s="43"/>
      <c r="DP2479" s="43"/>
      <c r="DQ2479" s="43"/>
      <c r="DR2479" s="43"/>
      <c r="DS2479" s="43"/>
      <c r="DT2479" s="43"/>
      <c r="DU2479" s="43"/>
      <c r="DV2479" s="43"/>
    </row>
    <row r="2480" spans="4:126" s="8" customFormat="1" ht="15.75" customHeight="1">
      <c r="D2480" s="45"/>
      <c r="F2480" s="45"/>
      <c r="G2480" s="45"/>
      <c r="H2480" s="45"/>
      <c r="I2480" s="45"/>
      <c r="J2480" s="45"/>
      <c r="K2480" s="45"/>
      <c r="L2480" s="45"/>
      <c r="M2480" s="45"/>
      <c r="N2480" s="45"/>
      <c r="O2480" s="45"/>
      <c r="P2480" s="45"/>
      <c r="Q2480" s="45"/>
      <c r="BX2480" s="51"/>
      <c r="CB2480" s="43"/>
      <c r="CC2480" s="43"/>
      <c r="CD2480" s="43"/>
      <c r="CE2480" s="43"/>
      <c r="CF2480" s="43"/>
      <c r="CG2480" s="43"/>
      <c r="CH2480" s="43"/>
      <c r="CI2480" s="43"/>
      <c r="CJ2480" s="43"/>
      <c r="CK2480" s="43"/>
      <c r="CL2480" s="43"/>
      <c r="CM2480" s="43"/>
      <c r="CN2480" s="43"/>
      <c r="CO2480" s="43"/>
      <c r="CP2480" s="43"/>
      <c r="CQ2480" s="43"/>
      <c r="CR2480" s="43"/>
      <c r="CS2480" s="43"/>
      <c r="CT2480" s="43"/>
      <c r="CU2480" s="43"/>
      <c r="CV2480" s="43"/>
      <c r="CW2480" s="43"/>
      <c r="CX2480" s="43"/>
      <c r="CY2480" s="43"/>
      <c r="CZ2480" s="43"/>
      <c r="DA2480" s="43"/>
      <c r="DB2480" s="43"/>
      <c r="DC2480" s="43"/>
      <c r="DD2480" s="43"/>
      <c r="DE2480" s="43"/>
      <c r="DF2480" s="43"/>
      <c r="DG2480" s="43"/>
      <c r="DH2480" s="43"/>
      <c r="DI2480" s="43"/>
      <c r="DJ2480" s="43"/>
      <c r="DK2480" s="43"/>
      <c r="DL2480" s="43"/>
      <c r="DM2480" s="43"/>
      <c r="DN2480" s="43"/>
      <c r="DO2480" s="43"/>
      <c r="DP2480" s="43"/>
      <c r="DQ2480" s="43"/>
      <c r="DR2480" s="43"/>
      <c r="DS2480" s="43"/>
      <c r="DT2480" s="43"/>
      <c r="DU2480" s="43"/>
      <c r="DV2480" s="43"/>
    </row>
    <row r="2481" spans="1:126" s="7" customFormat="1" ht="18.75">
      <c r="A2481" s="7">
        <f>IF(MOD(ROW()-1,62)=0,QUOTIENT(ROW()-1,62)+1,"")</f>
        <v>41</v>
      </c>
      <c r="B2481" s="473" t="s">
        <v>39</v>
      </c>
      <c r="C2481" s="473"/>
      <c r="D2481" s="473"/>
      <c r="E2481" s="473"/>
      <c r="F2481" s="473"/>
      <c r="G2481" s="473"/>
      <c r="H2481" s="473"/>
      <c r="I2481" s="473"/>
      <c r="J2481" s="473"/>
      <c r="K2481" s="473"/>
      <c r="L2481" s="473"/>
      <c r="M2481" s="473"/>
      <c r="N2481" s="473"/>
      <c r="O2481" s="473"/>
      <c r="P2481" s="473"/>
      <c r="Q2481" s="473"/>
      <c r="R2481" s="473"/>
      <c r="S2481" s="473"/>
      <c r="T2481" s="473"/>
      <c r="U2481" s="473"/>
      <c r="V2481" s="473"/>
      <c r="W2481" s="473"/>
      <c r="X2481" s="473"/>
      <c r="Y2481" s="473"/>
      <c r="Z2481" s="473"/>
      <c r="AA2481" s="473"/>
      <c r="AB2481" s="473"/>
      <c r="AC2481" s="473"/>
      <c r="AD2481" s="473"/>
      <c r="AE2481" s="473"/>
      <c r="AF2481" s="473"/>
      <c r="AG2481" s="473"/>
      <c r="AH2481" s="473"/>
      <c r="AI2481" s="473"/>
      <c r="AJ2481" s="473"/>
      <c r="AK2481" s="473"/>
      <c r="AL2481" s="473"/>
      <c r="AM2481" s="473"/>
      <c r="AN2481" s="473"/>
      <c r="AO2481" s="473"/>
      <c r="AP2481" s="473"/>
      <c r="AQ2481" s="473"/>
      <c r="AR2481" s="473"/>
      <c r="AS2481" s="473"/>
      <c r="AT2481" s="473"/>
      <c r="AU2481" s="473"/>
      <c r="AV2481" s="473"/>
      <c r="AW2481" s="473"/>
      <c r="AX2481" s="473"/>
      <c r="AY2481" s="473"/>
      <c r="AZ2481" s="473"/>
      <c r="BA2481" s="473"/>
      <c r="BB2481" s="473"/>
      <c r="BC2481" s="473"/>
      <c r="BD2481" s="473"/>
      <c r="BE2481" s="473"/>
      <c r="BF2481" s="473"/>
      <c r="BG2481" s="473"/>
      <c r="BH2481" s="473"/>
      <c r="BI2481" s="473"/>
      <c r="BJ2481" s="473"/>
      <c r="BK2481" s="473"/>
      <c r="BL2481" s="473"/>
      <c r="BM2481" s="473"/>
      <c r="BN2481" s="473"/>
      <c r="BO2481" s="473"/>
      <c r="BP2481" s="473"/>
      <c r="BQ2481" s="473"/>
      <c r="BR2481" s="473"/>
      <c r="BS2481" s="473"/>
      <c r="BT2481" s="473"/>
      <c r="BU2481" s="473"/>
      <c r="BV2481" s="473"/>
      <c r="BW2481" s="473"/>
      <c r="BX2481" s="473"/>
      <c r="BY2481" s="52"/>
      <c r="BZ2481" s="41"/>
      <c r="CA2481" s="41"/>
      <c r="CB2481" s="41"/>
      <c r="CC2481" s="41"/>
      <c r="CD2481" s="41"/>
      <c r="CE2481" s="41"/>
      <c r="CF2481" s="41"/>
      <c r="CG2481" s="41"/>
      <c r="CH2481" s="41"/>
      <c r="CI2481" s="41"/>
      <c r="CJ2481" s="41"/>
      <c r="CK2481" s="41"/>
      <c r="CL2481" s="41"/>
      <c r="CM2481" s="41"/>
      <c r="CN2481" s="41"/>
      <c r="CO2481" s="41"/>
      <c r="CP2481" s="41"/>
      <c r="CQ2481" s="41"/>
      <c r="CR2481" s="41"/>
      <c r="CS2481" s="41"/>
      <c r="CT2481" s="41"/>
      <c r="CU2481" s="41"/>
      <c r="CV2481" s="41"/>
      <c r="CW2481" s="41"/>
      <c r="CX2481" s="41"/>
      <c r="CY2481" s="41"/>
      <c r="CZ2481" s="41"/>
      <c r="DA2481" s="41"/>
      <c r="DB2481" s="41"/>
      <c r="DC2481" s="41"/>
      <c r="DD2481" s="41"/>
      <c r="DE2481" s="41"/>
      <c r="DF2481" s="41"/>
      <c r="DG2481" s="41"/>
      <c r="DH2481" s="41"/>
      <c r="DI2481" s="41"/>
      <c r="DJ2481" s="41"/>
      <c r="DK2481" s="41"/>
      <c r="DL2481" s="41"/>
      <c r="DM2481" s="41"/>
      <c r="DN2481" s="41"/>
      <c r="DO2481" s="41"/>
      <c r="DP2481" s="41"/>
      <c r="DQ2481" s="41"/>
      <c r="DR2481" s="41"/>
      <c r="DS2481" s="41"/>
      <c r="DT2481" s="41"/>
      <c r="DU2481" s="41"/>
      <c r="DV2481" s="41"/>
    </row>
    <row r="2482" spans="1:126" s="7" customFormat="1" ht="19.5" customHeight="1">
      <c r="B2482" s="8"/>
      <c r="C2482" s="8"/>
      <c r="D2482" s="8"/>
      <c r="E2482" s="8"/>
      <c r="F2482" s="8"/>
      <c r="G2482" s="8"/>
      <c r="H2482" s="8"/>
      <c r="I2482" s="8"/>
      <c r="J2482" s="8"/>
      <c r="K2482" s="8"/>
      <c r="L2482" s="8"/>
      <c r="M2482" s="8"/>
      <c r="N2482" s="8"/>
      <c r="O2482" s="8"/>
      <c r="P2482" s="8"/>
      <c r="Q2482" s="8"/>
      <c r="R2482" s="8"/>
      <c r="S2482" s="8"/>
      <c r="T2482" s="8"/>
      <c r="U2482" s="8"/>
      <c r="V2482" s="8"/>
      <c r="W2482" s="8"/>
      <c r="X2482" s="8"/>
      <c r="Y2482" s="8"/>
      <c r="Z2482" s="8"/>
      <c r="AA2482" s="8"/>
      <c r="AB2482" s="8"/>
      <c r="AC2482" s="8"/>
      <c r="AQ2482" s="8"/>
      <c r="AR2482" s="8"/>
      <c r="AS2482" s="8"/>
      <c r="AT2482" s="8"/>
      <c r="AU2482" s="8"/>
      <c r="AV2482" s="8"/>
      <c r="AW2482" s="8"/>
      <c r="AX2482" s="8"/>
      <c r="AY2482" s="8"/>
      <c r="AZ2482" s="8"/>
      <c r="BZ2482" s="41"/>
      <c r="CA2482" s="41"/>
      <c r="CB2482" s="41"/>
      <c r="CC2482" s="41"/>
      <c r="CD2482" s="41"/>
      <c r="CE2482" s="41"/>
      <c r="CF2482" s="41"/>
      <c r="CG2482" s="41"/>
      <c r="CH2482" s="41"/>
      <c r="CI2482" s="41"/>
      <c r="CJ2482" s="41"/>
      <c r="CK2482" s="41"/>
      <c r="CL2482" s="41"/>
      <c r="CM2482" s="41"/>
      <c r="CN2482" s="41"/>
      <c r="CO2482" s="41"/>
      <c r="CP2482" s="41"/>
      <c r="CQ2482" s="41"/>
      <c r="CR2482" s="41"/>
      <c r="CS2482" s="41"/>
      <c r="CT2482" s="41"/>
      <c r="CU2482" s="41"/>
      <c r="CV2482" s="41"/>
      <c r="CW2482" s="41"/>
      <c r="CX2482" s="41"/>
      <c r="CY2482" s="41"/>
      <c r="CZ2482" s="41"/>
      <c r="DA2482" s="41"/>
      <c r="DB2482" s="41"/>
      <c r="DC2482" s="41"/>
      <c r="DD2482" s="41"/>
      <c r="DE2482" s="41"/>
      <c r="DF2482" s="41"/>
      <c r="DG2482" s="41"/>
      <c r="DH2482" s="41"/>
      <c r="DI2482" s="41"/>
      <c r="DJ2482" s="41"/>
      <c r="DK2482" s="41"/>
      <c r="DL2482" s="41"/>
      <c r="DM2482" s="41"/>
      <c r="DN2482" s="41"/>
      <c r="DO2482" s="41"/>
      <c r="DP2482" s="41"/>
      <c r="DQ2482" s="41"/>
      <c r="DR2482" s="41"/>
      <c r="DS2482" s="41"/>
      <c r="DT2482" s="41"/>
      <c r="DU2482" s="41"/>
      <c r="DV2482" s="41"/>
    </row>
    <row r="2483" spans="1:126" s="7" customFormat="1" ht="16.5" customHeight="1">
      <c r="B2483" s="8" t="s">
        <v>229</v>
      </c>
      <c r="C2483" s="8"/>
      <c r="D2483" s="8"/>
      <c r="E2483" s="8"/>
      <c r="F2483" s="8"/>
      <c r="G2483" s="8"/>
      <c r="H2483" s="8"/>
      <c r="I2483" s="8"/>
      <c r="J2483" s="8"/>
      <c r="K2483" s="8"/>
      <c r="L2483" s="8"/>
      <c r="M2483" s="8"/>
      <c r="N2483" s="8"/>
      <c r="O2483" s="8"/>
      <c r="P2483" s="8"/>
      <c r="Q2483" s="8"/>
      <c r="R2483" s="8"/>
      <c r="S2483" s="8"/>
      <c r="T2483" s="8"/>
      <c r="U2483" s="8"/>
      <c r="V2483" s="8"/>
      <c r="W2483" s="8"/>
      <c r="X2483" s="8"/>
      <c r="Y2483" s="8"/>
      <c r="Z2483" s="8"/>
      <c r="AA2483" s="8"/>
      <c r="AB2483" s="8"/>
      <c r="AD2483" s="474">
        <f>VLOOKUP(A2481,入力フォーム!$A$26:$AA$75,2,FALSE)</f>
        <v>0</v>
      </c>
      <c r="AE2483" s="474"/>
      <c r="AF2483" s="474"/>
      <c r="AG2483" s="474"/>
      <c r="AH2483" s="474"/>
      <c r="AI2483" s="474"/>
      <c r="AJ2483" s="474"/>
      <c r="AK2483" s="474"/>
      <c r="AL2483" s="474"/>
      <c r="AM2483" s="474"/>
      <c r="AN2483" s="474"/>
      <c r="AO2483" s="474"/>
      <c r="AP2483" s="474"/>
      <c r="AQ2483" s="8" t="s">
        <v>230</v>
      </c>
      <c r="AR2483" s="8"/>
      <c r="AS2483" s="8"/>
      <c r="AT2483" s="8"/>
      <c r="AU2483" s="8"/>
      <c r="AV2483" s="8"/>
      <c r="AW2483" s="8"/>
      <c r="AX2483" s="8"/>
      <c r="AY2483" s="8"/>
      <c r="AZ2483" s="8"/>
      <c r="BZ2483" s="41"/>
      <c r="CA2483" s="41"/>
      <c r="CB2483" s="41"/>
      <c r="CC2483" s="41"/>
      <c r="CD2483" s="41"/>
      <c r="CE2483" s="41"/>
      <c r="CF2483" s="41"/>
      <c r="CG2483" s="41"/>
      <c r="CH2483" s="41"/>
      <c r="CI2483" s="41"/>
      <c r="CJ2483" s="41"/>
      <c r="CK2483" s="41"/>
      <c r="CL2483" s="41"/>
      <c r="CM2483" s="41"/>
      <c r="CN2483" s="41"/>
      <c r="CO2483" s="41"/>
      <c r="CP2483" s="41"/>
      <c r="CQ2483" s="41"/>
      <c r="CR2483" s="41"/>
      <c r="CS2483" s="41"/>
      <c r="CT2483" s="41"/>
      <c r="CU2483" s="41"/>
      <c r="CV2483" s="41"/>
      <c r="CW2483" s="41"/>
      <c r="CX2483" s="41"/>
      <c r="CY2483" s="41"/>
      <c r="CZ2483" s="41"/>
      <c r="DA2483" s="41"/>
      <c r="DB2483" s="41"/>
      <c r="DC2483" s="41"/>
      <c r="DD2483" s="41"/>
      <c r="DE2483" s="41"/>
      <c r="DF2483" s="41"/>
      <c r="DG2483" s="41"/>
      <c r="DH2483" s="41"/>
      <c r="DI2483" s="41"/>
      <c r="DJ2483" s="41"/>
      <c r="DK2483" s="41"/>
      <c r="DL2483" s="41"/>
      <c r="DM2483" s="41"/>
      <c r="DN2483" s="41"/>
      <c r="DO2483" s="41"/>
      <c r="DP2483" s="41"/>
      <c r="DQ2483" s="41"/>
      <c r="DR2483" s="41"/>
      <c r="DS2483" s="41"/>
      <c r="DT2483" s="41"/>
      <c r="DU2483" s="41"/>
      <c r="DV2483" s="41"/>
    </row>
    <row r="2484" spans="1:126" ht="14.25" customHeight="1">
      <c r="B2484" s="9"/>
      <c r="C2484" s="9"/>
      <c r="D2484" s="9"/>
    </row>
    <row r="2485" spans="1:126" ht="15.75" customHeight="1">
      <c r="D2485" s="475" t="s">
        <v>23</v>
      </c>
      <c r="E2485" s="475"/>
      <c r="F2485" s="475"/>
      <c r="G2485" s="475"/>
      <c r="H2485" s="475"/>
      <c r="I2485" s="475"/>
      <c r="J2485" s="475"/>
      <c r="K2485" s="475"/>
      <c r="L2485" s="475"/>
      <c r="M2485" s="475"/>
      <c r="N2485" s="475"/>
      <c r="O2485" s="475"/>
      <c r="P2485" s="475"/>
      <c r="Q2485" s="475"/>
      <c r="R2485" s="475"/>
      <c r="S2485" s="475"/>
      <c r="T2485" s="475"/>
      <c r="U2485" s="475"/>
      <c r="V2485" s="475"/>
      <c r="W2485" s="475"/>
      <c r="X2485" s="475"/>
      <c r="Y2485" s="475"/>
      <c r="Z2485" s="475"/>
      <c r="AA2485" s="475"/>
      <c r="AB2485" s="475"/>
      <c r="AC2485" s="475"/>
      <c r="AD2485" s="475"/>
      <c r="AE2485" s="475"/>
      <c r="AF2485" s="475"/>
      <c r="AG2485" s="475"/>
      <c r="AH2485" s="475"/>
      <c r="AI2485" s="475"/>
      <c r="AJ2485" s="475"/>
      <c r="AK2485" s="475"/>
      <c r="AL2485" s="475"/>
      <c r="AM2485" s="475"/>
      <c r="AN2485" s="475"/>
      <c r="AO2485" s="475"/>
      <c r="AP2485" s="475"/>
      <c r="AQ2485" s="475"/>
      <c r="AR2485" s="475"/>
      <c r="AS2485" s="475"/>
      <c r="AT2485" s="475"/>
      <c r="AU2485" s="475"/>
      <c r="AV2485" s="475"/>
      <c r="AW2485" s="475"/>
      <c r="AX2485" s="475"/>
      <c r="AY2485" s="475"/>
      <c r="AZ2485" s="475"/>
      <c r="BA2485" s="475"/>
      <c r="BB2485" s="475"/>
      <c r="BC2485" s="475"/>
      <c r="BD2485" s="475"/>
      <c r="BE2485" s="475"/>
      <c r="BF2485" s="475"/>
      <c r="BG2485" s="475"/>
      <c r="BH2485" s="475"/>
      <c r="BI2485" s="475"/>
      <c r="BJ2485" s="475"/>
      <c r="BK2485" s="475"/>
      <c r="BL2485" s="475"/>
      <c r="BM2485" s="475"/>
      <c r="BN2485" s="475"/>
      <c r="BO2485" s="475"/>
      <c r="BP2485" s="475"/>
      <c r="BQ2485" s="475"/>
      <c r="BR2485" s="475"/>
      <c r="BS2485" s="475"/>
      <c r="BT2485" s="475"/>
      <c r="BU2485" s="475"/>
      <c r="BV2485" s="475"/>
      <c r="BW2485" s="475"/>
      <c r="BX2485" s="475"/>
      <c r="BZ2485"/>
    </row>
    <row r="2486" spans="1:126" ht="14.25" customHeight="1">
      <c r="B2486" s="9"/>
      <c r="C2486" s="9"/>
      <c r="D2486" s="9"/>
      <c r="E2486" s="9"/>
      <c r="F2486" s="9"/>
      <c r="G2486" s="9"/>
      <c r="H2486" s="9"/>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AY2486" s="9"/>
      <c r="AZ2486" s="9"/>
    </row>
    <row r="2487" spans="1:126" ht="19.5" customHeight="1">
      <c r="B2487" s="9"/>
      <c r="C2487" s="9"/>
      <c r="D2487" s="10"/>
      <c r="E2487" s="11" t="s">
        <v>40</v>
      </c>
      <c r="F2487" s="11"/>
      <c r="G2487" s="11"/>
      <c r="H2487" s="11"/>
      <c r="I2487" s="11"/>
      <c r="J2487" s="12"/>
      <c r="K2487" s="12"/>
      <c r="L2487" s="12"/>
      <c r="M2487" s="12"/>
      <c r="N2487" s="12"/>
      <c r="O2487" s="12"/>
      <c r="P2487" s="12"/>
      <c r="Q2487" s="10"/>
      <c r="R2487" s="476" t="str">
        <f>VLOOKUP(A2481,入力フォーム!$A$26:$AA$75,11,FALSE)</f>
        <v/>
      </c>
      <c r="S2487" s="476"/>
      <c r="T2487" s="476"/>
      <c r="U2487" s="476"/>
      <c r="V2487" s="476"/>
      <c r="W2487" s="476"/>
      <c r="X2487" s="476"/>
      <c r="Y2487" s="476"/>
      <c r="Z2487" s="476"/>
      <c r="AA2487" s="476"/>
      <c r="AB2487" s="476"/>
      <c r="AC2487" s="476"/>
      <c r="AD2487" s="476"/>
      <c r="AE2487" s="476"/>
      <c r="AF2487" s="476"/>
      <c r="AG2487" s="476"/>
      <c r="AH2487" s="477" t="s">
        <v>235</v>
      </c>
      <c r="AI2487" s="478"/>
      <c r="AJ2487" s="478"/>
      <c r="AK2487" s="478"/>
      <c r="AL2487" s="478"/>
      <c r="AM2487" s="476" t="str">
        <f>VLOOKUP(A2481,入力フォーム!$A$26:$AA$75,13,FALSE)</f>
        <v/>
      </c>
      <c r="AN2487" s="476"/>
      <c r="AO2487" s="476"/>
      <c r="AP2487" s="476"/>
      <c r="AQ2487" s="476"/>
      <c r="AR2487" s="476"/>
      <c r="AS2487" s="476"/>
      <c r="AT2487" s="476"/>
      <c r="AU2487" s="476"/>
      <c r="AV2487" s="476"/>
      <c r="AW2487" s="476"/>
      <c r="AX2487" s="476"/>
      <c r="AY2487" s="476"/>
      <c r="AZ2487" s="476"/>
      <c r="BA2487" s="476"/>
      <c r="BB2487" s="476"/>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3"/>
    </row>
    <row r="2488" spans="1:126" ht="20.100000000000001" customHeight="1">
      <c r="B2488" s="9"/>
      <c r="C2488" s="9"/>
      <c r="D2488" s="10"/>
      <c r="E2488" s="11" t="s">
        <v>41</v>
      </c>
      <c r="F2488" s="11"/>
      <c r="G2488" s="11"/>
      <c r="H2488" s="11"/>
      <c r="I2488" s="11"/>
      <c r="J2488" s="12"/>
      <c r="K2488" s="12"/>
      <c r="L2488" s="12"/>
      <c r="M2488" s="12"/>
      <c r="N2488" s="12"/>
      <c r="O2488" s="12"/>
      <c r="P2488" s="229"/>
      <c r="Q2488" s="230"/>
      <c r="R2488" s="463" t="str">
        <f>入力フォーム!$C$10</f>
        <v>品川キャンパス</v>
      </c>
      <c r="S2488" s="463"/>
      <c r="T2488" s="463"/>
      <c r="U2488" s="463"/>
      <c r="V2488" s="463"/>
      <c r="W2488" s="463"/>
      <c r="X2488" s="463"/>
      <c r="Y2488" s="463"/>
      <c r="Z2488" s="231"/>
      <c r="AA2488" s="464" t="str">
        <f>入力フォーム!$D$10</f>
        <v>文学部事務室</v>
      </c>
      <c r="AB2488" s="464"/>
      <c r="AC2488" s="464"/>
      <c r="AD2488" s="464"/>
      <c r="AE2488" s="464"/>
      <c r="AF2488" s="464"/>
      <c r="AG2488" s="464"/>
      <c r="AH2488" s="464"/>
      <c r="AI2488" s="464"/>
      <c r="AJ2488" s="464"/>
      <c r="AK2488" s="464"/>
      <c r="AL2488" s="464"/>
      <c r="AM2488" s="464"/>
      <c r="AN2488" s="464"/>
      <c r="AO2488" s="464"/>
      <c r="AP2488" s="464"/>
      <c r="AQ2488" s="464"/>
      <c r="AR2488" s="464"/>
      <c r="AS2488" s="464"/>
      <c r="AT2488" s="464"/>
      <c r="AU2488" s="464"/>
      <c r="AV2488" s="464"/>
      <c r="AW2488" s="464"/>
      <c r="AX2488" s="464"/>
      <c r="AY2488" s="464"/>
      <c r="AZ2488" s="464"/>
      <c r="BA2488" s="464"/>
      <c r="BB2488" s="464"/>
      <c r="BC2488" s="464"/>
      <c r="BD2488" s="464"/>
      <c r="BE2488" s="464"/>
      <c r="BF2488" s="464"/>
      <c r="BG2488" s="464"/>
      <c r="BH2488" s="464"/>
      <c r="BI2488" s="464"/>
      <c r="BJ2488" s="464"/>
      <c r="BK2488" s="464"/>
      <c r="BL2488" s="464"/>
      <c r="BM2488" s="464"/>
      <c r="BN2488" s="464"/>
      <c r="BO2488" s="464"/>
      <c r="BP2488" s="464"/>
      <c r="BQ2488" s="464"/>
      <c r="BR2488" s="231"/>
      <c r="BS2488" s="231"/>
      <c r="BT2488" s="231"/>
      <c r="BU2488" s="231"/>
      <c r="BV2488" s="231"/>
      <c r="BW2488" s="231"/>
      <c r="BX2488" s="232"/>
    </row>
    <row r="2489" spans="1:126" ht="18.600000000000001" customHeight="1">
      <c r="B2489" s="9"/>
      <c r="C2489" s="9"/>
      <c r="D2489" s="15"/>
      <c r="E2489" s="16" t="s">
        <v>236</v>
      </c>
      <c r="F2489" s="16"/>
      <c r="G2489" s="16"/>
      <c r="H2489" s="16"/>
      <c r="I2489" s="16"/>
      <c r="J2489" s="17"/>
      <c r="K2489" s="17"/>
      <c r="L2489" s="17"/>
      <c r="M2489" s="17"/>
      <c r="N2489" s="17"/>
      <c r="O2489" s="17"/>
      <c r="P2489" s="17"/>
      <c r="Q2489" s="15"/>
      <c r="R2489" s="465" t="str">
        <f>入力フォーム!$C$4</f>
        <v>文学部事務室</v>
      </c>
      <c r="S2489" s="465"/>
      <c r="T2489" s="465"/>
      <c r="U2489" s="465"/>
      <c r="V2489" s="465"/>
      <c r="W2489" s="465"/>
      <c r="X2489" s="465"/>
      <c r="Y2489" s="465"/>
      <c r="Z2489" s="465"/>
      <c r="AA2489" s="465"/>
      <c r="AB2489" s="465"/>
      <c r="AC2489" s="465"/>
      <c r="AD2489" s="465"/>
      <c r="AE2489" s="465"/>
      <c r="AF2489" s="465"/>
      <c r="AG2489" s="465"/>
      <c r="AH2489" s="465"/>
      <c r="AI2489" s="465"/>
      <c r="AJ2489" s="465"/>
      <c r="AK2489" s="465"/>
      <c r="AL2489" s="465"/>
      <c r="AM2489" s="465"/>
      <c r="AN2489" s="465"/>
      <c r="AO2489" s="465"/>
      <c r="AP2489" s="465"/>
      <c r="AQ2489" s="465"/>
      <c r="AR2489" s="465"/>
      <c r="AS2489" s="465"/>
      <c r="AT2489" s="465"/>
      <c r="AU2489" s="465"/>
      <c r="AV2489" s="465"/>
      <c r="AW2489" s="465"/>
      <c r="AX2489" s="465"/>
      <c r="AY2489" s="465"/>
      <c r="AZ2489" s="465"/>
      <c r="BA2489" s="465"/>
      <c r="BB2489" s="465"/>
      <c r="BC2489" s="465"/>
      <c r="BD2489" s="465"/>
      <c r="BE2489" s="465"/>
      <c r="BF2489" s="465"/>
      <c r="BG2489" s="465"/>
      <c r="BH2489" s="465"/>
      <c r="BI2489" s="465"/>
      <c r="BJ2489" s="465"/>
      <c r="BK2489" s="465"/>
      <c r="BL2489" s="465"/>
      <c r="BM2489" s="465"/>
      <c r="BN2489" s="465"/>
      <c r="BO2489" s="465"/>
      <c r="BP2489" s="465"/>
      <c r="BQ2489" s="465"/>
      <c r="BR2489" s="465"/>
      <c r="BS2489" s="233"/>
      <c r="BT2489" s="233"/>
      <c r="BU2489" s="233"/>
      <c r="BV2489" s="233"/>
      <c r="BW2489" s="233"/>
      <c r="BX2489" s="19"/>
    </row>
    <row r="2490" spans="1:126" ht="38.25" customHeight="1">
      <c r="B2490" s="9"/>
      <c r="C2490" s="9"/>
      <c r="D2490" s="10"/>
      <c r="E2490" s="466" t="s">
        <v>42</v>
      </c>
      <c r="F2490" s="466"/>
      <c r="G2490" s="466"/>
      <c r="H2490" s="466"/>
      <c r="I2490" s="466"/>
      <c r="J2490" s="466"/>
      <c r="K2490" s="466"/>
      <c r="L2490" s="466"/>
      <c r="M2490" s="466"/>
      <c r="N2490" s="466"/>
      <c r="O2490" s="466"/>
      <c r="P2490" s="467"/>
      <c r="Q2490" s="10"/>
      <c r="R2490" s="468" t="str">
        <f>入力フォーム!$C$8</f>
        <v>OC学生スタッフ</v>
      </c>
      <c r="S2490" s="468"/>
      <c r="T2490" s="468"/>
      <c r="U2490" s="468"/>
      <c r="V2490" s="468"/>
      <c r="W2490" s="468"/>
      <c r="X2490" s="468"/>
      <c r="Y2490" s="468"/>
      <c r="Z2490" s="468"/>
      <c r="AA2490" s="468"/>
      <c r="AB2490" s="468"/>
      <c r="AC2490" s="468"/>
      <c r="AD2490" s="468"/>
      <c r="AE2490" s="468"/>
      <c r="AF2490" s="468"/>
      <c r="AG2490" s="468"/>
      <c r="AH2490" s="468"/>
      <c r="AI2490" s="468"/>
      <c r="AJ2490" s="468"/>
      <c r="AK2490" s="468"/>
      <c r="AL2490" s="468"/>
      <c r="AM2490" s="468"/>
      <c r="AN2490" s="468"/>
      <c r="AO2490" s="468"/>
      <c r="AP2490" s="468"/>
      <c r="AQ2490" s="468"/>
      <c r="AR2490" s="468"/>
      <c r="AS2490" s="468"/>
      <c r="AT2490" s="468"/>
      <c r="AU2490" s="468"/>
      <c r="AV2490" s="468"/>
      <c r="AW2490" s="468"/>
      <c r="AX2490" s="468"/>
      <c r="AY2490" s="468"/>
      <c r="AZ2490" s="468"/>
      <c r="BA2490" s="468"/>
      <c r="BB2490" s="468"/>
      <c r="BC2490" s="468"/>
      <c r="BD2490" s="468"/>
      <c r="BE2490" s="468"/>
      <c r="BF2490" s="468"/>
      <c r="BG2490" s="468"/>
      <c r="BH2490" s="468"/>
      <c r="BI2490" s="468"/>
      <c r="BJ2490" s="468"/>
      <c r="BK2490" s="468"/>
      <c r="BL2490" s="468"/>
      <c r="BM2490" s="468"/>
      <c r="BN2490" s="468"/>
      <c r="BO2490" s="468"/>
      <c r="BP2490" s="468"/>
      <c r="BQ2490" s="468"/>
      <c r="BR2490" s="468"/>
      <c r="BS2490" s="234"/>
      <c r="BT2490" s="234"/>
      <c r="BU2490" s="234"/>
      <c r="BV2490" s="234"/>
      <c r="BW2490" s="234"/>
      <c r="BX2490" s="14"/>
    </row>
    <row r="2491" spans="1:126" ht="20.100000000000001" customHeight="1">
      <c r="B2491" s="9"/>
      <c r="C2491" s="9"/>
      <c r="D2491" s="15"/>
      <c r="E2491" s="16" t="s">
        <v>43</v>
      </c>
      <c r="F2491" s="16"/>
      <c r="G2491" s="16"/>
      <c r="H2491" s="16"/>
      <c r="I2491" s="16"/>
      <c r="J2491" s="17"/>
      <c r="K2491" s="17"/>
      <c r="L2491" s="17"/>
      <c r="M2491" s="17"/>
      <c r="N2491" s="17"/>
      <c r="O2491" s="17"/>
      <c r="P2491" s="17"/>
      <c r="Q2491" s="15"/>
      <c r="R2491" s="17" t="s">
        <v>44</v>
      </c>
      <c r="S2491" s="17"/>
      <c r="T2491" s="17"/>
      <c r="U2491" s="17"/>
      <c r="V2491" s="17"/>
      <c r="W2491" s="469" t="str">
        <f>VLOOKUP(A2481,入力フォーム!$A$26:$AA$75,22,FALSE)</f>
        <v/>
      </c>
      <c r="X2491" s="469"/>
      <c r="Y2491" s="469"/>
      <c r="Z2491" s="469"/>
      <c r="AA2491" s="469"/>
      <c r="AB2491" s="469"/>
      <c r="AC2491" s="469"/>
      <c r="AD2491" s="469"/>
      <c r="AE2491" s="469"/>
      <c r="AF2491" s="469"/>
      <c r="AG2491" s="469"/>
      <c r="AH2491" s="469"/>
      <c r="AI2491" s="469"/>
      <c r="AJ2491" s="469"/>
      <c r="AK2491" s="469"/>
      <c r="AL2491" s="469"/>
      <c r="AM2491" s="469"/>
      <c r="AN2491" s="469"/>
      <c r="AO2491" s="469"/>
      <c r="AP2491" s="17"/>
      <c r="AQ2491" s="17"/>
      <c r="AR2491" s="470" t="s">
        <v>237</v>
      </c>
      <c r="AS2491" s="470"/>
      <c r="AT2491" s="470"/>
      <c r="AU2491" s="470"/>
      <c r="AV2491" s="470"/>
      <c r="AW2491" s="470"/>
      <c r="AX2491" s="471">
        <f>入力フォーム!$E$16</f>
        <v>0</v>
      </c>
      <c r="AY2491" s="471"/>
      <c r="AZ2491" s="471"/>
      <c r="BA2491" s="472" t="s">
        <v>65</v>
      </c>
      <c r="BB2491" s="472"/>
      <c r="BC2491" s="472"/>
      <c r="BD2491" s="472"/>
      <c r="BE2491" s="472"/>
      <c r="BF2491" s="18"/>
      <c r="BG2491" s="18"/>
      <c r="BH2491" s="18"/>
      <c r="BI2491" s="18"/>
      <c r="BJ2491" s="18"/>
      <c r="BK2491" s="18"/>
      <c r="BL2491" s="18"/>
      <c r="BM2491" s="18"/>
      <c r="BN2491" s="18"/>
      <c r="BO2491" s="18"/>
      <c r="BP2491" s="18"/>
      <c r="BQ2491" s="18"/>
      <c r="BR2491" s="18"/>
      <c r="BS2491" s="18"/>
      <c r="BT2491" s="18"/>
      <c r="BU2491" s="18"/>
      <c r="BV2491" s="18"/>
      <c r="BW2491" s="18"/>
      <c r="BX2491" s="19"/>
    </row>
    <row r="2492" spans="1:126" ht="20.100000000000001" customHeight="1">
      <c r="A2492" s="245"/>
      <c r="B2492" s="235"/>
      <c r="C2492" s="235"/>
      <c r="D2492" s="236"/>
      <c r="E2492" s="237"/>
      <c r="F2492" s="237"/>
      <c r="G2492" s="237"/>
      <c r="H2492" s="237"/>
      <c r="I2492" s="237"/>
      <c r="J2492" s="238"/>
      <c r="K2492" s="238"/>
      <c r="L2492" s="238"/>
      <c r="M2492" s="238"/>
      <c r="N2492" s="238"/>
      <c r="O2492" s="238"/>
      <c r="P2492" s="238"/>
      <c r="Q2492" s="239"/>
      <c r="R2492" s="240"/>
      <c r="S2492" s="241"/>
      <c r="T2492" s="241"/>
      <c r="U2492" s="241"/>
      <c r="V2492" s="241"/>
      <c r="W2492" s="241"/>
      <c r="X2492" s="241"/>
      <c r="Y2492" s="241"/>
      <c r="Z2492" s="241"/>
      <c r="AA2492" s="241"/>
      <c r="AB2492" s="241"/>
      <c r="AC2492" s="241"/>
      <c r="AD2492" s="241"/>
      <c r="AE2492" s="241"/>
      <c r="AF2492" s="241"/>
      <c r="AG2492" s="241"/>
      <c r="AH2492" s="241"/>
      <c r="AI2492" s="241"/>
      <c r="AJ2492" s="241"/>
      <c r="AK2492" s="241"/>
      <c r="AL2492" s="241"/>
      <c r="AM2492" s="241"/>
      <c r="AN2492" s="241"/>
      <c r="AO2492" s="241"/>
      <c r="AP2492" s="241"/>
      <c r="AQ2492" s="241"/>
      <c r="AR2492" s="242"/>
      <c r="AS2492" s="242"/>
      <c r="AT2492" s="243"/>
      <c r="AU2492" s="241"/>
      <c r="AV2492" s="241"/>
      <c r="AW2492" s="241"/>
      <c r="AX2492" s="241"/>
      <c r="AY2492" s="242"/>
      <c r="AZ2492" s="242"/>
      <c r="BA2492" s="242"/>
      <c r="BB2492" s="242"/>
      <c r="BC2492" s="242"/>
      <c r="BD2492" s="242"/>
      <c r="BE2492" s="242"/>
      <c r="BF2492" s="242"/>
      <c r="BG2492" s="242"/>
      <c r="BH2492" s="242"/>
      <c r="BI2492" s="242"/>
      <c r="BJ2492" s="242"/>
      <c r="BK2492" s="242"/>
      <c r="BL2492" s="242"/>
      <c r="BM2492" s="242"/>
      <c r="BN2492" s="242"/>
      <c r="BO2492" s="242"/>
      <c r="BP2492" s="242"/>
      <c r="BQ2492" s="242"/>
      <c r="BR2492" s="242"/>
      <c r="BS2492" s="242"/>
      <c r="BT2492" s="242"/>
      <c r="BU2492" s="242"/>
      <c r="BV2492" s="242"/>
      <c r="BW2492" s="242"/>
      <c r="BX2492" s="244"/>
    </row>
    <row r="2493" spans="1:126" ht="20.100000000000001" customHeight="1">
      <c r="B2493" s="9"/>
      <c r="C2493" s="9"/>
      <c r="D2493" s="20"/>
      <c r="E2493" s="21" t="s">
        <v>45</v>
      </c>
      <c r="F2493" s="21"/>
      <c r="G2493" s="21"/>
      <c r="H2493" s="21"/>
      <c r="I2493" s="21"/>
      <c r="J2493" s="22"/>
      <c r="K2493" s="22"/>
      <c r="L2493" s="22"/>
      <c r="M2493" s="22"/>
      <c r="N2493" s="22"/>
      <c r="O2493" s="22"/>
      <c r="P2493" s="22"/>
      <c r="Q2493" s="15"/>
      <c r="R2493" s="490" t="str">
        <f>VLOOKUP(A2481,入力フォーム!$A$26:$AA$75,14,FALSE)</f>
        <v/>
      </c>
      <c r="S2493" s="490"/>
      <c r="T2493" s="490"/>
      <c r="U2493" s="490"/>
      <c r="V2493" s="490"/>
      <c r="W2493" s="490"/>
      <c r="X2493" s="490"/>
      <c r="Y2493" s="490"/>
      <c r="Z2493" s="490"/>
      <c r="AA2493" s="490"/>
      <c r="AB2493" s="491" t="s">
        <v>235</v>
      </c>
      <c r="AC2493" s="491"/>
      <c r="AD2493" s="491"/>
      <c r="AE2493" s="491"/>
      <c r="AF2493" s="491"/>
      <c r="AG2493" s="492" t="str">
        <f>VLOOKUP(A2481,入力フォーム!$A$26:$AA$75,16,FALSE)</f>
        <v/>
      </c>
      <c r="AH2493" s="492"/>
      <c r="AI2493" s="492"/>
      <c r="AJ2493" s="492"/>
      <c r="AK2493" s="492"/>
      <c r="AL2493" s="492"/>
      <c r="AM2493" s="492"/>
      <c r="AN2493" s="492"/>
      <c r="AO2493" s="492"/>
      <c r="AP2493" s="492"/>
      <c r="AQ2493" s="27"/>
      <c r="AR2493" s="36"/>
      <c r="AS2493" s="36"/>
      <c r="AT2493" s="36"/>
      <c r="AU2493" s="36"/>
      <c r="AV2493" s="36"/>
      <c r="AW2493" s="36"/>
      <c r="AX2493" s="36"/>
      <c r="AY2493" s="18"/>
      <c r="AZ2493" s="18"/>
      <c r="BA2493" s="18"/>
      <c r="BB2493" s="18"/>
      <c r="BC2493" s="18"/>
      <c r="BD2493" s="18"/>
      <c r="BE2493" s="18"/>
      <c r="BF2493" s="18"/>
      <c r="BG2493" s="18"/>
      <c r="BH2493" s="18"/>
      <c r="BI2493" s="18"/>
      <c r="BJ2493" s="18"/>
      <c r="BK2493" s="18"/>
      <c r="BL2493" s="18"/>
      <c r="BM2493" s="18"/>
      <c r="BN2493" s="18"/>
      <c r="BO2493" s="18"/>
      <c r="BP2493" s="18"/>
      <c r="BQ2493" s="18"/>
      <c r="BR2493" s="18"/>
      <c r="BS2493" s="18"/>
      <c r="BT2493" s="18"/>
      <c r="BU2493" s="18"/>
      <c r="BV2493" s="18"/>
      <c r="BW2493" s="18"/>
      <c r="BX2493" s="19"/>
    </row>
    <row r="2494" spans="1:126" s="8" customFormat="1" ht="10.5" customHeight="1">
      <c r="D2494" s="15"/>
      <c r="E2494" s="16"/>
      <c r="F2494" s="16"/>
      <c r="G2494" s="16"/>
      <c r="H2494" s="16"/>
      <c r="I2494" s="16"/>
      <c r="J2494" s="16"/>
      <c r="K2494" s="16"/>
      <c r="L2494" s="16"/>
      <c r="M2494" s="16"/>
      <c r="N2494" s="16"/>
      <c r="O2494" s="16"/>
      <c r="P2494" s="17"/>
      <c r="Q2494" s="15"/>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c r="AZ2494" s="16"/>
      <c r="BA2494" s="16"/>
      <c r="BB2494" s="16"/>
      <c r="BC2494" s="16"/>
      <c r="BD2494" s="16"/>
      <c r="BE2494" s="16"/>
      <c r="BF2494" s="16"/>
      <c r="BG2494" s="16"/>
      <c r="BH2494" s="16"/>
      <c r="BI2494" s="16"/>
      <c r="BJ2494" s="16"/>
      <c r="BK2494" s="16"/>
      <c r="BL2494" s="16"/>
      <c r="BM2494" s="16"/>
      <c r="BN2494" s="16"/>
      <c r="BO2494" s="16"/>
      <c r="BP2494" s="16"/>
      <c r="BQ2494" s="16"/>
      <c r="BR2494" s="16"/>
      <c r="BS2494" s="16"/>
      <c r="BT2494" s="16"/>
      <c r="BU2494" s="16"/>
      <c r="BV2494" s="16"/>
      <c r="BW2494" s="16"/>
      <c r="BX2494" s="19"/>
      <c r="BY2494"/>
      <c r="BZ2494" s="43"/>
      <c r="CA2494" s="43"/>
      <c r="CB2494" s="43"/>
      <c r="CC2494" s="43"/>
      <c r="CD2494" s="43"/>
      <c r="CE2494" s="43"/>
      <c r="CF2494" s="43"/>
      <c r="CG2494" s="43"/>
      <c r="CH2494" s="43"/>
      <c r="CI2494" s="43"/>
      <c r="CJ2494" s="43"/>
      <c r="CK2494" s="43"/>
      <c r="CL2494" s="43"/>
      <c r="CM2494" s="43"/>
      <c r="CN2494" s="43"/>
      <c r="CO2494" s="43"/>
      <c r="CP2494" s="43"/>
      <c r="CQ2494" s="43"/>
      <c r="CR2494" s="43"/>
      <c r="CS2494" s="43"/>
      <c r="CT2494" s="43"/>
      <c r="CU2494" s="43"/>
      <c r="CV2494" s="43"/>
      <c r="CW2494" s="43"/>
      <c r="CX2494" s="43"/>
      <c r="CY2494" s="43"/>
      <c r="CZ2494" s="43"/>
      <c r="DA2494" s="43"/>
      <c r="DB2494" s="43"/>
      <c r="DC2494" s="43"/>
      <c r="DD2494" s="43"/>
      <c r="DE2494" s="43"/>
      <c r="DF2494" s="43"/>
      <c r="DG2494" s="43"/>
      <c r="DH2494" s="43"/>
      <c r="DI2494" s="43"/>
      <c r="DJ2494" s="43"/>
      <c r="DK2494" s="43"/>
      <c r="DL2494" s="43"/>
      <c r="DM2494" s="43"/>
      <c r="DN2494" s="43"/>
      <c r="DO2494" s="43"/>
      <c r="DP2494" s="43"/>
      <c r="DQ2494" s="43"/>
      <c r="DR2494" s="43"/>
      <c r="DS2494" s="43"/>
      <c r="DT2494" s="43"/>
      <c r="DU2494" s="43"/>
      <c r="DV2494" s="43"/>
    </row>
    <row r="2495" spans="1:126" ht="20.100000000000001" customHeight="1">
      <c r="B2495" s="9"/>
      <c r="C2495" s="9"/>
      <c r="D2495" s="15"/>
      <c r="E2495" s="16"/>
      <c r="F2495" s="16"/>
      <c r="G2495" s="16"/>
      <c r="H2495" s="16"/>
      <c r="I2495" s="16"/>
      <c r="J2495" s="17"/>
      <c r="K2495" s="17"/>
      <c r="L2495" s="17"/>
      <c r="M2495" s="17"/>
      <c r="N2495" s="17"/>
      <c r="O2495" s="17"/>
      <c r="P2495" s="17"/>
      <c r="Q2495" s="15"/>
      <c r="R2495" s="17"/>
      <c r="S2495" s="17" t="s">
        <v>46</v>
      </c>
      <c r="T2495" s="17"/>
      <c r="U2495" s="17"/>
      <c r="V2495" s="17"/>
      <c r="W2495" s="17"/>
      <c r="X2495" s="17"/>
      <c r="Y2495" s="17"/>
      <c r="Z2495" s="17"/>
      <c r="AA2495" s="17"/>
      <c r="AB2495" s="17"/>
      <c r="AC2495" s="17"/>
      <c r="AD2495" s="17"/>
      <c r="AE2495" s="17"/>
      <c r="AF2495" s="17"/>
      <c r="AG2495" s="17"/>
      <c r="AH2495" s="17"/>
      <c r="AI2495" s="17"/>
      <c r="AJ2495" s="17"/>
      <c r="BI2495" s="247"/>
      <c r="BJ2495" s="247"/>
      <c r="BK2495" s="247"/>
      <c r="BL2495" s="18"/>
      <c r="BM2495" s="18"/>
      <c r="BN2495" s="18"/>
      <c r="BO2495" s="18"/>
      <c r="BP2495" s="18"/>
      <c r="BQ2495" s="18"/>
      <c r="BR2495" s="18"/>
      <c r="BS2495" s="18"/>
      <c r="BT2495" s="18"/>
      <c r="BU2495" s="18"/>
      <c r="BV2495" s="18"/>
      <c r="BW2495" s="18"/>
      <c r="BX2495" s="19"/>
    </row>
    <row r="2496" spans="1:126" ht="20.100000000000001" customHeight="1">
      <c r="B2496" s="9"/>
      <c r="C2496" s="9"/>
      <c r="D2496" s="15"/>
      <c r="E2496" s="16"/>
      <c r="F2496" s="16"/>
      <c r="G2496" s="16"/>
      <c r="H2496" s="16"/>
      <c r="I2496" s="16"/>
      <c r="J2496" s="17"/>
      <c r="K2496" s="17"/>
      <c r="L2496" s="17"/>
      <c r="M2496" s="17"/>
      <c r="N2496" s="17"/>
      <c r="O2496" s="17"/>
      <c r="P2496" s="17"/>
      <c r="Q2496" s="15"/>
      <c r="R2496" s="492" t="str">
        <f>VLOOKUP(A2481,入力フォーム!$A$26:$AA$75,17,FALSE)</f>
        <v/>
      </c>
      <c r="S2496" s="492"/>
      <c r="T2496" s="492"/>
      <c r="U2496" s="492"/>
      <c r="V2496" s="492"/>
      <c r="W2496" s="492"/>
      <c r="X2496" s="492"/>
      <c r="Y2496" s="492"/>
      <c r="Z2496" s="492"/>
      <c r="AA2496" s="492"/>
      <c r="AB2496" s="491" t="s">
        <v>235</v>
      </c>
      <c r="AC2496" s="491"/>
      <c r="AD2496" s="491"/>
      <c r="AE2496" s="491"/>
      <c r="AF2496" s="491"/>
      <c r="AG2496" s="492" t="str">
        <f>VLOOKUP(A2481,入力フォーム!$A$26:$AA$75,19,FALSE)</f>
        <v/>
      </c>
      <c r="AH2496" s="492"/>
      <c r="AI2496" s="492"/>
      <c r="AJ2496" s="492"/>
      <c r="AK2496" s="492"/>
      <c r="AL2496" s="492"/>
      <c r="AM2496" s="492"/>
      <c r="AN2496" s="492"/>
      <c r="AO2496" s="492"/>
      <c r="AP2496" s="492"/>
      <c r="AQ2496" s="27"/>
      <c r="AR2496" s="28" t="s">
        <v>47</v>
      </c>
      <c r="AS2496" s="28"/>
      <c r="AT2496" s="28"/>
      <c r="AU2496" s="28"/>
      <c r="AV2496" s="485" t="str">
        <f>VLOOKUP(A2481,入力フォーム!$A$26:$AA$75,20,FALSE)</f>
        <v/>
      </c>
      <c r="AW2496" s="485"/>
      <c r="AX2496" s="28" t="s">
        <v>48</v>
      </c>
      <c r="AY2496" s="28"/>
      <c r="AZ2496" s="28"/>
      <c r="BA2496" s="28"/>
      <c r="BB2496" s="28"/>
      <c r="BC2496" s="28"/>
      <c r="BD2496" s="28"/>
      <c r="BE2496" s="28"/>
      <c r="BF2496" s="28"/>
      <c r="BG2496" s="18"/>
      <c r="BH2496" s="18"/>
      <c r="BI2496" s="18"/>
      <c r="BJ2496" s="18"/>
      <c r="BK2496" s="18"/>
      <c r="BL2496" s="18"/>
      <c r="BM2496" s="18"/>
      <c r="BN2496" s="18"/>
      <c r="BO2496" s="18"/>
      <c r="BP2496" s="18"/>
      <c r="BQ2496" s="18"/>
      <c r="BR2496" s="18"/>
      <c r="BS2496" s="18"/>
      <c r="BT2496" s="18"/>
      <c r="BU2496" s="18"/>
      <c r="BV2496" s="18"/>
      <c r="BW2496" s="18"/>
      <c r="BX2496" s="19"/>
    </row>
    <row r="2497" spans="2:126" ht="20.100000000000001" customHeight="1">
      <c r="B2497" s="9"/>
      <c r="C2497" s="9"/>
      <c r="D2497" s="15"/>
      <c r="E2497" s="16"/>
      <c r="F2497" s="16"/>
      <c r="G2497" s="16"/>
      <c r="H2497" s="16"/>
      <c r="I2497" s="16"/>
      <c r="J2497" s="17"/>
      <c r="K2497" s="17"/>
      <c r="L2497" s="17"/>
      <c r="M2497" s="17"/>
      <c r="N2497" s="17"/>
      <c r="O2497" s="17"/>
      <c r="P2497" s="17"/>
      <c r="Q2497" s="15"/>
      <c r="R2497" s="17"/>
      <c r="S2497" s="17"/>
      <c r="T2497" s="17"/>
      <c r="U2497" s="17"/>
      <c r="V2497" s="17"/>
      <c r="W2497" s="17"/>
      <c r="X2497" s="17"/>
      <c r="Y2497" s="17"/>
      <c r="Z2497" s="17"/>
      <c r="AA2497" s="17"/>
      <c r="AB2497" s="17"/>
      <c r="AC2497" s="17"/>
      <c r="AD2497" s="17"/>
      <c r="AE2497" s="17"/>
      <c r="AF2497" s="17"/>
      <c r="AG2497" s="17"/>
      <c r="AH2497" s="17"/>
      <c r="AI2497" s="17"/>
      <c r="AJ2497" s="17"/>
      <c r="AK2497" s="17"/>
      <c r="AL2497" s="17"/>
      <c r="AM2497" s="17"/>
      <c r="AN2497" s="17"/>
      <c r="AO2497" s="17"/>
      <c r="AP2497" s="17"/>
      <c r="AQ2497" s="17"/>
      <c r="AR2497" s="17"/>
      <c r="AS2497" s="17"/>
      <c r="AT2497" s="17"/>
      <c r="AU2497" s="17"/>
      <c r="AV2497" s="17"/>
      <c r="AW2497" s="17"/>
      <c r="AX2497" s="17"/>
      <c r="AY2497" s="18"/>
      <c r="AZ2497" s="18"/>
      <c r="BA2497" s="18"/>
      <c r="BB2497" s="18"/>
      <c r="BC2497" s="18"/>
      <c r="BD2497" s="18"/>
      <c r="BE2497" s="18"/>
      <c r="BF2497" s="18"/>
      <c r="BG2497" s="18"/>
      <c r="BH2497" s="18"/>
      <c r="BI2497" s="18"/>
      <c r="BJ2497" s="18"/>
      <c r="BK2497" s="18"/>
      <c r="BL2497" s="18"/>
      <c r="BM2497" s="18"/>
      <c r="BN2497" s="18"/>
      <c r="BO2497" s="18"/>
      <c r="BP2497" s="18"/>
      <c r="BQ2497" s="18"/>
      <c r="BR2497" s="18"/>
      <c r="BS2497" s="18"/>
      <c r="BT2497" s="18"/>
      <c r="BU2497" s="18"/>
      <c r="BV2497" s="18"/>
      <c r="BW2497" s="18"/>
      <c r="BX2497" s="19"/>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row>
    <row r="2498" spans="2:126" ht="20.100000000000001" customHeight="1">
      <c r="B2498" s="9"/>
      <c r="C2498" s="9"/>
      <c r="D2498" s="15"/>
      <c r="E2498" s="16"/>
      <c r="F2498" s="16"/>
      <c r="G2498" s="16"/>
      <c r="H2498" s="16"/>
      <c r="I2498" s="16"/>
      <c r="J2498" s="17"/>
      <c r="K2498" s="17"/>
      <c r="L2498" s="17"/>
      <c r="M2498" s="17"/>
      <c r="N2498" s="17"/>
      <c r="O2498" s="17"/>
      <c r="P2498" s="17"/>
      <c r="Q2498" s="15"/>
      <c r="R2498" s="248" t="s">
        <v>238</v>
      </c>
      <c r="S2498" s="29"/>
      <c r="T2498" s="29"/>
      <c r="U2498" s="29"/>
      <c r="V2498" s="29"/>
      <c r="W2498" s="29"/>
      <c r="X2498" s="29"/>
      <c r="Y2498" s="29"/>
      <c r="Z2498" s="29"/>
      <c r="AA2498" s="29"/>
      <c r="AB2498" s="29"/>
      <c r="AC2498" s="29"/>
      <c r="AD2498" s="29"/>
      <c r="AE2498" s="29"/>
      <c r="AF2498" s="29"/>
      <c r="AG2498" s="29"/>
      <c r="AH2498" s="29"/>
      <c r="AI2498" s="29"/>
      <c r="AJ2498" s="29"/>
      <c r="AK2498" s="29"/>
      <c r="AL2498" s="29"/>
      <c r="AM2498" s="29"/>
      <c r="AN2498" s="29"/>
      <c r="AO2498" s="29"/>
      <c r="AP2498" s="29"/>
      <c r="AQ2498" s="29"/>
      <c r="AR2498" s="29"/>
      <c r="AS2498" s="29"/>
      <c r="AT2498" s="29"/>
      <c r="AU2498" s="29"/>
      <c r="AV2498" s="29"/>
      <c r="AW2498" s="29"/>
      <c r="AX2498" s="29"/>
      <c r="AY2498" s="30"/>
      <c r="AZ2498" s="30"/>
      <c r="BA2498" s="30"/>
      <c r="BB2498" s="30"/>
      <c r="BC2498" s="30"/>
      <c r="BD2498" s="30"/>
      <c r="BE2498" s="30"/>
      <c r="BF2498" s="30"/>
      <c r="BG2498" s="30"/>
      <c r="BH2498" s="30"/>
      <c r="BI2498" s="30"/>
      <c r="BJ2498" s="30"/>
      <c r="BK2498" s="30"/>
      <c r="BL2498" s="18"/>
      <c r="BM2498" s="18"/>
      <c r="BN2498" s="18"/>
      <c r="BO2498" s="18"/>
      <c r="BP2498" s="18"/>
      <c r="BQ2498" s="18"/>
      <c r="BR2498" s="18"/>
      <c r="BS2498" s="18"/>
      <c r="BT2498" s="18"/>
      <c r="BU2498" s="18"/>
      <c r="BV2498" s="18"/>
      <c r="BW2498" s="18"/>
      <c r="BX2498" s="19"/>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row>
    <row r="2499" spans="2:126" ht="20.100000000000001" customHeight="1">
      <c r="B2499" s="9"/>
      <c r="C2499" s="9"/>
      <c r="D2499" s="23"/>
      <c r="E2499" s="24"/>
      <c r="F2499" s="24"/>
      <c r="G2499" s="24"/>
      <c r="H2499" s="24"/>
      <c r="I2499" s="24"/>
      <c r="J2499" s="25"/>
      <c r="K2499" s="25"/>
      <c r="L2499" s="25"/>
      <c r="M2499" s="25"/>
      <c r="N2499" s="25"/>
      <c r="O2499" s="25"/>
      <c r="P2499" s="25"/>
      <c r="Q2499" s="15"/>
      <c r="R2499" s="249" t="s">
        <v>239</v>
      </c>
      <c r="S2499" s="29"/>
      <c r="T2499" s="29"/>
      <c r="U2499" s="29"/>
      <c r="V2499" s="29"/>
      <c r="W2499" s="29"/>
      <c r="X2499" s="29"/>
      <c r="Y2499" s="29"/>
      <c r="Z2499" s="29"/>
      <c r="AA2499" s="29"/>
      <c r="AB2499" s="29"/>
      <c r="AC2499" s="29"/>
      <c r="AD2499" s="29"/>
      <c r="AE2499" s="29"/>
      <c r="AF2499" s="29"/>
      <c r="AG2499" s="29"/>
      <c r="AH2499" s="29"/>
      <c r="AI2499" s="29"/>
      <c r="AJ2499" s="29"/>
      <c r="AK2499" s="29"/>
      <c r="AL2499" s="29"/>
      <c r="AM2499" s="29"/>
      <c r="AN2499" s="29"/>
      <c r="AO2499" s="29"/>
      <c r="AP2499" s="29"/>
      <c r="AQ2499" s="29"/>
      <c r="AR2499" s="29"/>
      <c r="AS2499" s="29"/>
      <c r="AT2499" s="29"/>
      <c r="AU2499" s="29"/>
      <c r="AV2499" s="29"/>
      <c r="AW2499" s="29"/>
      <c r="AX2499" s="29"/>
      <c r="AY2499" s="30"/>
      <c r="AZ2499" s="30"/>
      <c r="BA2499" s="30"/>
      <c r="BB2499" s="30"/>
      <c r="BC2499" s="30"/>
      <c r="BD2499" s="30"/>
      <c r="BE2499" s="30"/>
      <c r="BF2499" s="30"/>
      <c r="BG2499" s="30"/>
      <c r="BH2499" s="30"/>
      <c r="BI2499" s="30"/>
      <c r="BJ2499" s="30"/>
      <c r="BK2499" s="30"/>
      <c r="BL2499" s="18"/>
      <c r="BM2499" s="18"/>
      <c r="BN2499" s="18"/>
      <c r="BO2499" s="18"/>
      <c r="BP2499" s="18"/>
      <c r="BQ2499" s="18"/>
      <c r="BR2499" s="18"/>
      <c r="BS2499" s="18"/>
      <c r="BT2499" s="18"/>
      <c r="BU2499" s="18"/>
      <c r="BV2499" s="18"/>
      <c r="BW2499" s="18"/>
      <c r="BX2499" s="1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row>
    <row r="2500" spans="2:126" ht="20.100000000000001" customHeight="1">
      <c r="B2500" s="9"/>
      <c r="C2500" s="9"/>
      <c r="D2500" s="15"/>
      <c r="E2500" s="16" t="s">
        <v>49</v>
      </c>
      <c r="F2500" s="16"/>
      <c r="G2500" s="16"/>
      <c r="H2500" s="16"/>
      <c r="I2500" s="16"/>
      <c r="J2500" s="17"/>
      <c r="K2500" s="17"/>
      <c r="L2500" s="17"/>
      <c r="M2500" s="17"/>
      <c r="N2500" s="17"/>
      <c r="O2500" s="17"/>
      <c r="P2500" s="17"/>
      <c r="Q2500" s="20"/>
      <c r="R2500" s="21" t="s">
        <v>67</v>
      </c>
      <c r="S2500" s="22"/>
      <c r="T2500" s="22"/>
      <c r="U2500" s="22"/>
      <c r="V2500" s="22"/>
      <c r="W2500" s="22"/>
      <c r="X2500" s="22"/>
      <c r="Y2500" s="22"/>
      <c r="Z2500" s="22"/>
      <c r="AA2500" s="22"/>
      <c r="AB2500" s="22"/>
      <c r="AC2500" s="22"/>
      <c r="AD2500" s="22"/>
      <c r="AE2500" s="22"/>
      <c r="AF2500" s="22"/>
      <c r="AG2500" s="22"/>
      <c r="AH2500" s="22"/>
      <c r="AI2500" s="22"/>
      <c r="AJ2500" s="22"/>
      <c r="AK2500" s="22"/>
      <c r="AL2500" s="22"/>
      <c r="AM2500" s="22"/>
      <c r="AN2500" s="22"/>
      <c r="AO2500" s="22"/>
      <c r="AP2500" s="22"/>
      <c r="AQ2500" s="22"/>
      <c r="AR2500" s="22"/>
      <c r="AS2500" s="22"/>
      <c r="AT2500" s="22"/>
      <c r="AU2500" s="22"/>
      <c r="AV2500" s="22"/>
      <c r="AW2500" s="22"/>
      <c r="AX2500" s="2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3"/>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row>
    <row r="2501" spans="2:126" ht="20.100000000000001" customHeight="1">
      <c r="B2501" s="9"/>
      <c r="C2501" s="9"/>
      <c r="D2501" s="15"/>
      <c r="E2501" s="16"/>
      <c r="F2501" s="16"/>
      <c r="G2501" s="16"/>
      <c r="H2501" s="16"/>
      <c r="I2501" s="16"/>
      <c r="J2501" s="17"/>
      <c r="K2501" s="17"/>
      <c r="L2501" s="17"/>
      <c r="M2501" s="17"/>
      <c r="N2501" s="17"/>
      <c r="O2501" s="17"/>
      <c r="P2501" s="17"/>
      <c r="Q2501" s="23"/>
      <c r="R2501" s="31" t="s">
        <v>126</v>
      </c>
      <c r="S2501" s="31"/>
      <c r="T2501" s="31"/>
      <c r="U2501" s="31"/>
      <c r="V2501" s="31"/>
      <c r="W2501" s="31"/>
      <c r="X2501" s="31"/>
      <c r="Y2501" s="31"/>
      <c r="Z2501" s="31"/>
      <c r="AA2501" s="31"/>
      <c r="AB2501" s="31"/>
      <c r="AC2501" s="31"/>
      <c r="AD2501" s="31"/>
      <c r="AE2501" s="31"/>
      <c r="AF2501" s="31"/>
      <c r="AG2501" s="31"/>
      <c r="AH2501" s="31"/>
      <c r="AI2501" s="31"/>
      <c r="AJ2501" s="31"/>
      <c r="AK2501" s="31"/>
      <c r="AL2501" s="31"/>
      <c r="AM2501" s="31"/>
      <c r="AN2501" s="31"/>
      <c r="AO2501" s="31"/>
      <c r="AP2501" s="31"/>
      <c r="AQ2501" s="31"/>
      <c r="AR2501" s="31"/>
      <c r="AS2501" s="31"/>
      <c r="AT2501" s="31"/>
      <c r="AU2501" s="31"/>
      <c r="AV2501" s="31"/>
      <c r="AW2501" s="31"/>
      <c r="AX2501" s="31"/>
      <c r="AY2501" s="32"/>
      <c r="AZ2501" s="32"/>
      <c r="BA2501" s="32"/>
      <c r="BB2501" s="32"/>
      <c r="BC2501" s="32"/>
      <c r="BD2501" s="32"/>
      <c r="BE2501" s="32"/>
      <c r="BF2501" s="32"/>
      <c r="BG2501" s="32"/>
      <c r="BH2501" s="32"/>
      <c r="BI2501" s="32"/>
      <c r="BJ2501" s="32"/>
      <c r="BK2501" s="33"/>
      <c r="BL2501" s="33"/>
      <c r="BM2501" s="33"/>
      <c r="BN2501" s="33"/>
      <c r="BO2501" s="33"/>
      <c r="BP2501" s="33"/>
      <c r="BQ2501" s="33"/>
      <c r="BR2501" s="33"/>
      <c r="BS2501" s="33"/>
      <c r="BT2501" s="33"/>
      <c r="BU2501" s="33"/>
      <c r="BV2501" s="33"/>
      <c r="BW2501" s="33"/>
      <c r="BX2501" s="26"/>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row>
    <row r="2502" spans="2:126" ht="20.100000000000001" customHeight="1">
      <c r="B2502" s="9"/>
      <c r="C2502" s="9"/>
      <c r="D2502" s="10"/>
      <c r="E2502" s="11" t="s">
        <v>81</v>
      </c>
      <c r="F2502" s="11"/>
      <c r="G2502" s="11"/>
      <c r="H2502" s="11"/>
      <c r="I2502" s="11"/>
      <c r="J2502" s="12"/>
      <c r="K2502" s="12"/>
      <c r="L2502" s="12"/>
      <c r="M2502" s="12"/>
      <c r="N2502" s="12"/>
      <c r="O2502" s="12"/>
      <c r="P2502" s="12"/>
      <c r="Q2502" s="15"/>
      <c r="R2502" s="16" t="s">
        <v>115</v>
      </c>
      <c r="S2502" s="17"/>
      <c r="T2502" s="17"/>
      <c r="U2502" s="17"/>
      <c r="V2502" s="17"/>
      <c r="W2502" s="17"/>
      <c r="X2502" s="17"/>
      <c r="Y2502" s="17"/>
      <c r="Z2502" s="17"/>
      <c r="AA2502" s="17"/>
      <c r="AB2502" s="17"/>
      <c r="AC2502" s="17"/>
      <c r="AD2502" s="17"/>
      <c r="AE2502" s="17"/>
      <c r="AF2502" s="17"/>
      <c r="AG2502" s="17"/>
      <c r="AH2502" s="17"/>
      <c r="AI2502" s="17"/>
      <c r="AJ2502" s="17"/>
      <c r="AK2502" s="17"/>
      <c r="AL2502" s="17"/>
      <c r="AM2502" s="17"/>
      <c r="AN2502" s="17"/>
      <c r="AO2502" s="17"/>
      <c r="AP2502" s="17"/>
      <c r="AQ2502" s="17"/>
      <c r="AR2502" s="17"/>
      <c r="AS2502" s="17"/>
      <c r="AT2502" s="17"/>
      <c r="AU2502" s="17"/>
      <c r="AV2502" s="17"/>
      <c r="AW2502" s="17"/>
      <c r="AX2502" s="17"/>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9"/>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c r="DV2502"/>
    </row>
    <row r="2503" spans="2:126" ht="20.100000000000001" customHeight="1">
      <c r="B2503" s="9"/>
      <c r="C2503" s="9"/>
      <c r="D2503" s="15"/>
      <c r="E2503" s="16" t="s">
        <v>82</v>
      </c>
      <c r="F2503" s="16"/>
      <c r="G2503" s="16"/>
      <c r="H2503" s="16"/>
      <c r="I2503" s="16"/>
      <c r="J2503" s="17"/>
      <c r="K2503" s="17"/>
      <c r="L2503" s="17"/>
      <c r="M2503" s="17"/>
      <c r="N2503" s="17"/>
      <c r="O2503" s="17"/>
      <c r="P2503" s="17"/>
      <c r="Q2503" s="20"/>
      <c r="R2503" s="486" t="s">
        <v>113</v>
      </c>
      <c r="S2503" s="486"/>
      <c r="T2503" s="486"/>
      <c r="U2503" s="486"/>
      <c r="V2503" s="39" t="s">
        <v>240</v>
      </c>
      <c r="W2503" s="487" t="str">
        <f>VLOOKUP(A2481,入力フォーム!$A$26:$AA$75,10,FALSE)</f>
        <v/>
      </c>
      <c r="X2503" s="487"/>
      <c r="Y2503" s="487"/>
      <c r="Z2503" s="487"/>
      <c r="AA2503" s="487"/>
      <c r="AB2503" s="487"/>
      <c r="AC2503" s="487"/>
      <c r="AD2503" s="39" t="s">
        <v>21</v>
      </c>
      <c r="AE2503" s="40"/>
      <c r="AF2503" s="22"/>
      <c r="AG2503" s="22"/>
      <c r="AH2503" s="22"/>
      <c r="AI2503" s="22"/>
      <c r="AJ2503" s="22"/>
      <c r="AK2503" s="22"/>
      <c r="AL2503" s="22"/>
      <c r="AM2503" s="22"/>
      <c r="AN2503" s="22"/>
      <c r="AO2503" s="22"/>
      <c r="AP2503" s="22"/>
      <c r="AQ2503" s="22"/>
      <c r="AR2503" s="22"/>
      <c r="AS2503" s="22"/>
      <c r="AT2503" s="22"/>
      <c r="AU2503" s="22"/>
      <c r="AV2503" s="22"/>
      <c r="AW2503" s="22"/>
      <c r="AX2503" s="2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c r="DV2503"/>
    </row>
    <row r="2504" spans="2:126" ht="20.100000000000001" customHeight="1">
      <c r="B2504" s="9"/>
      <c r="C2504" s="9"/>
      <c r="D2504" s="15"/>
      <c r="E2504" s="16"/>
      <c r="F2504" s="16"/>
      <c r="G2504" s="16"/>
      <c r="H2504" s="16"/>
      <c r="I2504" s="16"/>
      <c r="J2504" s="17"/>
      <c r="K2504" s="17"/>
      <c r="L2504" s="17"/>
      <c r="M2504" s="17"/>
      <c r="N2504" s="17"/>
      <c r="O2504" s="17"/>
      <c r="P2504" s="17"/>
      <c r="Q2504" s="15"/>
      <c r="R2504" s="16" t="s">
        <v>104</v>
      </c>
      <c r="S2504" s="17"/>
      <c r="T2504" s="17"/>
      <c r="U2504" s="17"/>
      <c r="V2504" s="17"/>
      <c r="W2504" s="17"/>
      <c r="X2504" s="17"/>
      <c r="Y2504" s="17"/>
      <c r="Z2504" s="17"/>
      <c r="AA2504" s="17"/>
      <c r="AB2504" s="17"/>
      <c r="AC2504" s="17"/>
      <c r="AD2504" s="17"/>
      <c r="AE2504" s="17"/>
      <c r="AF2504" s="17"/>
      <c r="AG2504" s="17"/>
      <c r="AH2504" s="17"/>
      <c r="AI2504" s="17"/>
      <c r="AJ2504" s="17"/>
      <c r="AK2504" s="17"/>
      <c r="AL2504" s="17"/>
      <c r="AM2504" s="17"/>
      <c r="AN2504" s="17"/>
      <c r="AO2504" s="17"/>
      <c r="AP2504" s="17"/>
      <c r="AQ2504" s="17"/>
      <c r="AR2504" s="17"/>
      <c r="AS2504" s="17"/>
      <c r="AT2504" s="17"/>
      <c r="AU2504" s="17"/>
      <c r="AV2504" s="17"/>
      <c r="AW2504" s="17"/>
      <c r="AX2504" s="17"/>
      <c r="AY2504" s="18"/>
      <c r="AZ2504" s="18"/>
      <c r="BA2504" s="18"/>
      <c r="BB2504" s="18"/>
      <c r="BC2504" s="18"/>
      <c r="BD2504" s="18"/>
      <c r="BE2504" s="18"/>
      <c r="BF2504" s="18"/>
      <c r="BG2504" s="18"/>
      <c r="BH2504" s="18"/>
      <c r="BI2504" s="18"/>
      <c r="BJ2504" s="18"/>
      <c r="BK2504" s="18"/>
      <c r="BL2504" s="18"/>
      <c r="BM2504" s="18"/>
      <c r="BN2504" s="18"/>
      <c r="BO2504" s="18"/>
      <c r="BP2504" s="18"/>
      <c r="BQ2504" s="18"/>
      <c r="BR2504" s="18"/>
      <c r="BS2504" s="18"/>
      <c r="BT2504" s="18"/>
      <c r="BU2504" s="18"/>
      <c r="BV2504" s="18"/>
      <c r="BW2504" s="18"/>
      <c r="BX2504" s="19"/>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c r="DV2504"/>
    </row>
    <row r="2505" spans="2:126" ht="20.100000000000001" customHeight="1">
      <c r="B2505" s="9"/>
      <c r="C2505" s="9"/>
      <c r="D2505" s="15"/>
      <c r="E2505" s="16"/>
      <c r="F2505" s="16"/>
      <c r="G2505" s="16"/>
      <c r="H2505" s="16"/>
      <c r="I2505" s="16"/>
      <c r="J2505" s="17"/>
      <c r="K2505" s="17"/>
      <c r="L2505" s="17"/>
      <c r="M2505" s="17"/>
      <c r="N2505" s="17"/>
      <c r="O2505" s="17"/>
      <c r="P2505" s="17"/>
      <c r="Q2505" s="15"/>
      <c r="R2505" s="16" t="s">
        <v>68</v>
      </c>
      <c r="S2505" s="17"/>
      <c r="T2505" s="17"/>
      <c r="U2505" s="17"/>
      <c r="V2505" s="17"/>
      <c r="W2505" s="17"/>
      <c r="X2505" s="17"/>
      <c r="Y2505" s="17"/>
      <c r="Z2505" s="17"/>
      <c r="AA2505" s="17"/>
      <c r="AB2505" s="17"/>
      <c r="AC2505" s="17"/>
      <c r="AD2505" s="17"/>
      <c r="AE2505" s="17"/>
      <c r="AF2505" s="17"/>
      <c r="AG2505" s="17"/>
      <c r="AH2505" s="17"/>
      <c r="AI2505" s="17"/>
      <c r="AJ2505" s="17"/>
      <c r="AK2505" s="17"/>
      <c r="AL2505" s="17"/>
      <c r="AM2505" s="17"/>
      <c r="AN2505" s="17"/>
      <c r="AO2505" s="17"/>
      <c r="AP2505" s="17"/>
      <c r="AQ2505" s="17"/>
      <c r="AR2505" s="17"/>
      <c r="AS2505" s="17"/>
      <c r="AT2505" s="17"/>
      <c r="AU2505" s="17"/>
      <c r="AV2505" s="17"/>
      <c r="AW2505" s="17"/>
      <c r="AX2505" s="17"/>
      <c r="AY2505" s="18"/>
      <c r="AZ2505" s="18"/>
      <c r="BA2505" s="18"/>
      <c r="BB2505" s="18"/>
      <c r="BC2505" s="18"/>
      <c r="BD2505" s="18"/>
      <c r="BE2505" s="18"/>
      <c r="BF2505" s="18"/>
      <c r="BG2505" s="18"/>
      <c r="BH2505" s="18"/>
      <c r="BI2505" s="18"/>
      <c r="BJ2505" s="18"/>
      <c r="BK2505" s="18"/>
      <c r="BL2505" s="18"/>
      <c r="BM2505" s="18"/>
      <c r="BN2505" s="18"/>
      <c r="BO2505" s="18"/>
      <c r="BP2505" s="18"/>
      <c r="BQ2505" s="18"/>
      <c r="BR2505" s="18"/>
      <c r="BS2505" s="18"/>
      <c r="BT2505" s="18"/>
      <c r="BU2505" s="18"/>
      <c r="BV2505" s="18"/>
      <c r="BW2505" s="18"/>
      <c r="BX2505" s="19"/>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row>
    <row r="2506" spans="2:126" ht="20.100000000000001" customHeight="1">
      <c r="B2506" s="9"/>
      <c r="C2506" s="9"/>
      <c r="D2506" s="15"/>
      <c r="E2506" s="16"/>
      <c r="F2506" s="16"/>
      <c r="G2506" s="16"/>
      <c r="H2506" s="16"/>
      <c r="I2506" s="16"/>
      <c r="J2506" s="17"/>
      <c r="K2506" s="17"/>
      <c r="L2506" s="17"/>
      <c r="M2506" s="17"/>
      <c r="N2506" s="17"/>
      <c r="O2506" s="17"/>
      <c r="P2506" s="17"/>
      <c r="Q2506" s="15"/>
      <c r="R2506" s="16" t="s">
        <v>114</v>
      </c>
      <c r="S2506" s="17"/>
      <c r="T2506" s="17"/>
      <c r="U2506" s="17"/>
      <c r="V2506" s="17"/>
      <c r="W2506" s="17"/>
      <c r="X2506" s="17"/>
      <c r="Y2506" s="17"/>
      <c r="Z2506" s="17"/>
      <c r="AA2506" s="17"/>
      <c r="AB2506" s="17"/>
      <c r="AC2506" s="17"/>
      <c r="AD2506" s="17"/>
      <c r="AE2506" s="17"/>
      <c r="AF2506" s="17"/>
      <c r="AG2506" s="17"/>
      <c r="AH2506" s="17"/>
      <c r="AI2506" s="17"/>
      <c r="AJ2506" s="17"/>
      <c r="AK2506" s="17"/>
      <c r="AL2506" s="17"/>
      <c r="AM2506" s="17"/>
      <c r="AN2506" s="17"/>
      <c r="AO2506" s="17"/>
      <c r="AP2506" s="17"/>
      <c r="AQ2506" s="17"/>
      <c r="AR2506" s="17"/>
      <c r="AS2506" s="17"/>
      <c r="AT2506" s="17"/>
      <c r="AU2506" s="17"/>
      <c r="AV2506" s="17"/>
      <c r="AW2506" s="17"/>
      <c r="AX2506" s="17"/>
      <c r="AY2506" s="18"/>
      <c r="AZ2506" s="18"/>
      <c r="BA2506" s="18"/>
      <c r="BB2506" s="18"/>
      <c r="BC2506" s="18"/>
      <c r="BD2506" s="18"/>
      <c r="BE2506" s="18"/>
      <c r="BF2506" s="18"/>
      <c r="BG2506" s="18"/>
      <c r="BH2506" s="18"/>
      <c r="BI2506" s="18"/>
      <c r="BJ2506" s="18"/>
      <c r="BK2506" s="18"/>
      <c r="BL2506" s="18"/>
      <c r="BM2506" s="18"/>
      <c r="BN2506" s="18"/>
      <c r="BO2506" s="18"/>
      <c r="BP2506" s="18"/>
      <c r="BQ2506" s="18"/>
      <c r="BR2506" s="18"/>
      <c r="BS2506" s="18"/>
      <c r="BT2506" s="18"/>
      <c r="BU2506" s="18"/>
      <c r="BV2506" s="18"/>
      <c r="BW2506" s="18"/>
      <c r="BX2506" s="19"/>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row>
    <row r="2507" spans="2:126" ht="20.100000000000001" customHeight="1">
      <c r="B2507" s="9"/>
      <c r="C2507" s="9"/>
      <c r="D2507" s="15"/>
      <c r="E2507" s="16"/>
      <c r="F2507" s="16"/>
      <c r="G2507" s="16"/>
      <c r="H2507" s="16"/>
      <c r="I2507" s="16"/>
      <c r="J2507" s="17"/>
      <c r="K2507" s="17"/>
      <c r="L2507" s="17"/>
      <c r="M2507" s="17"/>
      <c r="N2507" s="17"/>
      <c r="O2507" s="17"/>
      <c r="P2507" s="17"/>
      <c r="Q2507" s="23"/>
      <c r="R2507" s="25"/>
      <c r="S2507" s="25"/>
      <c r="T2507" s="25"/>
      <c r="U2507" s="25"/>
      <c r="V2507" s="25"/>
      <c r="W2507" s="25"/>
      <c r="X2507" s="25"/>
      <c r="Y2507" s="24" t="s">
        <v>241</v>
      </c>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26"/>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row>
    <row r="2508" spans="2:126" ht="20.100000000000001" customHeight="1">
      <c r="B2508" s="9"/>
      <c r="C2508" s="9"/>
      <c r="D2508" s="10"/>
      <c r="E2508" s="11" t="s">
        <v>50</v>
      </c>
      <c r="F2508" s="11"/>
      <c r="G2508" s="11"/>
      <c r="H2508" s="11"/>
      <c r="I2508" s="11"/>
      <c r="J2508" s="12"/>
      <c r="K2508" s="12"/>
      <c r="L2508" s="12"/>
      <c r="M2508" s="12"/>
      <c r="N2508" s="12"/>
      <c r="O2508" s="12"/>
      <c r="P2508" s="12"/>
      <c r="Q2508" s="15"/>
      <c r="R2508" s="16" t="s">
        <v>69</v>
      </c>
      <c r="S2508" s="17"/>
      <c r="T2508" s="17"/>
      <c r="U2508" s="17"/>
      <c r="V2508" s="17"/>
      <c r="W2508" s="17"/>
      <c r="X2508" s="17"/>
      <c r="Y2508" s="17"/>
      <c r="Z2508" s="17"/>
      <c r="AA2508" s="17"/>
      <c r="AB2508" s="17"/>
      <c r="AC2508" s="16" t="s">
        <v>70</v>
      </c>
      <c r="AD2508" s="17"/>
      <c r="AE2508" s="17"/>
      <c r="AF2508" s="17"/>
      <c r="AG2508" s="17"/>
      <c r="AH2508" s="17"/>
      <c r="AI2508" s="17"/>
      <c r="AJ2508" s="17"/>
      <c r="AK2508" s="17"/>
      <c r="AL2508" s="17"/>
      <c r="AM2508" s="17"/>
      <c r="AN2508" s="17"/>
      <c r="AO2508" s="17"/>
      <c r="AP2508" s="17"/>
      <c r="AQ2508" s="17"/>
      <c r="AR2508" s="17"/>
      <c r="AS2508" s="17"/>
      <c r="AT2508" s="17"/>
      <c r="AU2508" s="17"/>
      <c r="AV2508" s="17"/>
      <c r="AW2508" s="17"/>
      <c r="AX2508" s="17"/>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9"/>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row>
    <row r="2509" spans="2:126" ht="20.100000000000001" customHeight="1">
      <c r="B2509" s="9"/>
      <c r="C2509" s="9"/>
      <c r="D2509" s="10"/>
      <c r="E2509" s="11" t="s">
        <v>51</v>
      </c>
      <c r="F2509" s="11"/>
      <c r="G2509" s="11"/>
      <c r="H2509" s="11"/>
      <c r="I2509" s="11"/>
      <c r="J2509" s="12"/>
      <c r="K2509" s="12"/>
      <c r="L2509" s="12"/>
      <c r="M2509" s="12"/>
      <c r="N2509" s="12"/>
      <c r="O2509" s="12"/>
      <c r="P2509" s="12"/>
      <c r="Q2509" s="10"/>
      <c r="R2509" s="11" t="s">
        <v>86</v>
      </c>
      <c r="S2509" s="12"/>
      <c r="T2509" s="12"/>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c r="BW2509" s="13"/>
      <c r="BX2509" s="14"/>
    </row>
    <row r="2510" spans="2:126" ht="20.100000000000001" customHeight="1">
      <c r="B2510" s="9"/>
      <c r="C2510" s="9"/>
      <c r="D2510" s="20"/>
      <c r="E2510" s="21" t="s">
        <v>52</v>
      </c>
      <c r="F2510" s="21"/>
      <c r="G2510" s="21"/>
      <c r="H2510" s="21"/>
      <c r="I2510" s="21"/>
      <c r="J2510" s="22"/>
      <c r="K2510" s="22"/>
      <c r="L2510" s="22"/>
      <c r="M2510" s="22"/>
      <c r="N2510" s="22"/>
      <c r="O2510" s="22"/>
      <c r="P2510" s="22"/>
      <c r="Q2510" s="15"/>
      <c r="R2510" s="16" t="s">
        <v>71</v>
      </c>
      <c r="S2510" s="29"/>
      <c r="T2510" s="29"/>
      <c r="U2510" s="29"/>
      <c r="V2510" s="29"/>
      <c r="W2510" s="29"/>
      <c r="X2510" s="29"/>
      <c r="Y2510" s="29"/>
      <c r="Z2510" s="29"/>
      <c r="AA2510" s="29"/>
      <c r="AB2510" s="29"/>
      <c r="AC2510" s="29"/>
      <c r="AD2510" s="29"/>
      <c r="AE2510" s="29"/>
      <c r="AF2510" s="29"/>
      <c r="AG2510" s="29"/>
      <c r="AH2510" s="29"/>
      <c r="AI2510" s="29"/>
      <c r="AJ2510" s="29"/>
      <c r="AK2510" s="29"/>
      <c r="AL2510" s="29"/>
      <c r="AM2510" s="29"/>
      <c r="AN2510" s="29"/>
      <c r="AO2510" s="29"/>
      <c r="AP2510" s="29"/>
      <c r="AQ2510" s="29"/>
      <c r="AR2510" s="29"/>
      <c r="AS2510" s="29"/>
      <c r="AT2510" s="29"/>
      <c r="AU2510" s="29"/>
      <c r="AV2510" s="29"/>
      <c r="AW2510" s="29"/>
      <c r="AX2510" s="29"/>
      <c r="AY2510" s="30"/>
      <c r="AZ2510" s="30"/>
      <c r="BA2510" s="30"/>
      <c r="BB2510" s="30"/>
      <c r="BC2510" s="30"/>
      <c r="BD2510" s="30"/>
      <c r="BE2510" s="30"/>
      <c r="BF2510" s="30"/>
      <c r="BG2510" s="30"/>
      <c r="BH2510" s="30"/>
      <c r="BI2510" s="30"/>
      <c r="BJ2510" s="30"/>
      <c r="BK2510" s="30"/>
      <c r="BL2510" s="18"/>
      <c r="BM2510" s="18"/>
      <c r="BN2510" s="18"/>
      <c r="BO2510" s="18"/>
      <c r="BP2510" s="18"/>
      <c r="BQ2510" s="18"/>
      <c r="BR2510" s="18"/>
      <c r="BS2510" s="18"/>
      <c r="BT2510" s="18"/>
      <c r="BU2510" s="18"/>
      <c r="BV2510" s="18"/>
      <c r="BW2510" s="18"/>
      <c r="BX2510" s="19"/>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row>
    <row r="2511" spans="2:126" ht="20.100000000000001" customHeight="1">
      <c r="B2511" s="9"/>
      <c r="C2511" s="9"/>
      <c r="D2511" s="15"/>
      <c r="E2511" s="16"/>
      <c r="F2511" s="16"/>
      <c r="G2511" s="16"/>
      <c r="H2511" s="16"/>
      <c r="I2511" s="16"/>
      <c r="J2511" s="17"/>
      <c r="K2511" s="17"/>
      <c r="L2511" s="17"/>
      <c r="M2511" s="17"/>
      <c r="N2511" s="17"/>
      <c r="O2511" s="17"/>
      <c r="P2511" s="17"/>
      <c r="Q2511" s="15"/>
      <c r="R2511" s="28" t="s">
        <v>72</v>
      </c>
      <c r="S2511" s="29"/>
      <c r="T2511" s="29"/>
      <c r="U2511" s="29"/>
      <c r="V2511" s="29"/>
      <c r="W2511" s="29"/>
      <c r="X2511" s="29"/>
      <c r="Y2511" s="29"/>
      <c r="Z2511" s="29"/>
      <c r="AA2511" s="29"/>
      <c r="AB2511" s="29"/>
      <c r="AC2511" s="29"/>
      <c r="AD2511" s="29"/>
      <c r="AE2511" s="29"/>
      <c r="AF2511" s="29"/>
      <c r="AG2511" s="29"/>
      <c r="AH2511" s="29"/>
      <c r="AI2511" s="29"/>
      <c r="AJ2511" s="29"/>
      <c r="AK2511" s="29"/>
      <c r="AL2511" s="29"/>
      <c r="AM2511" s="29"/>
      <c r="AN2511" s="29"/>
      <c r="AO2511" s="29"/>
      <c r="AP2511" s="29"/>
      <c r="AQ2511" s="29"/>
      <c r="AR2511" s="29"/>
      <c r="AS2511" s="29"/>
      <c r="AT2511" s="29"/>
      <c r="AU2511" s="29"/>
      <c r="AV2511" s="29"/>
      <c r="AW2511" s="29"/>
      <c r="AX2511" s="29"/>
      <c r="AY2511" s="30"/>
      <c r="AZ2511" s="30"/>
      <c r="BA2511" s="30"/>
      <c r="BB2511" s="30"/>
      <c r="BC2511" s="30"/>
      <c r="BD2511" s="30"/>
      <c r="BE2511" s="30"/>
      <c r="BF2511" s="30"/>
      <c r="BG2511" s="30"/>
      <c r="BH2511" s="30"/>
      <c r="BI2511" s="30"/>
      <c r="BJ2511" s="30"/>
      <c r="BK2511" s="30"/>
      <c r="BL2511" s="18"/>
      <c r="BM2511" s="18"/>
      <c r="BN2511" s="18"/>
      <c r="BO2511" s="18"/>
      <c r="BP2511" s="18"/>
      <c r="BQ2511" s="18"/>
      <c r="BR2511" s="18"/>
      <c r="BS2511" s="18"/>
      <c r="BT2511" s="18"/>
      <c r="BU2511" s="18"/>
      <c r="BV2511" s="18"/>
      <c r="BW2511" s="18"/>
      <c r="BX2511" s="19"/>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row>
    <row r="2512" spans="2:126" ht="20.100000000000001" customHeight="1">
      <c r="B2512" s="9"/>
      <c r="C2512" s="9"/>
      <c r="D2512" s="15"/>
      <c r="E2512" s="16"/>
      <c r="F2512" s="16"/>
      <c r="G2512" s="16"/>
      <c r="H2512" s="16"/>
      <c r="I2512" s="16"/>
      <c r="J2512" s="17"/>
      <c r="K2512" s="17"/>
      <c r="L2512" s="17"/>
      <c r="M2512" s="17"/>
      <c r="N2512" s="17"/>
      <c r="O2512" s="17"/>
      <c r="P2512" s="17"/>
      <c r="Q2512" s="15"/>
      <c r="R2512" s="29"/>
      <c r="S2512" s="29"/>
      <c r="T2512" s="29" t="s">
        <v>73</v>
      </c>
      <c r="U2512" s="29"/>
      <c r="V2512" s="29"/>
      <c r="W2512" s="29"/>
      <c r="X2512" s="29"/>
      <c r="Y2512" s="29"/>
      <c r="Z2512" s="29"/>
      <c r="AA2512" s="29"/>
      <c r="AB2512" s="29"/>
      <c r="AC2512" s="29"/>
      <c r="AD2512" s="29"/>
      <c r="AE2512" s="29"/>
      <c r="AF2512" s="29"/>
      <c r="AG2512" s="29"/>
      <c r="AH2512" s="29"/>
      <c r="AI2512" s="29"/>
      <c r="AJ2512" s="29"/>
      <c r="AK2512" s="29"/>
      <c r="AL2512" s="29"/>
      <c r="AM2512" s="29"/>
      <c r="AN2512" s="29"/>
      <c r="AO2512" s="29"/>
      <c r="AP2512" s="29"/>
      <c r="AQ2512" s="29"/>
      <c r="AR2512" s="29"/>
      <c r="AS2512" s="29"/>
      <c r="AT2512" s="29"/>
      <c r="AU2512" s="29"/>
      <c r="AV2512" s="29"/>
      <c r="AW2512" s="29"/>
      <c r="AX2512" s="29"/>
      <c r="AY2512" s="30"/>
      <c r="AZ2512" s="30"/>
      <c r="BA2512" s="30"/>
      <c r="BB2512" s="30"/>
      <c r="BC2512" s="30"/>
      <c r="BD2512" s="30"/>
      <c r="BE2512" s="30"/>
      <c r="BF2512" s="30"/>
      <c r="BG2512" s="30"/>
      <c r="BH2512" s="30"/>
      <c r="BI2512" s="30"/>
      <c r="BJ2512" s="30"/>
      <c r="BK2512" s="30"/>
      <c r="BL2512" s="18"/>
      <c r="BM2512" s="18"/>
      <c r="BN2512" s="18"/>
      <c r="BO2512" s="18"/>
      <c r="BP2512" s="18"/>
      <c r="BQ2512" s="18"/>
      <c r="BR2512" s="18"/>
      <c r="BS2512" s="18"/>
      <c r="BT2512" s="18"/>
      <c r="BU2512" s="18"/>
      <c r="BV2512" s="18"/>
      <c r="BW2512" s="18"/>
      <c r="BX2512" s="19"/>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c r="DV2512"/>
    </row>
    <row r="2513" spans="2:126" ht="20.100000000000001" customHeight="1">
      <c r="B2513" s="9"/>
      <c r="C2513" s="9"/>
      <c r="D2513" s="15"/>
      <c r="E2513" s="16"/>
      <c r="F2513" s="16"/>
      <c r="G2513" s="16"/>
      <c r="H2513" s="16"/>
      <c r="I2513" s="16"/>
      <c r="J2513" s="17"/>
      <c r="K2513" s="17"/>
      <c r="L2513" s="17"/>
      <c r="M2513" s="17"/>
      <c r="N2513" s="17"/>
      <c r="O2513" s="17"/>
      <c r="P2513" s="17"/>
      <c r="Q2513" s="15"/>
      <c r="R2513" s="29"/>
      <c r="S2513" s="29"/>
      <c r="T2513" s="29" t="s">
        <v>74</v>
      </c>
      <c r="U2513" s="29"/>
      <c r="V2513" s="29"/>
      <c r="W2513" s="29"/>
      <c r="X2513" s="29"/>
      <c r="Y2513" s="29"/>
      <c r="Z2513" s="29"/>
      <c r="AA2513" s="29"/>
      <c r="AB2513" s="29"/>
      <c r="AC2513" s="29"/>
      <c r="AD2513" s="29"/>
      <c r="AE2513" s="29"/>
      <c r="AF2513" s="29"/>
      <c r="AG2513" s="29"/>
      <c r="AH2513" s="29"/>
      <c r="AI2513" s="29"/>
      <c r="AJ2513" s="29"/>
      <c r="AK2513" s="29"/>
      <c r="AL2513" s="29"/>
      <c r="AM2513" s="29"/>
      <c r="AN2513" s="29"/>
      <c r="AO2513" s="29"/>
      <c r="AP2513" s="29"/>
      <c r="AQ2513" s="29"/>
      <c r="AR2513" s="29"/>
      <c r="AS2513" s="29"/>
      <c r="AT2513" s="29"/>
      <c r="AU2513" s="29"/>
      <c r="AV2513" s="29"/>
      <c r="AW2513" s="29"/>
      <c r="AX2513" s="29"/>
      <c r="AY2513" s="30"/>
      <c r="AZ2513" s="30"/>
      <c r="BA2513" s="30"/>
      <c r="BB2513" s="30"/>
      <c r="BC2513" s="30"/>
      <c r="BD2513" s="30"/>
      <c r="BE2513" s="30"/>
      <c r="BF2513" s="30"/>
      <c r="BG2513" s="30"/>
      <c r="BH2513" s="30"/>
      <c r="BI2513" s="30"/>
      <c r="BJ2513" s="30"/>
      <c r="BK2513" s="30"/>
      <c r="BL2513" s="18"/>
      <c r="BM2513" s="18"/>
      <c r="BN2513" s="18"/>
      <c r="BO2513" s="18"/>
      <c r="BP2513" s="18"/>
      <c r="BQ2513" s="18"/>
      <c r="BR2513" s="18"/>
      <c r="BS2513" s="18"/>
      <c r="BT2513" s="18"/>
      <c r="BU2513" s="18"/>
      <c r="BV2513" s="18"/>
      <c r="BW2513" s="18"/>
      <c r="BX2513" s="19"/>
    </row>
    <row r="2514" spans="2:126" ht="20.100000000000001" customHeight="1">
      <c r="B2514" s="9"/>
      <c r="C2514" s="9"/>
      <c r="D2514" s="15"/>
      <c r="E2514" s="16"/>
      <c r="F2514" s="16"/>
      <c r="G2514" s="16"/>
      <c r="H2514" s="16"/>
      <c r="I2514" s="16"/>
      <c r="J2514" s="17"/>
      <c r="K2514" s="17"/>
      <c r="L2514" s="17"/>
      <c r="M2514" s="17"/>
      <c r="N2514" s="17"/>
      <c r="O2514" s="17"/>
      <c r="P2514" s="17"/>
      <c r="Q2514" s="15"/>
      <c r="R2514" s="29"/>
      <c r="S2514" s="29"/>
      <c r="T2514" s="29" t="s">
        <v>75</v>
      </c>
      <c r="U2514" s="29"/>
      <c r="V2514" s="29"/>
      <c r="W2514" s="29"/>
      <c r="X2514" s="29"/>
      <c r="Y2514" s="29"/>
      <c r="Z2514" s="29"/>
      <c r="AA2514" s="29"/>
      <c r="AB2514" s="29"/>
      <c r="AC2514" s="29"/>
      <c r="AD2514" s="29"/>
      <c r="AE2514" s="29"/>
      <c r="AF2514" s="29"/>
      <c r="AG2514" s="29"/>
      <c r="AH2514" s="29"/>
      <c r="AI2514" s="29"/>
      <c r="AJ2514" s="29"/>
      <c r="AK2514" s="29"/>
      <c r="AL2514" s="29"/>
      <c r="AM2514" s="29"/>
      <c r="AN2514" s="29"/>
      <c r="AO2514" s="29"/>
      <c r="AP2514" s="29"/>
      <c r="AQ2514" s="29"/>
      <c r="AR2514" s="29"/>
      <c r="AS2514" s="29"/>
      <c r="AT2514" s="29"/>
      <c r="AU2514" s="29"/>
      <c r="AV2514" s="29"/>
      <c r="AW2514" s="29"/>
      <c r="AX2514" s="29"/>
      <c r="AY2514" s="30"/>
      <c r="AZ2514" s="30"/>
      <c r="BA2514" s="30"/>
      <c r="BB2514" s="30"/>
      <c r="BC2514" s="30"/>
      <c r="BD2514" s="30"/>
      <c r="BE2514" s="30"/>
      <c r="BF2514" s="30"/>
      <c r="BG2514" s="30"/>
      <c r="BH2514" s="30"/>
      <c r="BI2514" s="30"/>
      <c r="BJ2514" s="30"/>
      <c r="BK2514" s="30"/>
      <c r="BL2514" s="18"/>
      <c r="BM2514" s="18"/>
      <c r="BN2514" s="18"/>
      <c r="BO2514" s="18"/>
      <c r="BP2514" s="18"/>
      <c r="BQ2514" s="18"/>
      <c r="BR2514" s="18"/>
      <c r="BS2514" s="18"/>
      <c r="BT2514" s="18"/>
      <c r="BU2514" s="18"/>
      <c r="BV2514" s="18"/>
      <c r="BW2514" s="18"/>
      <c r="BX2514" s="19"/>
    </row>
    <row r="2515" spans="2:126" ht="20.100000000000001" customHeight="1">
      <c r="B2515" s="9"/>
      <c r="C2515" s="9"/>
      <c r="D2515" s="15"/>
      <c r="E2515" s="16"/>
      <c r="F2515" s="16"/>
      <c r="G2515" s="16"/>
      <c r="H2515" s="16"/>
      <c r="I2515" s="16"/>
      <c r="J2515" s="17"/>
      <c r="K2515" s="17"/>
      <c r="L2515" s="17"/>
      <c r="M2515" s="17"/>
      <c r="N2515" s="17"/>
      <c r="O2515" s="17"/>
      <c r="P2515" s="17"/>
      <c r="Q2515" s="15"/>
      <c r="R2515" s="29"/>
      <c r="S2515" s="29"/>
      <c r="T2515" s="29" t="s">
        <v>84</v>
      </c>
      <c r="U2515" s="29"/>
      <c r="V2515" s="29"/>
      <c r="W2515" s="29"/>
      <c r="X2515" s="29"/>
      <c r="Y2515" s="29"/>
      <c r="Z2515" s="29"/>
      <c r="AA2515" s="29"/>
      <c r="AB2515" s="29"/>
      <c r="AC2515" s="29"/>
      <c r="AD2515" s="29"/>
      <c r="AE2515" s="29"/>
      <c r="AF2515" s="29"/>
      <c r="AG2515" s="29"/>
      <c r="AH2515" s="29"/>
      <c r="AI2515" s="29"/>
      <c r="AJ2515" s="29"/>
      <c r="AK2515" s="29"/>
      <c r="AL2515" s="29"/>
      <c r="AM2515" s="29"/>
      <c r="AN2515" s="29"/>
      <c r="AO2515" s="29"/>
      <c r="AP2515" s="29"/>
      <c r="AQ2515" s="29"/>
      <c r="AR2515" s="29"/>
      <c r="AS2515" s="29"/>
      <c r="AT2515" s="29"/>
      <c r="AU2515" s="29"/>
      <c r="AV2515" s="29"/>
      <c r="AW2515" s="29"/>
      <c r="AX2515" s="29"/>
      <c r="AY2515" s="30"/>
      <c r="AZ2515" s="30"/>
      <c r="BA2515" s="30"/>
      <c r="BB2515" s="30"/>
      <c r="BC2515" s="30"/>
      <c r="BD2515" s="30"/>
      <c r="BE2515" s="30"/>
      <c r="BF2515" s="30"/>
      <c r="BG2515" s="30"/>
      <c r="BH2515" s="30"/>
      <c r="BI2515" s="30"/>
      <c r="BJ2515" s="30"/>
      <c r="BK2515" s="30"/>
      <c r="BL2515" s="18"/>
      <c r="BM2515" s="18"/>
      <c r="BN2515" s="18"/>
      <c r="BO2515" s="18"/>
      <c r="BP2515" s="18"/>
      <c r="BQ2515" s="18"/>
      <c r="BR2515" s="18"/>
      <c r="BS2515" s="18"/>
      <c r="BT2515" s="18"/>
      <c r="BU2515" s="18"/>
      <c r="BV2515" s="18"/>
      <c r="BW2515" s="18"/>
      <c r="BX2515" s="19"/>
    </row>
    <row r="2516" spans="2:126" ht="20.100000000000001" customHeight="1">
      <c r="B2516" s="9"/>
      <c r="C2516" s="9"/>
      <c r="D2516" s="23"/>
      <c r="E2516" s="24"/>
      <c r="F2516" s="24"/>
      <c r="G2516" s="24"/>
      <c r="H2516" s="24"/>
      <c r="I2516" s="24"/>
      <c r="J2516" s="25"/>
      <c r="K2516" s="25"/>
      <c r="L2516" s="25"/>
      <c r="M2516" s="25"/>
      <c r="N2516" s="25"/>
      <c r="O2516" s="25"/>
      <c r="P2516" s="25"/>
      <c r="Q2516" s="15"/>
      <c r="R2516" s="29"/>
      <c r="S2516" s="29"/>
      <c r="T2516" s="29" t="s">
        <v>76</v>
      </c>
      <c r="U2516" s="29"/>
      <c r="V2516" s="29"/>
      <c r="W2516" s="29"/>
      <c r="X2516" s="29"/>
      <c r="Y2516" s="29"/>
      <c r="Z2516" s="29"/>
      <c r="AA2516" s="29"/>
      <c r="AB2516" s="29"/>
      <c r="AC2516" s="29"/>
      <c r="AD2516" s="29"/>
      <c r="AE2516" s="29"/>
      <c r="AF2516" s="29"/>
      <c r="AG2516" s="29"/>
      <c r="AH2516" s="29"/>
      <c r="AI2516" s="29"/>
      <c r="AJ2516" s="29"/>
      <c r="AK2516" s="29"/>
      <c r="AL2516" s="29"/>
      <c r="AM2516" s="29"/>
      <c r="AN2516" s="29"/>
      <c r="AO2516" s="29"/>
      <c r="AP2516" s="29"/>
      <c r="AQ2516" s="29"/>
      <c r="AR2516" s="29"/>
      <c r="AS2516" s="29"/>
      <c r="AT2516" s="29"/>
      <c r="AU2516" s="29"/>
      <c r="AV2516" s="29"/>
      <c r="AW2516" s="29"/>
      <c r="AX2516" s="29"/>
      <c r="AY2516" s="30"/>
      <c r="AZ2516" s="30"/>
      <c r="BA2516" s="30"/>
      <c r="BB2516" s="30"/>
      <c r="BC2516" s="30"/>
      <c r="BD2516" s="30"/>
      <c r="BE2516" s="30"/>
      <c r="BF2516" s="30"/>
      <c r="BG2516" s="30"/>
      <c r="BH2516" s="30"/>
      <c r="BI2516" s="30"/>
      <c r="BJ2516" s="30"/>
      <c r="BK2516" s="30"/>
      <c r="BL2516" s="18"/>
      <c r="BM2516" s="18"/>
      <c r="BN2516" s="18"/>
      <c r="BO2516" s="18"/>
      <c r="BP2516" s="18"/>
      <c r="BQ2516" s="18"/>
      <c r="BR2516" s="18"/>
      <c r="BS2516" s="18"/>
      <c r="BT2516" s="18"/>
      <c r="BU2516" s="18"/>
      <c r="BV2516" s="18"/>
      <c r="BW2516" s="18"/>
      <c r="BX2516" s="19"/>
    </row>
    <row r="2517" spans="2:126" ht="20.100000000000001" customHeight="1">
      <c r="B2517" s="9"/>
      <c r="C2517" s="9"/>
      <c r="D2517" s="15"/>
      <c r="E2517" s="16" t="s">
        <v>53</v>
      </c>
      <c r="F2517" s="16"/>
      <c r="G2517" s="16"/>
      <c r="H2517" s="16"/>
      <c r="I2517" s="16"/>
      <c r="J2517" s="17"/>
      <c r="K2517" s="17"/>
      <c r="L2517" s="17"/>
      <c r="M2517" s="17"/>
      <c r="N2517" s="17"/>
      <c r="O2517" s="17"/>
      <c r="P2517" s="17"/>
      <c r="Q2517" s="10"/>
      <c r="R2517" s="11" t="s">
        <v>325</v>
      </c>
      <c r="S2517" s="37"/>
      <c r="T2517" s="37"/>
      <c r="U2517" s="37"/>
      <c r="V2517" s="37"/>
      <c r="W2517" s="37"/>
      <c r="X2517" s="37"/>
      <c r="Y2517" s="37"/>
      <c r="Z2517" s="37"/>
      <c r="AA2517" s="37"/>
      <c r="AB2517" s="37"/>
      <c r="AC2517" s="37"/>
      <c r="AD2517" s="37"/>
      <c r="AE2517" s="37"/>
      <c r="AF2517" s="37"/>
      <c r="AG2517" s="37"/>
      <c r="AH2517" s="37"/>
      <c r="AI2517" s="37"/>
      <c r="AJ2517" s="37"/>
      <c r="AK2517" s="37"/>
      <c r="AL2517" s="37"/>
      <c r="AM2517" s="37"/>
      <c r="AN2517" s="37"/>
      <c r="AO2517" s="37"/>
      <c r="AP2517" s="37"/>
      <c r="AQ2517" s="37"/>
      <c r="AR2517" s="37"/>
      <c r="AS2517" s="37"/>
      <c r="AT2517" s="37"/>
      <c r="AU2517" s="37"/>
      <c r="AV2517" s="37"/>
      <c r="AW2517" s="37"/>
      <c r="AX2517" s="37"/>
      <c r="AY2517" s="38"/>
      <c r="AZ2517" s="38"/>
      <c r="BA2517" s="38"/>
      <c r="BB2517" s="38"/>
      <c r="BC2517" s="38"/>
      <c r="BD2517" s="38"/>
      <c r="BE2517" s="38"/>
      <c r="BF2517" s="38"/>
      <c r="BG2517" s="38"/>
      <c r="BH2517" s="38"/>
      <c r="BI2517" s="38"/>
      <c r="BJ2517" s="38"/>
      <c r="BK2517" s="38"/>
      <c r="BL2517" s="13"/>
      <c r="BM2517" s="13"/>
      <c r="BN2517" s="13"/>
      <c r="BO2517" s="13"/>
      <c r="BP2517" s="13"/>
      <c r="BQ2517" s="13"/>
      <c r="BR2517" s="13"/>
      <c r="BS2517" s="13"/>
      <c r="BT2517" s="13"/>
      <c r="BU2517" s="13"/>
      <c r="BV2517" s="13"/>
      <c r="BW2517" s="13"/>
      <c r="BX2517" s="14"/>
    </row>
    <row r="2518" spans="2:126" ht="20.100000000000001" customHeight="1">
      <c r="B2518" s="9"/>
      <c r="C2518" s="9"/>
      <c r="D2518" s="20"/>
      <c r="E2518" s="21" t="s">
        <v>54</v>
      </c>
      <c r="F2518" s="21"/>
      <c r="G2518" s="21"/>
      <c r="H2518" s="21"/>
      <c r="I2518" s="21"/>
      <c r="J2518" s="22"/>
      <c r="K2518" s="22"/>
      <c r="L2518" s="22"/>
      <c r="M2518" s="22"/>
      <c r="N2518" s="22"/>
      <c r="O2518" s="22"/>
      <c r="P2518" s="22"/>
      <c r="Q2518" s="15"/>
      <c r="R2518" s="28" t="s">
        <v>77</v>
      </c>
      <c r="S2518" s="29"/>
      <c r="T2518" s="29"/>
      <c r="U2518" s="29"/>
      <c r="V2518" s="29"/>
      <c r="W2518" s="29"/>
      <c r="X2518" s="29"/>
      <c r="Y2518" s="29"/>
      <c r="Z2518" s="29"/>
      <c r="AA2518" s="29"/>
      <c r="AB2518" s="29"/>
      <c r="AC2518" s="29"/>
      <c r="AD2518" s="29"/>
      <c r="AE2518" s="29"/>
      <c r="AF2518" s="29"/>
      <c r="AG2518" s="29"/>
      <c r="AH2518" s="29"/>
      <c r="AI2518" s="29"/>
      <c r="AJ2518" s="29"/>
      <c r="AK2518" s="29"/>
      <c r="AL2518" s="29"/>
      <c r="AM2518" s="29"/>
      <c r="AN2518" s="29"/>
      <c r="AO2518" s="29"/>
      <c r="AP2518" s="29"/>
      <c r="AQ2518" s="29"/>
      <c r="AR2518" s="29"/>
      <c r="AS2518" s="29"/>
      <c r="AT2518" s="29"/>
      <c r="AU2518" s="29"/>
      <c r="AV2518" s="29"/>
      <c r="AW2518" s="29"/>
      <c r="AX2518" s="29"/>
      <c r="AY2518" s="30"/>
      <c r="AZ2518" s="30"/>
      <c r="BA2518" s="30"/>
      <c r="BB2518" s="30"/>
      <c r="BC2518" s="30"/>
      <c r="BD2518" s="30"/>
      <c r="BE2518" s="30"/>
      <c r="BF2518" s="30"/>
      <c r="BG2518" s="30"/>
      <c r="BH2518" s="30"/>
      <c r="BI2518" s="30"/>
      <c r="BJ2518" s="30"/>
      <c r="BK2518" s="30"/>
      <c r="BL2518" s="18"/>
      <c r="BM2518" s="18"/>
      <c r="BN2518" s="18"/>
      <c r="BO2518" s="18"/>
      <c r="BP2518" s="18"/>
      <c r="BQ2518" s="18"/>
      <c r="BR2518" s="18"/>
      <c r="BS2518" s="18"/>
      <c r="BT2518" s="18"/>
      <c r="BU2518" s="18"/>
      <c r="BV2518" s="18"/>
      <c r="BW2518" s="18"/>
      <c r="BX2518" s="19"/>
    </row>
    <row r="2519" spans="2:126" ht="20.100000000000001" customHeight="1">
      <c r="B2519" s="9"/>
      <c r="C2519" s="9"/>
      <c r="D2519" s="15"/>
      <c r="E2519" s="16"/>
      <c r="F2519" s="16"/>
      <c r="G2519" s="16"/>
      <c r="H2519" s="16"/>
      <c r="I2519" s="16"/>
      <c r="J2519" s="17"/>
      <c r="K2519" s="17"/>
      <c r="L2519" s="17"/>
      <c r="M2519" s="17"/>
      <c r="N2519" s="17"/>
      <c r="O2519" s="17"/>
      <c r="P2519" s="17"/>
      <c r="Q2519" s="15"/>
      <c r="R2519" s="29"/>
      <c r="S2519" s="29"/>
      <c r="T2519" s="29" t="s">
        <v>78</v>
      </c>
      <c r="U2519" s="29"/>
      <c r="V2519" s="29"/>
      <c r="W2519" s="29"/>
      <c r="X2519" s="29"/>
      <c r="Y2519" s="29"/>
      <c r="Z2519" s="29"/>
      <c r="AA2519" s="29"/>
      <c r="AB2519" s="29"/>
      <c r="AC2519" s="29"/>
      <c r="AD2519" s="29"/>
      <c r="AE2519" s="29"/>
      <c r="AF2519" s="29"/>
      <c r="AG2519" s="29"/>
      <c r="AH2519" s="29"/>
      <c r="AI2519" s="29"/>
      <c r="AJ2519" s="29"/>
      <c r="AK2519" s="29"/>
      <c r="AL2519" s="29"/>
      <c r="AM2519" s="29"/>
      <c r="AN2519" s="29"/>
      <c r="AO2519" s="29"/>
      <c r="AP2519" s="29"/>
      <c r="AQ2519" s="29"/>
      <c r="AR2519" s="29"/>
      <c r="AS2519" s="29"/>
      <c r="AT2519" s="29"/>
      <c r="AU2519" s="29"/>
      <c r="AV2519" s="29"/>
      <c r="AW2519" s="29"/>
      <c r="AX2519" s="29"/>
      <c r="AY2519" s="30"/>
      <c r="AZ2519" s="30"/>
      <c r="BA2519" s="30"/>
      <c r="BB2519" s="30"/>
      <c r="BC2519" s="30"/>
      <c r="BD2519" s="30"/>
      <c r="BE2519" s="30"/>
      <c r="BF2519" s="30"/>
      <c r="BG2519" s="30"/>
      <c r="BH2519" s="30"/>
      <c r="BI2519" s="30"/>
      <c r="BJ2519" s="30"/>
      <c r="BK2519" s="30"/>
      <c r="BL2519" s="18"/>
      <c r="BM2519" s="18"/>
      <c r="BN2519" s="18"/>
      <c r="BO2519" s="18"/>
      <c r="BP2519" s="18"/>
      <c r="BQ2519" s="18"/>
      <c r="BR2519" s="18"/>
      <c r="BS2519" s="18"/>
      <c r="BT2519" s="18"/>
      <c r="BU2519" s="18"/>
      <c r="BV2519" s="18"/>
      <c r="BW2519" s="18"/>
      <c r="BX2519" s="19"/>
    </row>
    <row r="2520" spans="2:126" ht="20.100000000000001" customHeight="1">
      <c r="B2520" s="9"/>
      <c r="C2520" s="9"/>
      <c r="D2520" s="15"/>
      <c r="E2520" s="16"/>
      <c r="F2520" s="16"/>
      <c r="G2520" s="16"/>
      <c r="H2520" s="16"/>
      <c r="I2520" s="16"/>
      <c r="J2520" s="17"/>
      <c r="K2520" s="17"/>
      <c r="L2520" s="17"/>
      <c r="M2520" s="17"/>
      <c r="N2520" s="17"/>
      <c r="O2520" s="17"/>
      <c r="P2520" s="17"/>
      <c r="Q2520" s="15"/>
      <c r="R2520" s="29"/>
      <c r="S2520" s="29"/>
      <c r="T2520" s="29" t="s">
        <v>79</v>
      </c>
      <c r="U2520" s="29"/>
      <c r="V2520" s="29"/>
      <c r="W2520" s="29"/>
      <c r="X2520" s="29"/>
      <c r="Y2520" s="29"/>
      <c r="Z2520" s="29"/>
      <c r="AA2520" s="29"/>
      <c r="AB2520" s="29"/>
      <c r="AC2520" s="29"/>
      <c r="AD2520" s="29"/>
      <c r="AE2520" s="29"/>
      <c r="AF2520" s="29"/>
      <c r="AG2520" s="29"/>
      <c r="AH2520" s="29"/>
      <c r="AI2520" s="29"/>
      <c r="AJ2520" s="29"/>
      <c r="AK2520" s="29"/>
      <c r="AL2520" s="29"/>
      <c r="AM2520" s="29"/>
      <c r="AN2520" s="29"/>
      <c r="AO2520" s="29"/>
      <c r="AP2520" s="29"/>
      <c r="AQ2520" s="29"/>
      <c r="AR2520" s="29"/>
      <c r="AS2520" s="29"/>
      <c r="AT2520" s="29"/>
      <c r="AU2520" s="29"/>
      <c r="AV2520" s="29"/>
      <c r="AW2520" s="29"/>
      <c r="AX2520" s="29"/>
      <c r="AY2520" s="30"/>
      <c r="AZ2520" s="30"/>
      <c r="BA2520" s="30"/>
      <c r="BB2520" s="30"/>
      <c r="BC2520" s="30"/>
      <c r="BD2520" s="30"/>
      <c r="BE2520" s="30"/>
      <c r="BF2520" s="30"/>
      <c r="BG2520" s="30"/>
      <c r="BH2520" s="30"/>
      <c r="BI2520" s="30"/>
      <c r="BJ2520" s="30"/>
      <c r="BK2520" s="30"/>
      <c r="BL2520" s="18"/>
      <c r="BM2520" s="18"/>
      <c r="BN2520" s="18"/>
      <c r="BO2520" s="18"/>
      <c r="BP2520" s="18"/>
      <c r="BQ2520" s="18"/>
      <c r="BR2520" s="18"/>
      <c r="BS2520" s="18"/>
      <c r="BT2520" s="18"/>
      <c r="BU2520" s="18"/>
      <c r="BV2520" s="18"/>
      <c r="BW2520" s="18"/>
      <c r="BX2520" s="19"/>
    </row>
    <row r="2521" spans="2:126" ht="20.100000000000001" customHeight="1">
      <c r="B2521" s="9"/>
      <c r="C2521" s="9"/>
      <c r="D2521" s="23"/>
      <c r="E2521" s="24"/>
      <c r="F2521" s="24"/>
      <c r="G2521" s="24"/>
      <c r="H2521" s="24"/>
      <c r="I2521" s="24"/>
      <c r="J2521" s="25"/>
      <c r="K2521" s="25"/>
      <c r="L2521" s="25"/>
      <c r="M2521" s="25"/>
      <c r="N2521" s="25"/>
      <c r="O2521" s="25"/>
      <c r="P2521" s="25"/>
      <c r="Q2521" s="23"/>
      <c r="R2521" s="31"/>
      <c r="S2521" s="31"/>
      <c r="T2521" s="31" t="s">
        <v>80</v>
      </c>
      <c r="U2521" s="31"/>
      <c r="V2521" s="31"/>
      <c r="W2521" s="31"/>
      <c r="X2521" s="31"/>
      <c r="Y2521" s="31"/>
      <c r="Z2521" s="31"/>
      <c r="AA2521" s="31"/>
      <c r="AB2521" s="31"/>
      <c r="AC2521" s="31"/>
      <c r="AD2521" s="31"/>
      <c r="AE2521" s="31"/>
      <c r="AF2521" s="31"/>
      <c r="AG2521" s="31"/>
      <c r="AH2521" s="31"/>
      <c r="AI2521" s="31"/>
      <c r="AJ2521" s="31"/>
      <c r="AK2521" s="31"/>
      <c r="AL2521" s="31"/>
      <c r="AM2521" s="31"/>
      <c r="AN2521" s="31"/>
      <c r="AO2521" s="31"/>
      <c r="AP2521" s="31"/>
      <c r="AQ2521" s="31"/>
      <c r="AR2521" s="31"/>
      <c r="AS2521" s="31"/>
      <c r="AT2521" s="31"/>
      <c r="AU2521" s="31"/>
      <c r="AV2521" s="31"/>
      <c r="AW2521" s="31"/>
      <c r="AX2521" s="31"/>
      <c r="AY2521" s="32"/>
      <c r="AZ2521" s="32"/>
      <c r="BA2521" s="32"/>
      <c r="BB2521" s="32"/>
      <c r="BC2521" s="32"/>
      <c r="BD2521" s="32"/>
      <c r="BE2521" s="32"/>
      <c r="BF2521" s="32"/>
      <c r="BG2521" s="32"/>
      <c r="BH2521" s="32"/>
      <c r="BI2521" s="32"/>
      <c r="BJ2521" s="32"/>
      <c r="BK2521" s="32"/>
      <c r="BL2521" s="33"/>
      <c r="BM2521" s="33"/>
      <c r="BN2521" s="33"/>
      <c r="BO2521" s="33"/>
      <c r="BP2521" s="33"/>
      <c r="BQ2521" s="33"/>
      <c r="BR2521" s="33"/>
      <c r="BS2521" s="33"/>
      <c r="BT2521" s="33"/>
      <c r="BU2521" s="33"/>
      <c r="BV2521" s="33"/>
      <c r="BW2521" s="33"/>
      <c r="BX2521" s="26"/>
    </row>
    <row r="2522" spans="2:126" ht="20.100000000000001" customHeight="1">
      <c r="B2522" s="9"/>
      <c r="C2522" s="9"/>
      <c r="D2522" s="15"/>
      <c r="E2522" s="16" t="s">
        <v>55</v>
      </c>
      <c r="F2522" s="16"/>
      <c r="G2522" s="16"/>
      <c r="H2522" s="16"/>
      <c r="I2522" s="16"/>
      <c r="J2522" s="17"/>
      <c r="K2522" s="17"/>
      <c r="L2522" s="17"/>
      <c r="M2522" s="17"/>
      <c r="N2522" s="17"/>
      <c r="O2522" s="17"/>
      <c r="P2522" s="17"/>
      <c r="Q2522" s="15"/>
      <c r="R2522" s="250" t="s">
        <v>231</v>
      </c>
      <c r="S2522" s="250"/>
      <c r="T2522" s="250"/>
      <c r="U2522" s="250"/>
      <c r="V2522" s="250"/>
      <c r="W2522" s="250"/>
      <c r="X2522" s="250"/>
      <c r="Y2522" s="250"/>
      <c r="Z2522" s="250"/>
      <c r="AA2522" s="250"/>
      <c r="AB2522" s="250"/>
      <c r="AC2522" s="250"/>
      <c r="AD2522" s="250"/>
      <c r="AE2522" s="250"/>
      <c r="AF2522" s="250"/>
      <c r="AG2522" s="250"/>
      <c r="AH2522" s="250"/>
      <c r="AI2522" s="250"/>
      <c r="AJ2522" s="250"/>
      <c r="AK2522" s="250"/>
      <c r="AL2522" s="250"/>
      <c r="AM2522" s="250"/>
      <c r="AN2522" s="250"/>
      <c r="AO2522" s="34"/>
      <c r="AP2522" s="34"/>
      <c r="AQ2522" s="34"/>
      <c r="AR2522" s="34"/>
      <c r="AS2522" s="34"/>
      <c r="AT2522" s="34"/>
      <c r="AU2522" s="34"/>
      <c r="AV2522" s="34"/>
      <c r="AW2522" s="34"/>
      <c r="AX2522" s="34"/>
      <c r="AY2522" s="35"/>
      <c r="AZ2522" s="35"/>
      <c r="BA2522" s="35"/>
      <c r="BB2522" s="35"/>
      <c r="BC2522" s="35"/>
      <c r="BD2522" s="35"/>
      <c r="BE2522" s="35"/>
      <c r="BF2522" s="35"/>
      <c r="BG2522" s="35"/>
      <c r="BH2522" s="35"/>
      <c r="BI2522" s="35"/>
      <c r="BJ2522" s="35"/>
      <c r="BK2522" s="35"/>
      <c r="BL2522" s="2"/>
      <c r="BM2522" s="2"/>
      <c r="BN2522" s="2"/>
      <c r="BO2522" s="2"/>
      <c r="BP2522" s="2"/>
      <c r="BQ2522" s="2"/>
      <c r="BR2522" s="2"/>
      <c r="BS2522" s="2"/>
      <c r="BT2522" s="2"/>
      <c r="BU2522" s="2"/>
      <c r="BV2522" s="2"/>
      <c r="BW2522" s="2"/>
      <c r="BX2522" s="3"/>
    </row>
    <row r="2523" spans="2:126" ht="20.100000000000001" customHeight="1">
      <c r="B2523" s="9"/>
      <c r="C2523" s="9"/>
      <c r="D2523" s="15"/>
      <c r="E2523" s="16"/>
      <c r="F2523" s="16"/>
      <c r="G2523" s="16"/>
      <c r="H2523" s="16"/>
      <c r="I2523" s="16"/>
      <c r="J2523" s="17"/>
      <c r="K2523" s="17"/>
      <c r="L2523" s="17"/>
      <c r="M2523" s="17"/>
      <c r="N2523" s="17"/>
      <c r="O2523" s="17"/>
      <c r="P2523" s="17"/>
      <c r="Q2523" s="15"/>
      <c r="R2523" s="251" t="s">
        <v>232</v>
      </c>
      <c r="S2523" s="251"/>
      <c r="T2523" s="251"/>
      <c r="U2523" s="251"/>
      <c r="V2523" s="251"/>
      <c r="W2523" s="251"/>
      <c r="X2523" s="251"/>
      <c r="Y2523" s="251"/>
      <c r="Z2523" s="251"/>
      <c r="AA2523" s="251"/>
      <c r="AB2523" s="251"/>
      <c r="AC2523" s="251"/>
      <c r="AD2523" s="251"/>
      <c r="AE2523" s="251"/>
      <c r="AF2523" s="251"/>
      <c r="AG2523" s="251"/>
      <c r="AH2523" s="251"/>
      <c r="AI2523" s="251"/>
      <c r="AJ2523" s="251"/>
      <c r="AK2523" s="251"/>
      <c r="AL2523" s="251"/>
      <c r="AM2523" s="251"/>
      <c r="AN2523" s="251"/>
      <c r="AO2523" s="251"/>
      <c r="AP2523" s="251"/>
      <c r="AQ2523" s="251"/>
      <c r="AR2523" s="251"/>
      <c r="AS2523" s="251"/>
      <c r="AT2523" s="251"/>
      <c r="AU2523" s="251"/>
      <c r="AV2523" s="251"/>
      <c r="AW2523" s="251"/>
      <c r="AX2523" s="251"/>
      <c r="AY2523" s="252"/>
      <c r="AZ2523" s="252"/>
      <c r="BA2523" s="252"/>
      <c r="BB2523" s="252"/>
      <c r="BC2523" s="252"/>
      <c r="BD2523" s="252"/>
      <c r="BE2523" s="252"/>
      <c r="BF2523" s="252"/>
      <c r="BG2523" s="252"/>
      <c r="BH2523" s="252"/>
      <c r="BI2523" s="252"/>
      <c r="BJ2523" s="252"/>
      <c r="BK2523" s="252"/>
      <c r="BL2523" s="18"/>
      <c r="BM2523" s="18"/>
      <c r="BN2523" s="18"/>
      <c r="BO2523" s="18"/>
      <c r="BP2523" s="18"/>
      <c r="BQ2523" s="18"/>
      <c r="BR2523" s="18"/>
      <c r="BS2523" s="18"/>
      <c r="BT2523" s="18"/>
      <c r="BU2523" s="18"/>
      <c r="BV2523" s="18"/>
      <c r="BW2523" s="18"/>
      <c r="BX2523" s="19"/>
    </row>
    <row r="2524" spans="2:126" ht="20.100000000000001" customHeight="1">
      <c r="B2524" s="9"/>
      <c r="C2524" s="9"/>
      <c r="D2524" s="15"/>
      <c r="E2524" s="16"/>
      <c r="F2524" s="16"/>
      <c r="G2524" s="16"/>
      <c r="H2524" s="16"/>
      <c r="I2524" s="16"/>
      <c r="J2524" s="17"/>
      <c r="K2524" s="17"/>
      <c r="L2524" s="17"/>
      <c r="M2524" s="17"/>
      <c r="N2524" s="17"/>
      <c r="O2524" s="17"/>
      <c r="P2524" s="17"/>
      <c r="Q2524" s="228"/>
      <c r="R2524" s="29" t="s">
        <v>233</v>
      </c>
      <c r="S2524" s="29"/>
      <c r="T2524" s="29"/>
      <c r="U2524" s="29"/>
      <c r="V2524" s="29"/>
      <c r="W2524" s="29"/>
      <c r="X2524" s="29"/>
      <c r="Y2524" s="29"/>
      <c r="Z2524" s="29"/>
      <c r="AA2524" s="29"/>
      <c r="AB2524" s="29"/>
      <c r="AC2524" s="29"/>
      <c r="AD2524" s="29"/>
      <c r="AE2524" s="29"/>
      <c r="AF2524" s="29"/>
      <c r="AG2524" s="29"/>
      <c r="AH2524" s="29"/>
      <c r="AI2524" s="29"/>
      <c r="AJ2524" s="29"/>
      <c r="AK2524" s="29"/>
      <c r="AL2524" s="29"/>
      <c r="AM2524" s="29"/>
      <c r="AN2524" s="29"/>
      <c r="AO2524" s="29"/>
      <c r="AP2524" s="29"/>
      <c r="AQ2524" s="29"/>
      <c r="AR2524" s="29"/>
      <c r="AS2524" s="29"/>
      <c r="AT2524" s="29"/>
      <c r="AU2524" s="251"/>
      <c r="AV2524" s="251"/>
      <c r="AW2524" s="251"/>
      <c r="AX2524" s="251"/>
      <c r="AY2524" s="252"/>
      <c r="AZ2524" s="252"/>
      <c r="BA2524" s="252"/>
      <c r="BB2524" s="252"/>
      <c r="BC2524" s="252"/>
      <c r="BD2524" s="252"/>
      <c r="BE2524" s="252"/>
      <c r="BF2524" s="252"/>
      <c r="BG2524" s="252"/>
      <c r="BH2524" s="252"/>
      <c r="BI2524" s="252"/>
      <c r="BJ2524" s="252"/>
      <c r="BK2524" s="252"/>
      <c r="BL2524" s="247"/>
      <c r="BM2524" s="18"/>
      <c r="BN2524" s="18"/>
      <c r="BO2524" s="18"/>
      <c r="BP2524" s="18"/>
      <c r="BQ2524" s="18"/>
      <c r="BR2524" s="18"/>
      <c r="BS2524" s="18"/>
      <c r="BT2524" s="18"/>
      <c r="BU2524" s="18"/>
      <c r="BV2524" s="18"/>
      <c r="BW2524" s="18"/>
      <c r="BX2524" s="19"/>
    </row>
    <row r="2525" spans="2:126" ht="20.100000000000001" customHeight="1">
      <c r="B2525" s="9"/>
      <c r="C2525" s="9"/>
      <c r="D2525" s="23"/>
      <c r="E2525" s="24"/>
      <c r="F2525" s="24"/>
      <c r="G2525" s="24"/>
      <c r="H2525" s="24"/>
      <c r="I2525" s="24"/>
      <c r="J2525" s="25"/>
      <c r="K2525" s="25"/>
      <c r="L2525" s="25"/>
      <c r="M2525" s="25"/>
      <c r="N2525" s="25"/>
      <c r="O2525" s="25"/>
      <c r="P2525" s="25"/>
      <c r="Q2525" s="253"/>
      <c r="R2525" s="32" t="s">
        <v>234</v>
      </c>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s="32"/>
      <c r="BD2525" s="32"/>
      <c r="BE2525" s="32"/>
      <c r="BF2525" s="32"/>
      <c r="BG2525" s="32"/>
      <c r="BH2525" s="32"/>
      <c r="BI2525" s="32"/>
      <c r="BJ2525" s="32"/>
      <c r="BK2525" s="32"/>
      <c r="BL2525" s="33"/>
      <c r="BM2525" s="33"/>
      <c r="BN2525" s="33"/>
      <c r="BO2525" s="33"/>
      <c r="BP2525" s="33"/>
      <c r="BQ2525" s="33"/>
      <c r="BR2525" s="33"/>
      <c r="BS2525" s="33"/>
      <c r="BT2525" s="33"/>
      <c r="BU2525" s="33"/>
      <c r="BV2525" s="33"/>
      <c r="BW2525" s="33"/>
      <c r="BX2525" s="26"/>
    </row>
    <row r="2526" spans="2:126" ht="12.75" customHeight="1">
      <c r="B2526" s="9"/>
      <c r="C2526" s="9"/>
      <c r="D2526" s="9"/>
      <c r="E2526" s="9"/>
      <c r="F2526" s="9"/>
      <c r="G2526" s="9"/>
      <c r="H2526" s="9"/>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c r="AS2526" s="9"/>
      <c r="AT2526" s="9"/>
      <c r="AU2526" s="9"/>
      <c r="AV2526" s="9"/>
      <c r="AW2526" s="9"/>
      <c r="AX2526" s="9"/>
      <c r="AY2526" s="9"/>
      <c r="AZ2526" s="9"/>
    </row>
    <row r="2527" spans="2:126" s="8" customFormat="1" ht="15.75" customHeight="1">
      <c r="D2527" s="488">
        <f>入力フォーム!$C$13</f>
        <v>45931</v>
      </c>
      <c r="E2527" s="488"/>
      <c r="F2527" s="488"/>
      <c r="G2527" s="488"/>
      <c r="H2527" s="488"/>
      <c r="I2527" s="488"/>
      <c r="J2527" s="488"/>
      <c r="K2527" s="488"/>
      <c r="L2527" s="488"/>
      <c r="M2527" s="488"/>
      <c r="N2527" s="488"/>
      <c r="O2527" s="488"/>
      <c r="P2527" s="488"/>
      <c r="Q2527" s="488"/>
      <c r="R2527" s="47"/>
      <c r="S2527" s="47"/>
      <c r="T2527" s="47"/>
      <c r="U2527" s="47"/>
      <c r="BZ2527" s="43"/>
      <c r="CA2527" s="43"/>
      <c r="CB2527" s="43"/>
      <c r="CC2527" s="43"/>
      <c r="CD2527" s="43"/>
      <c r="CE2527" s="43"/>
      <c r="CF2527" s="43"/>
      <c r="CG2527" s="43"/>
      <c r="CH2527" s="43"/>
      <c r="CI2527" s="43"/>
      <c r="CJ2527" s="43"/>
      <c r="CK2527" s="43"/>
      <c r="CL2527" s="43"/>
      <c r="CM2527" s="43"/>
      <c r="CN2527" s="43"/>
      <c r="CO2527" s="43"/>
      <c r="CP2527" s="43"/>
      <c r="CQ2527" s="43"/>
      <c r="CR2527" s="43"/>
      <c r="CS2527" s="43"/>
      <c r="CT2527" s="43"/>
      <c r="CU2527" s="43"/>
      <c r="CV2527" s="43"/>
      <c r="CW2527" s="43"/>
      <c r="CX2527" s="43"/>
      <c r="CY2527" s="43"/>
      <c r="CZ2527" s="43"/>
      <c r="DA2527" s="43"/>
      <c r="DB2527" s="43"/>
      <c r="DC2527" s="43"/>
      <c r="DD2527" s="43"/>
      <c r="DE2527" s="43"/>
      <c r="DF2527" s="43"/>
      <c r="DG2527" s="43"/>
      <c r="DH2527" s="43"/>
      <c r="DI2527" s="43"/>
      <c r="DJ2527" s="43"/>
      <c r="DK2527" s="43"/>
      <c r="DL2527" s="43"/>
      <c r="DM2527" s="43"/>
      <c r="DN2527" s="43"/>
      <c r="DO2527" s="43"/>
      <c r="DP2527" s="43"/>
      <c r="DQ2527" s="43"/>
      <c r="DR2527" s="43"/>
      <c r="DS2527" s="43"/>
      <c r="DT2527" s="43"/>
      <c r="DU2527" s="43"/>
      <c r="DV2527" s="43"/>
    </row>
    <row r="2528" spans="2:126" s="8" customFormat="1" ht="10.5" customHeight="1">
      <c r="D2528" s="45"/>
      <c r="E2528" s="45"/>
      <c r="F2528" s="45"/>
      <c r="G2528" s="45"/>
      <c r="H2528" s="45"/>
      <c r="I2528" s="45"/>
      <c r="J2528" s="45"/>
      <c r="K2528" s="45"/>
      <c r="L2528" s="45"/>
      <c r="M2528" s="45"/>
      <c r="N2528" s="45"/>
      <c r="O2528" s="45"/>
      <c r="P2528" s="45"/>
      <c r="Q2528" s="45"/>
      <c r="BZ2528" s="43"/>
      <c r="CA2528" s="43"/>
      <c r="CB2528" s="43"/>
      <c r="CC2528" s="43"/>
      <c r="CD2528" s="43"/>
      <c r="CE2528" s="43"/>
      <c r="CF2528" s="43"/>
      <c r="CG2528" s="43"/>
      <c r="CH2528" s="43"/>
      <c r="CI2528" s="43"/>
      <c r="CJ2528" s="43"/>
      <c r="CK2528" s="43"/>
      <c r="CL2528" s="43"/>
      <c r="CM2528" s="43"/>
      <c r="CN2528" s="43"/>
      <c r="CO2528" s="43"/>
      <c r="CP2528" s="43"/>
      <c r="CQ2528" s="43"/>
      <c r="CR2528" s="43"/>
      <c r="CS2528" s="43"/>
      <c r="CT2528" s="43"/>
      <c r="CU2528" s="43"/>
      <c r="CV2528" s="43"/>
      <c r="CW2528" s="43"/>
      <c r="CX2528" s="43"/>
      <c r="CY2528" s="43"/>
      <c r="CZ2528" s="43"/>
      <c r="DA2528" s="43"/>
      <c r="DB2528" s="43"/>
      <c r="DC2528" s="43"/>
      <c r="DD2528" s="43"/>
      <c r="DE2528" s="43"/>
      <c r="DF2528" s="43"/>
      <c r="DG2528" s="43"/>
      <c r="DH2528" s="43"/>
      <c r="DI2528" s="43"/>
      <c r="DJ2528" s="43"/>
      <c r="DK2528" s="43"/>
      <c r="DL2528" s="43"/>
      <c r="DM2528" s="43"/>
      <c r="DN2528" s="43"/>
      <c r="DO2528" s="43"/>
      <c r="DP2528" s="43"/>
      <c r="DQ2528" s="43"/>
      <c r="DR2528" s="43"/>
      <c r="DS2528" s="43"/>
      <c r="DT2528" s="43"/>
      <c r="DU2528" s="43"/>
      <c r="DV2528" s="43"/>
    </row>
    <row r="2529" spans="1:126" s="8" customFormat="1" ht="18" customHeight="1">
      <c r="AM2529" s="8" t="s">
        <v>56</v>
      </c>
      <c r="AQ2529" s="489" t="s">
        <v>306</v>
      </c>
      <c r="AR2529" s="489"/>
      <c r="AS2529" s="489"/>
      <c r="AT2529" s="489"/>
      <c r="AU2529" s="489"/>
      <c r="AV2529" s="489"/>
      <c r="AW2529" s="489"/>
      <c r="AX2529" s="489"/>
      <c r="AY2529" s="489"/>
      <c r="AZ2529" s="489"/>
      <c r="BA2529" s="489"/>
      <c r="BB2529" s="489"/>
      <c r="BC2529" s="489"/>
      <c r="BD2529" s="489"/>
      <c r="BE2529" s="489"/>
      <c r="BF2529" s="489"/>
      <c r="BG2529" s="489"/>
      <c r="BH2529" s="489"/>
      <c r="BI2529" s="489"/>
      <c r="BJ2529" s="489"/>
      <c r="BK2529" s="489"/>
      <c r="BL2529" s="489"/>
      <c r="BZ2529" s="43"/>
      <c r="CA2529" s="43"/>
      <c r="CB2529" s="43"/>
      <c r="CC2529" s="43"/>
      <c r="CD2529" s="43"/>
      <c r="CE2529" s="43"/>
      <c r="CF2529" s="43"/>
      <c r="CG2529" s="43"/>
      <c r="CH2529" s="43"/>
      <c r="CI2529" s="43"/>
      <c r="CJ2529" s="43"/>
      <c r="CK2529" s="43"/>
      <c r="CL2529" s="43"/>
      <c r="CM2529" s="43"/>
      <c r="CN2529" s="43"/>
      <c r="CO2529" s="43"/>
      <c r="CP2529" s="43"/>
      <c r="CQ2529" s="43"/>
      <c r="CR2529" s="43"/>
      <c r="CS2529" s="43"/>
      <c r="CT2529" s="43"/>
      <c r="CU2529" s="43"/>
      <c r="CV2529" s="43"/>
      <c r="CW2529" s="43"/>
      <c r="CX2529" s="43"/>
      <c r="CY2529" s="43"/>
      <c r="CZ2529" s="43"/>
      <c r="DA2529" s="43"/>
      <c r="DB2529" s="43"/>
      <c r="DC2529" s="43"/>
      <c r="DD2529" s="43"/>
      <c r="DE2529" s="43"/>
      <c r="DF2529" s="43"/>
      <c r="DG2529" s="43"/>
      <c r="DH2529" s="43"/>
      <c r="DI2529" s="43"/>
      <c r="DJ2529" s="43"/>
      <c r="DK2529" s="43"/>
      <c r="DL2529" s="43"/>
      <c r="DM2529" s="43"/>
      <c r="DN2529" s="43"/>
      <c r="DO2529" s="43"/>
      <c r="DP2529" s="43"/>
      <c r="DQ2529" s="43"/>
      <c r="DR2529" s="43"/>
      <c r="DS2529" s="43"/>
      <c r="DT2529" s="43"/>
      <c r="DU2529" s="43"/>
      <c r="DV2529" s="43"/>
    </row>
    <row r="2530" spans="1:126" s="8" customFormat="1" ht="18" customHeight="1">
      <c r="AQ2530" s="489" t="s">
        <v>66</v>
      </c>
      <c r="AR2530" s="489"/>
      <c r="AS2530" s="489"/>
      <c r="AT2530" s="489"/>
      <c r="AU2530" s="489"/>
      <c r="AV2530" s="489"/>
      <c r="AW2530" s="489"/>
      <c r="AX2530" s="489"/>
      <c r="AY2530" s="489"/>
      <c r="AZ2530" s="489"/>
      <c r="BA2530" s="489"/>
      <c r="BB2530" s="489"/>
      <c r="BC2530" s="489"/>
      <c r="BD2530" s="489"/>
      <c r="BE2530" s="489"/>
      <c r="BZ2530" s="43"/>
      <c r="CA2530" s="43"/>
      <c r="CB2530" s="43"/>
      <c r="CC2530" s="43"/>
      <c r="CD2530" s="43"/>
      <c r="CE2530" s="43"/>
      <c r="CF2530" s="43"/>
      <c r="CG2530" s="43"/>
      <c r="CH2530" s="43"/>
      <c r="CI2530" s="43"/>
      <c r="CJ2530" s="43"/>
      <c r="CK2530" s="43"/>
      <c r="CL2530" s="43"/>
      <c r="CM2530" s="43"/>
      <c r="CN2530" s="43"/>
      <c r="CO2530" s="43"/>
      <c r="CP2530" s="43"/>
      <c r="CQ2530" s="43"/>
      <c r="CR2530" s="43"/>
      <c r="CS2530" s="43"/>
      <c r="CT2530" s="43"/>
      <c r="CU2530" s="43"/>
      <c r="CV2530" s="43"/>
      <c r="CW2530" s="43"/>
      <c r="CX2530" s="43"/>
      <c r="CY2530" s="43"/>
      <c r="CZ2530" s="43"/>
      <c r="DA2530" s="43"/>
      <c r="DB2530" s="43"/>
      <c r="DC2530" s="43"/>
      <c r="DD2530" s="43"/>
      <c r="DE2530" s="43"/>
      <c r="DF2530" s="43"/>
      <c r="DG2530" s="43"/>
      <c r="DH2530" s="43"/>
      <c r="DI2530" s="43"/>
      <c r="DJ2530" s="43"/>
      <c r="DK2530" s="43"/>
      <c r="DL2530" s="43"/>
      <c r="DM2530" s="43"/>
      <c r="DN2530" s="43"/>
      <c r="DO2530" s="43"/>
      <c r="DP2530" s="43"/>
      <c r="DQ2530" s="43"/>
      <c r="DR2530" s="43"/>
      <c r="DS2530" s="43"/>
      <c r="DT2530" s="43"/>
      <c r="DU2530" s="43"/>
      <c r="DV2530" s="43"/>
    </row>
    <row r="2531" spans="1:126" s="8" customFormat="1" ht="18" customHeight="1">
      <c r="AQ2531" s="479" t="s">
        <v>328</v>
      </c>
      <c r="AR2531" s="479"/>
      <c r="AS2531" s="479"/>
      <c r="AT2531" s="479"/>
      <c r="AU2531" s="479"/>
      <c r="AV2531" s="479"/>
      <c r="AW2531" s="479"/>
      <c r="AX2531" s="479"/>
      <c r="AY2531" s="479"/>
      <c r="AZ2531" s="479"/>
      <c r="BA2531" s="479"/>
      <c r="BB2531" s="479"/>
      <c r="BC2531" s="479"/>
      <c r="BD2531" s="479"/>
      <c r="BE2531" s="479"/>
      <c r="BF2531" s="479"/>
      <c r="BG2531" s="43"/>
      <c r="BH2531" s="480" t="s">
        <v>303</v>
      </c>
      <c r="BI2531" s="480"/>
      <c r="BJ2531" s="480"/>
      <c r="BK2531" s="480"/>
      <c r="BL2531" s="480"/>
      <c r="BM2531" s="480"/>
      <c r="BN2531" s="480"/>
      <c r="BO2531" s="480"/>
      <c r="BS2531" s="8" t="s">
        <v>57</v>
      </c>
      <c r="BZ2531" s="43"/>
      <c r="CA2531" s="43"/>
      <c r="CB2531" s="43"/>
      <c r="CC2531" s="43"/>
      <c r="CD2531" s="43"/>
      <c r="CE2531" s="43"/>
      <c r="CF2531" s="43"/>
      <c r="CG2531" s="43"/>
      <c r="CH2531" s="43"/>
      <c r="CI2531" s="43"/>
      <c r="CJ2531" s="43"/>
      <c r="CK2531" s="43"/>
      <c r="CL2531" s="43"/>
      <c r="CM2531" s="43"/>
      <c r="CN2531" s="43"/>
      <c r="CO2531" s="43"/>
      <c r="CP2531" s="43"/>
      <c r="CQ2531" s="43"/>
      <c r="CR2531" s="43"/>
      <c r="CS2531" s="43"/>
      <c r="CT2531" s="43"/>
      <c r="CU2531" s="43"/>
      <c r="CV2531" s="43"/>
      <c r="CW2531" s="43"/>
      <c r="CX2531" s="43"/>
      <c r="CY2531" s="43"/>
      <c r="CZ2531" s="43"/>
      <c r="DA2531" s="43"/>
      <c r="DB2531" s="43"/>
      <c r="DC2531" s="43"/>
      <c r="DD2531" s="43"/>
      <c r="DE2531" s="43"/>
      <c r="DF2531" s="43"/>
      <c r="DG2531" s="43"/>
      <c r="DH2531" s="43"/>
      <c r="DI2531" s="43"/>
      <c r="DJ2531" s="43"/>
      <c r="DK2531" s="43"/>
      <c r="DL2531" s="43"/>
      <c r="DM2531" s="43"/>
      <c r="DN2531" s="43"/>
      <c r="DO2531" s="43"/>
      <c r="DP2531" s="43"/>
      <c r="DQ2531" s="43"/>
      <c r="DR2531" s="43"/>
      <c r="DS2531" s="43"/>
      <c r="DT2531" s="43"/>
      <c r="DU2531" s="43"/>
      <c r="DV2531" s="43"/>
    </row>
    <row r="2532" spans="1:126" s="8" customFormat="1" ht="10.5" customHeight="1">
      <c r="BZ2532" s="43"/>
      <c r="CA2532" s="43"/>
      <c r="CB2532" s="43"/>
      <c r="CC2532" s="43"/>
      <c r="CD2532" s="43"/>
      <c r="CE2532" s="43"/>
      <c r="CF2532" s="43"/>
      <c r="CG2532" s="43"/>
      <c r="CH2532" s="43"/>
      <c r="CI2532" s="43"/>
      <c r="CJ2532" s="43"/>
      <c r="CK2532" s="43"/>
      <c r="CL2532" s="43"/>
      <c r="CM2532" s="43"/>
      <c r="CN2532" s="43"/>
      <c r="CO2532" s="43"/>
      <c r="CP2532" s="43"/>
      <c r="CQ2532" s="43"/>
      <c r="CR2532" s="43"/>
      <c r="CS2532" s="43"/>
      <c r="CT2532" s="43"/>
      <c r="CU2532" s="43"/>
      <c r="CV2532" s="43"/>
      <c r="CW2532" s="43"/>
      <c r="CX2532" s="43"/>
      <c r="CY2532" s="43"/>
      <c r="CZ2532" s="43"/>
      <c r="DA2532" s="43"/>
      <c r="DB2532" s="43"/>
      <c r="DC2532" s="43"/>
      <c r="DD2532" s="43"/>
      <c r="DE2532" s="43"/>
      <c r="DF2532" s="43"/>
      <c r="DG2532" s="43"/>
      <c r="DH2532" s="43"/>
      <c r="DI2532" s="43"/>
      <c r="DJ2532" s="43"/>
      <c r="DK2532" s="43"/>
      <c r="DL2532" s="43"/>
      <c r="DM2532" s="43"/>
      <c r="DN2532" s="43"/>
      <c r="DO2532" s="43"/>
      <c r="DP2532" s="43"/>
      <c r="DQ2532" s="43"/>
      <c r="DR2532" s="43"/>
      <c r="DS2532" s="43"/>
      <c r="DT2532" s="43"/>
      <c r="DU2532" s="43"/>
      <c r="DV2532" s="43"/>
    </row>
    <row r="2533" spans="1:126" s="8" customFormat="1" ht="18" customHeight="1">
      <c r="AM2533" s="8" t="s">
        <v>58</v>
      </c>
      <c r="AQ2533" s="8" t="s">
        <v>59</v>
      </c>
      <c r="AU2533" s="481" t="str">
        <f>"〒"&amp;VLOOKUP(A2481,入力フォーム!$A$26:$AA$75,4,FALSE)</f>
        <v>〒</v>
      </c>
      <c r="AV2533" s="481"/>
      <c r="AW2533" s="481"/>
      <c r="AX2533" s="481"/>
      <c r="AY2533" s="481"/>
      <c r="AZ2533" s="481"/>
      <c r="BA2533" s="481"/>
      <c r="BB2533" s="481"/>
      <c r="BZ2533" s="43"/>
      <c r="CA2533" s="43"/>
      <c r="CB2533" s="43"/>
      <c r="CC2533" s="43"/>
      <c r="CD2533" s="43"/>
      <c r="CE2533" s="43"/>
      <c r="CF2533" s="43"/>
      <c r="CG2533" s="43"/>
      <c r="CH2533" s="43"/>
      <c r="CI2533" s="43"/>
      <c r="CJ2533" s="43"/>
      <c r="CK2533" s="43"/>
      <c r="CL2533" s="43"/>
      <c r="CM2533" s="43"/>
      <c r="CN2533" s="43"/>
      <c r="CO2533" s="43"/>
      <c r="CP2533" s="43"/>
      <c r="CQ2533" s="43"/>
      <c r="CR2533" s="43"/>
      <c r="CS2533" s="43"/>
      <c r="CT2533" s="43"/>
      <c r="CU2533" s="43"/>
      <c r="CV2533" s="43"/>
      <c r="CW2533" s="43"/>
      <c r="CX2533" s="43"/>
      <c r="CY2533" s="43"/>
      <c r="CZ2533" s="43"/>
      <c r="DA2533" s="43"/>
      <c r="DB2533" s="43"/>
      <c r="DC2533" s="43"/>
      <c r="DD2533" s="43"/>
      <c r="DE2533" s="43"/>
      <c r="DF2533" s="43"/>
      <c r="DG2533" s="43"/>
      <c r="DH2533" s="43"/>
      <c r="DI2533" s="43"/>
      <c r="DJ2533" s="43"/>
      <c r="DK2533" s="43"/>
      <c r="DL2533" s="43"/>
      <c r="DM2533" s="43"/>
      <c r="DN2533" s="43"/>
      <c r="DO2533" s="43"/>
      <c r="DP2533" s="43"/>
      <c r="DQ2533" s="43"/>
      <c r="DR2533" s="43"/>
      <c r="DS2533" s="43"/>
      <c r="DT2533" s="43"/>
      <c r="DU2533" s="43"/>
      <c r="DV2533" s="43"/>
    </row>
    <row r="2534" spans="1:126" s="8" customFormat="1" ht="20.100000000000001" customHeight="1">
      <c r="AU2534" s="144"/>
      <c r="AV2534" s="482">
        <f>VLOOKUP(A2481,入力フォーム!$A$26:$AA$75,5,FALSE)</f>
        <v>0</v>
      </c>
      <c r="AW2534" s="482"/>
      <c r="AX2534" s="482"/>
      <c r="AY2534" s="482"/>
      <c r="AZ2534" s="482"/>
      <c r="BA2534" s="482"/>
      <c r="BB2534" s="482"/>
      <c r="BC2534" s="482"/>
      <c r="BD2534" s="482"/>
      <c r="BE2534" s="482"/>
      <c r="BF2534" s="482"/>
      <c r="BG2534" s="482"/>
      <c r="BH2534" s="482"/>
      <c r="BI2534" s="482"/>
      <c r="BJ2534" s="482"/>
      <c r="BK2534" s="482"/>
      <c r="BL2534" s="482"/>
      <c r="BM2534" s="482"/>
      <c r="BN2534" s="482"/>
      <c r="BO2534" s="482"/>
      <c r="BP2534" s="482"/>
      <c r="BQ2534" s="482"/>
      <c r="BR2534" s="482"/>
      <c r="BS2534" s="482"/>
      <c r="BZ2534" s="43"/>
      <c r="CA2534" s="43"/>
      <c r="CB2534" s="43"/>
      <c r="CC2534" s="43"/>
      <c r="CD2534" s="43"/>
      <c r="CE2534" s="43"/>
      <c r="CF2534" s="43"/>
      <c r="CG2534" s="43"/>
      <c r="CH2534" s="43"/>
      <c r="CI2534" s="43"/>
      <c r="CJ2534" s="43"/>
      <c r="CK2534" s="43"/>
      <c r="CL2534" s="43"/>
      <c r="CM2534" s="43"/>
      <c r="CN2534" s="43"/>
      <c r="CO2534" s="43"/>
      <c r="CP2534" s="43"/>
      <c r="CQ2534" s="43"/>
      <c r="CR2534" s="43"/>
      <c r="CS2534" s="43"/>
      <c r="CT2534" s="43"/>
      <c r="CU2534" s="43"/>
      <c r="CV2534" s="43"/>
      <c r="CW2534" s="43"/>
      <c r="CX2534" s="43"/>
      <c r="CY2534" s="43"/>
      <c r="CZ2534" s="43"/>
      <c r="DA2534" s="43"/>
      <c r="DB2534" s="43"/>
      <c r="DC2534" s="43"/>
      <c r="DD2534" s="43"/>
      <c r="DE2534" s="43"/>
      <c r="DF2534" s="43"/>
      <c r="DG2534" s="43"/>
      <c r="DH2534" s="43"/>
      <c r="DI2534" s="43"/>
      <c r="DJ2534" s="43"/>
      <c r="DK2534" s="43"/>
      <c r="DL2534" s="43"/>
      <c r="DM2534" s="43"/>
      <c r="DN2534" s="43"/>
      <c r="DO2534" s="43"/>
      <c r="DP2534" s="43"/>
      <c r="DQ2534" s="43"/>
      <c r="DR2534" s="43"/>
      <c r="DS2534" s="43"/>
      <c r="DT2534" s="43"/>
      <c r="DU2534" s="43"/>
      <c r="DV2534" s="43"/>
    </row>
    <row r="2535" spans="1:126" s="8" customFormat="1" ht="20.100000000000001" customHeight="1">
      <c r="AU2535" s="44"/>
      <c r="AV2535" s="483">
        <f>VLOOKUP(A2481,入力フォーム!$A$26:$AA$75,6,FALSE)</f>
        <v>0</v>
      </c>
      <c r="AW2535" s="483"/>
      <c r="AX2535" s="483"/>
      <c r="AY2535" s="483"/>
      <c r="AZ2535" s="483"/>
      <c r="BA2535" s="483"/>
      <c r="BB2535" s="483"/>
      <c r="BC2535" s="483"/>
      <c r="BD2535" s="483"/>
      <c r="BE2535" s="483"/>
      <c r="BF2535" s="483"/>
      <c r="BG2535" s="483"/>
      <c r="BH2535" s="483"/>
      <c r="BI2535" s="483"/>
      <c r="BJ2535" s="483"/>
      <c r="BK2535" s="483"/>
      <c r="BL2535" s="483"/>
      <c r="BM2535" s="483"/>
      <c r="BN2535" s="483"/>
      <c r="BO2535" s="483"/>
      <c r="BP2535" s="483"/>
      <c r="BQ2535" s="483"/>
      <c r="BR2535" s="483"/>
      <c r="BS2535" s="483"/>
      <c r="BZ2535" s="43"/>
      <c r="CA2535" s="43"/>
      <c r="CB2535" s="43"/>
      <c r="CC2535" s="43"/>
      <c r="CD2535" s="43"/>
      <c r="CE2535" s="43"/>
      <c r="CF2535" s="43"/>
      <c r="CG2535" s="43"/>
      <c r="CH2535" s="43"/>
      <c r="CI2535" s="43"/>
      <c r="CJ2535" s="43"/>
      <c r="CK2535" s="43"/>
      <c r="CL2535" s="43"/>
      <c r="CM2535" s="43"/>
      <c r="CN2535" s="43"/>
      <c r="CO2535" s="43"/>
      <c r="CP2535" s="43"/>
      <c r="CQ2535" s="43"/>
      <c r="CR2535" s="43"/>
      <c r="CS2535" s="43"/>
      <c r="CT2535" s="43"/>
      <c r="CU2535" s="43"/>
      <c r="CV2535" s="43"/>
      <c r="CW2535" s="43"/>
      <c r="CX2535" s="43"/>
      <c r="CY2535" s="43"/>
      <c r="CZ2535" s="43"/>
      <c r="DA2535" s="43"/>
      <c r="DB2535" s="43"/>
      <c r="DC2535" s="43"/>
      <c r="DD2535" s="43"/>
      <c r="DE2535" s="43"/>
      <c r="DF2535" s="43"/>
      <c r="DG2535" s="43"/>
      <c r="DH2535" s="43"/>
      <c r="DI2535" s="43"/>
      <c r="DJ2535" s="43"/>
      <c r="DK2535" s="43"/>
      <c r="DL2535" s="43"/>
      <c r="DM2535" s="43"/>
      <c r="DN2535" s="43"/>
      <c r="DO2535" s="43"/>
      <c r="DP2535" s="43"/>
      <c r="DQ2535" s="43"/>
      <c r="DR2535" s="43"/>
      <c r="DS2535" s="43"/>
      <c r="DT2535" s="43"/>
      <c r="DU2535" s="43"/>
      <c r="DV2535" s="43"/>
    </row>
    <row r="2536" spans="1:126" s="8" customFormat="1" ht="12" customHeight="1">
      <c r="AQ2536" s="46" t="s">
        <v>191</v>
      </c>
      <c r="AR2536" s="46"/>
      <c r="AS2536" s="46"/>
      <c r="AT2536" s="46"/>
      <c r="AU2536" s="46"/>
      <c r="AV2536" s="484">
        <f>VLOOKUP(A2481,入力フォーム!$A$26:$AA$75,3,FALSE)</f>
        <v>0</v>
      </c>
      <c r="AW2536" s="484" ph="1"/>
      <c r="AX2536" s="484" ph="1"/>
      <c r="AY2536" s="484" ph="1"/>
      <c r="AZ2536" s="484" ph="1"/>
      <c r="BA2536" s="484" ph="1"/>
      <c r="BB2536" s="484" ph="1"/>
      <c r="BC2536" s="484" ph="1"/>
      <c r="BD2536" s="484" ph="1"/>
      <c r="BE2536" s="484" ph="1"/>
      <c r="BF2536" s="484" ph="1"/>
      <c r="BG2536" s="484" ph="1"/>
      <c r="BH2536" s="484" ph="1"/>
      <c r="BI2536" s="484" ph="1"/>
      <c r="BJ2536" s="484" ph="1"/>
      <c r="BK2536" s="484" ph="1"/>
      <c r="BL2536" s="484" ph="1"/>
      <c r="BM2536" s="484" ph="1"/>
      <c r="BN2536" s="484" ph="1"/>
      <c r="BO2536" s="48"/>
      <c r="BP2536" s="48"/>
      <c r="BQ2536" s="48"/>
      <c r="BR2536" s="48"/>
      <c r="BS2536" s="48"/>
      <c r="BZ2536" s="43"/>
      <c r="CA2536" s="43"/>
      <c r="CB2536" s="43"/>
      <c r="CC2536" s="43"/>
      <c r="CD2536" s="43"/>
      <c r="CE2536" s="43"/>
      <c r="CF2536" s="43"/>
      <c r="CG2536" s="43"/>
      <c r="CH2536" s="43"/>
      <c r="CI2536" s="43"/>
      <c r="CJ2536" s="43"/>
      <c r="CK2536" s="43"/>
      <c r="CL2536" s="43"/>
      <c r="CM2536" s="43"/>
      <c r="CN2536" s="43"/>
      <c r="CO2536" s="43"/>
      <c r="CP2536" s="43"/>
      <c r="CQ2536" s="43"/>
      <c r="CR2536" s="43"/>
      <c r="CS2536" s="43"/>
      <c r="CT2536" s="43"/>
      <c r="CU2536" s="43"/>
      <c r="CV2536" s="43"/>
      <c r="CW2536" s="43"/>
      <c r="CX2536" s="43"/>
      <c r="CY2536" s="43"/>
      <c r="CZ2536" s="43"/>
      <c r="DA2536" s="43"/>
      <c r="DB2536" s="43"/>
      <c r="DC2536" s="43"/>
      <c r="DD2536" s="43"/>
      <c r="DE2536" s="43"/>
      <c r="DF2536" s="43"/>
      <c r="DG2536" s="43"/>
      <c r="DH2536" s="43"/>
      <c r="DI2536" s="43"/>
      <c r="DJ2536" s="43"/>
      <c r="DK2536" s="43"/>
      <c r="DL2536" s="43"/>
      <c r="DM2536" s="43"/>
      <c r="DN2536" s="43"/>
      <c r="DO2536" s="43"/>
      <c r="DP2536" s="43"/>
      <c r="DQ2536" s="43"/>
      <c r="DR2536" s="43"/>
      <c r="DS2536" s="43"/>
      <c r="DT2536" s="43"/>
      <c r="DU2536" s="43"/>
      <c r="DV2536" s="43"/>
    </row>
    <row r="2537" spans="1:126" s="8" customFormat="1" ht="20.100000000000001" customHeight="1">
      <c r="AQ2537" s="8" t="s">
        <v>60</v>
      </c>
      <c r="AV2537" s="493">
        <f>VLOOKUP(A2481,入力フォーム!$A$26:$AA$75,2,FALSE)</f>
        <v>0</v>
      </c>
      <c r="AW2537" s="493"/>
      <c r="AX2537" s="493"/>
      <c r="AY2537" s="493"/>
      <c r="AZ2537" s="493"/>
      <c r="BA2537" s="493"/>
      <c r="BB2537" s="493"/>
      <c r="BC2537" s="493"/>
      <c r="BD2537" s="493"/>
      <c r="BE2537" s="493"/>
      <c r="BF2537" s="493"/>
      <c r="BG2537" s="493"/>
      <c r="BH2537" s="493"/>
      <c r="BI2537" s="493"/>
      <c r="BJ2537" s="493"/>
      <c r="BK2537" s="493"/>
      <c r="BL2537" s="493"/>
      <c r="BM2537" s="493"/>
      <c r="BN2537" s="493"/>
      <c r="BO2537" s="48"/>
      <c r="BP2537" s="48"/>
      <c r="BQ2537" s="48"/>
      <c r="BR2537" s="48"/>
      <c r="BS2537" s="286" t="s">
        <v>57</v>
      </c>
      <c r="BZ2537" s="43"/>
      <c r="CA2537" s="43"/>
      <c r="CB2537" s="43"/>
      <c r="CC2537" s="43"/>
      <c r="CD2537" s="43"/>
      <c r="CE2537" s="43"/>
      <c r="CF2537" s="43"/>
      <c r="CG2537" s="43"/>
      <c r="CH2537" s="43"/>
      <c r="CI2537" s="43"/>
      <c r="CJ2537" s="43"/>
      <c r="CK2537" s="43"/>
      <c r="CL2537" s="43"/>
      <c r="CM2537" s="43"/>
      <c r="CN2537" s="43"/>
      <c r="CO2537" s="43"/>
      <c r="CP2537" s="43"/>
      <c r="CQ2537" s="43"/>
      <c r="CR2537" s="43"/>
      <c r="CS2537" s="43"/>
      <c r="CT2537" s="43"/>
      <c r="CU2537" s="43"/>
      <c r="CV2537" s="43"/>
      <c r="CW2537" s="43"/>
      <c r="CX2537" s="43"/>
      <c r="CY2537" s="43"/>
      <c r="CZ2537" s="43"/>
      <c r="DA2537" s="43"/>
      <c r="DB2537" s="43"/>
      <c r="DC2537" s="43"/>
      <c r="DD2537" s="43"/>
      <c r="DE2537" s="43"/>
      <c r="DF2537" s="43"/>
      <c r="DG2537" s="43"/>
      <c r="DH2537" s="43"/>
      <c r="DI2537" s="43"/>
      <c r="DJ2537" s="43"/>
      <c r="DK2537" s="43"/>
      <c r="DL2537" s="43"/>
      <c r="DM2537" s="43"/>
      <c r="DN2537" s="43"/>
      <c r="DO2537" s="43"/>
      <c r="DP2537" s="43"/>
      <c r="DQ2537" s="43"/>
      <c r="DR2537" s="43"/>
      <c r="DS2537" s="43"/>
      <c r="DT2537" s="43"/>
      <c r="DU2537" s="43"/>
      <c r="DV2537" s="43"/>
    </row>
    <row r="2538" spans="1:126" s="8" customFormat="1" ht="20.100000000000001" customHeight="1">
      <c r="AQ2538" s="8" t="s">
        <v>61</v>
      </c>
      <c r="AV2538" s="48"/>
      <c r="AW2538" s="494">
        <f>VLOOKUP(A2481,入力フォーム!$A$26:$AA$75,8,FALSE)</f>
        <v>0</v>
      </c>
      <c r="AX2538" s="494"/>
      <c r="AY2538" s="494"/>
      <c r="AZ2538" s="494"/>
      <c r="BA2538" s="494"/>
      <c r="BB2538" s="494"/>
      <c r="BC2538" s="494"/>
      <c r="BD2538" s="494"/>
      <c r="BE2538" s="494"/>
      <c r="BF2538" s="494"/>
      <c r="BG2538" s="494"/>
      <c r="BH2538" s="494"/>
      <c r="BI2538" s="494"/>
      <c r="BJ2538" s="494"/>
      <c r="BK2538" s="494"/>
      <c r="BL2538" s="494"/>
      <c r="BM2538" s="494"/>
      <c r="BN2538" s="494"/>
      <c r="BO2538" s="494"/>
      <c r="BP2538" s="494"/>
      <c r="BQ2538" s="494"/>
      <c r="BR2538" s="494"/>
      <c r="BS2538" s="48"/>
      <c r="BZ2538" s="43"/>
      <c r="CA2538" s="43"/>
      <c r="CB2538" s="43"/>
      <c r="CC2538" s="43"/>
      <c r="CD2538" s="43"/>
      <c r="CE2538" s="43"/>
      <c r="CF2538" s="43"/>
      <c r="CG2538" s="43"/>
      <c r="CH2538" s="43"/>
      <c r="CI2538" s="43"/>
      <c r="CJ2538" s="43"/>
      <c r="CK2538" s="43"/>
      <c r="CL2538" s="43"/>
      <c r="CM2538" s="43"/>
      <c r="CN2538" s="43"/>
      <c r="CO2538" s="43"/>
      <c r="CP2538" s="43"/>
      <c r="CQ2538" s="43"/>
      <c r="CR2538" s="43"/>
      <c r="CS2538" s="43"/>
      <c r="CT2538" s="43"/>
      <c r="CU2538" s="43"/>
      <c r="CV2538" s="43"/>
      <c r="CW2538" s="43"/>
      <c r="CX2538" s="43"/>
      <c r="CY2538" s="43"/>
      <c r="CZ2538" s="43"/>
      <c r="DA2538" s="43"/>
      <c r="DB2538" s="43"/>
      <c r="DC2538" s="43"/>
      <c r="DD2538" s="43"/>
      <c r="DE2538" s="43"/>
      <c r="DF2538" s="43"/>
      <c r="DG2538" s="43"/>
      <c r="DH2538" s="43"/>
      <c r="DI2538" s="43"/>
      <c r="DJ2538" s="43"/>
      <c r="DK2538" s="43"/>
      <c r="DL2538" s="43"/>
      <c r="DM2538" s="43"/>
      <c r="DN2538" s="43"/>
      <c r="DO2538" s="43"/>
      <c r="DP2538" s="43"/>
      <c r="DQ2538" s="43"/>
      <c r="DR2538" s="43"/>
      <c r="DS2538" s="43"/>
      <c r="DT2538" s="43"/>
      <c r="DU2538" s="43"/>
      <c r="DV2538" s="43"/>
    </row>
    <row r="2539" spans="1:126" s="8" customFormat="1" ht="20.100000000000001" customHeight="1">
      <c r="AQ2539" s="8" t="s">
        <v>83</v>
      </c>
      <c r="AV2539" s="48"/>
      <c r="AW2539" s="48"/>
      <c r="AX2539" s="48"/>
      <c r="AY2539" s="48"/>
      <c r="AZ2539" s="48"/>
      <c r="BA2539" s="48"/>
      <c r="BB2539" s="48"/>
      <c r="BC2539" s="48"/>
      <c r="BD2539" s="495">
        <f>VLOOKUP(A2481,入力フォーム!$A$26:$AA$75,9,FALSE)</f>
        <v>0</v>
      </c>
      <c r="BE2539" s="495"/>
      <c r="BF2539" s="495"/>
      <c r="BG2539" s="495"/>
      <c r="BH2539" s="495"/>
      <c r="BI2539" s="495"/>
      <c r="BJ2539" s="495"/>
      <c r="BK2539" s="495"/>
      <c r="BL2539" s="495"/>
      <c r="BM2539" s="495"/>
      <c r="BN2539" s="495"/>
      <c r="BO2539" s="495"/>
      <c r="BP2539" s="495"/>
      <c r="BQ2539" s="495"/>
      <c r="BR2539" s="495"/>
      <c r="BS2539" s="495"/>
      <c r="BZ2539" s="43"/>
      <c r="CA2539" s="43"/>
      <c r="CB2539" s="43"/>
      <c r="CC2539" s="43"/>
      <c r="CD2539" s="43"/>
      <c r="CE2539" s="43"/>
      <c r="CF2539" s="43"/>
      <c r="CG2539" s="43"/>
      <c r="CH2539" s="43"/>
      <c r="CI2539" s="43"/>
      <c r="CJ2539" s="43"/>
      <c r="CK2539" s="43"/>
      <c r="CL2539" s="43"/>
      <c r="CM2539" s="43"/>
      <c r="CN2539" s="43"/>
      <c r="CO2539" s="43"/>
      <c r="CP2539" s="43"/>
      <c r="CQ2539" s="43"/>
      <c r="CR2539" s="43"/>
      <c r="CS2539" s="43"/>
      <c r="CT2539" s="43"/>
      <c r="CU2539" s="43"/>
      <c r="CV2539" s="43"/>
      <c r="CW2539" s="43"/>
      <c r="CX2539" s="43"/>
      <c r="CY2539" s="43"/>
      <c r="CZ2539" s="43"/>
      <c r="DA2539" s="43"/>
      <c r="DB2539" s="43"/>
      <c r="DC2539" s="43"/>
      <c r="DD2539" s="43"/>
      <c r="DE2539" s="43"/>
      <c r="DF2539" s="43"/>
      <c r="DG2539" s="43"/>
      <c r="DH2539" s="43"/>
      <c r="DI2539" s="43"/>
      <c r="DJ2539" s="43"/>
      <c r="DK2539" s="43"/>
      <c r="DL2539" s="43"/>
      <c r="DM2539" s="43"/>
      <c r="DN2539" s="43"/>
      <c r="DO2539" s="43"/>
      <c r="DP2539" s="43"/>
      <c r="DQ2539" s="43"/>
      <c r="DR2539" s="43"/>
      <c r="DS2539" s="43"/>
      <c r="DT2539" s="43"/>
      <c r="DU2539" s="43"/>
      <c r="DV2539" s="43"/>
    </row>
    <row r="2540" spans="1:126" s="8" customFormat="1" ht="12" customHeight="1">
      <c r="BZ2540" s="43"/>
      <c r="CA2540" s="43"/>
      <c r="CB2540" s="43"/>
      <c r="CC2540" s="43"/>
      <c r="CD2540" s="43"/>
      <c r="CE2540" s="43"/>
      <c r="CF2540" s="43"/>
      <c r="CG2540" s="43"/>
      <c r="CH2540" s="43"/>
      <c r="CI2540" s="43"/>
      <c r="CJ2540" s="43"/>
      <c r="CK2540" s="43"/>
      <c r="CL2540" s="43"/>
      <c r="CM2540" s="43"/>
      <c r="CN2540" s="43"/>
      <c r="CO2540" s="43"/>
      <c r="CP2540" s="43"/>
      <c r="CQ2540" s="43"/>
      <c r="CR2540" s="43"/>
      <c r="CS2540" s="43"/>
      <c r="CT2540" s="43"/>
      <c r="CU2540" s="43"/>
      <c r="CV2540" s="43"/>
      <c r="CW2540" s="43"/>
      <c r="CX2540" s="43"/>
      <c r="CY2540" s="43"/>
      <c r="CZ2540" s="43"/>
      <c r="DA2540" s="43"/>
      <c r="DB2540" s="43"/>
      <c r="DC2540" s="43"/>
      <c r="DD2540" s="43"/>
      <c r="DE2540" s="43"/>
      <c r="DF2540" s="43"/>
      <c r="DG2540" s="43"/>
      <c r="DH2540" s="43"/>
      <c r="DI2540" s="43"/>
      <c r="DJ2540" s="43"/>
      <c r="DK2540" s="43"/>
      <c r="DL2540" s="43"/>
      <c r="DM2540" s="43"/>
      <c r="DN2540" s="43"/>
      <c r="DO2540" s="43"/>
      <c r="DP2540" s="43"/>
      <c r="DQ2540" s="43"/>
      <c r="DR2540" s="43"/>
      <c r="DS2540" s="43"/>
      <c r="DT2540" s="43"/>
      <c r="DU2540" s="43"/>
      <c r="DV2540" s="43"/>
    </row>
    <row r="2541" spans="1:126" s="8" customFormat="1" ht="22.5" customHeight="1">
      <c r="D2541" s="496" t="s">
        <v>85</v>
      </c>
      <c r="E2541" s="496"/>
      <c r="F2541" s="496"/>
      <c r="G2541" s="496"/>
      <c r="H2541" s="496"/>
      <c r="I2541" s="496"/>
      <c r="J2541" s="496"/>
      <c r="K2541" s="496"/>
      <c r="L2541" s="497" t="str">
        <f>入力フォーム!$C$22</f>
        <v>07-999</v>
      </c>
      <c r="M2541" s="497"/>
      <c r="N2541" s="497"/>
      <c r="O2541" s="497"/>
      <c r="P2541" s="497"/>
      <c r="Q2541" s="497"/>
      <c r="R2541" s="48"/>
      <c r="S2541" s="48"/>
      <c r="T2541" s="8" t="s">
        <v>242</v>
      </c>
      <c r="BZ2541" s="43"/>
      <c r="CA2541" s="43"/>
      <c r="CB2541" s="43"/>
      <c r="CC2541" s="43"/>
      <c r="CD2541" s="43"/>
      <c r="CE2541" s="43"/>
      <c r="CF2541" s="43"/>
      <c r="CG2541" s="43"/>
      <c r="CH2541" s="43"/>
      <c r="CI2541" s="43"/>
      <c r="CJ2541" s="43"/>
      <c r="CK2541" s="43"/>
      <c r="CL2541" s="43"/>
      <c r="CM2541" s="43"/>
      <c r="CN2541" s="43"/>
      <c r="CO2541" s="43"/>
      <c r="CP2541" s="43"/>
      <c r="CQ2541" s="43"/>
      <c r="CR2541" s="43"/>
      <c r="CS2541" s="43"/>
      <c r="CT2541" s="43"/>
      <c r="CU2541" s="43"/>
      <c r="CV2541" s="43"/>
      <c r="CW2541" s="43"/>
      <c r="CX2541" s="43"/>
      <c r="CY2541" s="43"/>
      <c r="CZ2541" s="43"/>
      <c r="DA2541" s="43"/>
      <c r="DB2541" s="43"/>
      <c r="DC2541" s="43"/>
      <c r="DD2541" s="43"/>
      <c r="DE2541" s="43"/>
      <c r="DF2541" s="43"/>
      <c r="DG2541" s="43"/>
      <c r="DH2541" s="43"/>
      <c r="DI2541" s="43"/>
      <c r="DJ2541" s="43"/>
      <c r="DK2541" s="43"/>
      <c r="DL2541" s="43"/>
      <c r="DM2541" s="43"/>
      <c r="DN2541" s="43"/>
      <c r="DO2541" s="43"/>
      <c r="DP2541" s="43"/>
      <c r="DQ2541" s="43"/>
      <c r="DR2541" s="43"/>
      <c r="DS2541" s="43"/>
      <c r="DT2541" s="43"/>
      <c r="DU2541" s="43"/>
      <c r="DV2541" s="43"/>
    </row>
    <row r="2542" spans="1:126" s="8" customFormat="1" ht="15.75" customHeight="1">
      <c r="D2542" s="45"/>
      <c r="F2542" s="45"/>
      <c r="G2542" s="45"/>
      <c r="H2542" s="45"/>
      <c r="I2542" s="45"/>
      <c r="J2542" s="45"/>
      <c r="K2542" s="45"/>
      <c r="L2542" s="45"/>
      <c r="M2542" s="45"/>
      <c r="N2542" s="45"/>
      <c r="O2542" s="45"/>
      <c r="P2542" s="45"/>
      <c r="Q2542" s="45"/>
      <c r="BX2542" s="51"/>
      <c r="CB2542" s="43"/>
      <c r="CC2542" s="43"/>
      <c r="CD2542" s="43"/>
      <c r="CE2542" s="43"/>
      <c r="CF2542" s="43"/>
      <c r="CG2542" s="43"/>
      <c r="CH2542" s="43"/>
      <c r="CI2542" s="43"/>
      <c r="CJ2542" s="43"/>
      <c r="CK2542" s="43"/>
      <c r="CL2542" s="43"/>
      <c r="CM2542" s="43"/>
      <c r="CN2542" s="43"/>
      <c r="CO2542" s="43"/>
      <c r="CP2542" s="43"/>
      <c r="CQ2542" s="43"/>
      <c r="CR2542" s="43"/>
      <c r="CS2542" s="43"/>
      <c r="CT2542" s="43"/>
      <c r="CU2542" s="43"/>
      <c r="CV2542" s="43"/>
      <c r="CW2542" s="43"/>
      <c r="CX2542" s="43"/>
      <c r="CY2542" s="43"/>
      <c r="CZ2542" s="43"/>
      <c r="DA2542" s="43"/>
      <c r="DB2542" s="43"/>
      <c r="DC2542" s="43"/>
      <c r="DD2542" s="43"/>
      <c r="DE2542" s="43"/>
      <c r="DF2542" s="43"/>
      <c r="DG2542" s="43"/>
      <c r="DH2542" s="43"/>
      <c r="DI2542" s="43"/>
      <c r="DJ2542" s="43"/>
      <c r="DK2542" s="43"/>
      <c r="DL2542" s="43"/>
      <c r="DM2542" s="43"/>
      <c r="DN2542" s="43"/>
      <c r="DO2542" s="43"/>
      <c r="DP2542" s="43"/>
      <c r="DQ2542" s="43"/>
      <c r="DR2542" s="43"/>
      <c r="DS2542" s="43"/>
      <c r="DT2542" s="43"/>
      <c r="DU2542" s="43"/>
      <c r="DV2542" s="43"/>
    </row>
    <row r="2543" spans="1:126" s="7" customFormat="1" ht="18.75">
      <c r="A2543" s="7">
        <f>IF(MOD(ROW()-1,62)=0,QUOTIENT(ROW()-1,62)+1,"")</f>
        <v>42</v>
      </c>
      <c r="B2543" s="473" t="s">
        <v>39</v>
      </c>
      <c r="C2543" s="473"/>
      <c r="D2543" s="473"/>
      <c r="E2543" s="473"/>
      <c r="F2543" s="473"/>
      <c r="G2543" s="473"/>
      <c r="H2543" s="473"/>
      <c r="I2543" s="473"/>
      <c r="J2543" s="473"/>
      <c r="K2543" s="473"/>
      <c r="L2543" s="473"/>
      <c r="M2543" s="473"/>
      <c r="N2543" s="473"/>
      <c r="O2543" s="473"/>
      <c r="P2543" s="473"/>
      <c r="Q2543" s="473"/>
      <c r="R2543" s="473"/>
      <c r="S2543" s="473"/>
      <c r="T2543" s="473"/>
      <c r="U2543" s="473"/>
      <c r="V2543" s="473"/>
      <c r="W2543" s="473"/>
      <c r="X2543" s="473"/>
      <c r="Y2543" s="473"/>
      <c r="Z2543" s="473"/>
      <c r="AA2543" s="473"/>
      <c r="AB2543" s="473"/>
      <c r="AC2543" s="473"/>
      <c r="AD2543" s="473"/>
      <c r="AE2543" s="473"/>
      <c r="AF2543" s="473"/>
      <c r="AG2543" s="473"/>
      <c r="AH2543" s="473"/>
      <c r="AI2543" s="473"/>
      <c r="AJ2543" s="473"/>
      <c r="AK2543" s="473"/>
      <c r="AL2543" s="473"/>
      <c r="AM2543" s="473"/>
      <c r="AN2543" s="473"/>
      <c r="AO2543" s="473"/>
      <c r="AP2543" s="473"/>
      <c r="AQ2543" s="473"/>
      <c r="AR2543" s="473"/>
      <c r="AS2543" s="473"/>
      <c r="AT2543" s="473"/>
      <c r="AU2543" s="473"/>
      <c r="AV2543" s="473"/>
      <c r="AW2543" s="473"/>
      <c r="AX2543" s="473"/>
      <c r="AY2543" s="473"/>
      <c r="AZ2543" s="473"/>
      <c r="BA2543" s="473"/>
      <c r="BB2543" s="473"/>
      <c r="BC2543" s="473"/>
      <c r="BD2543" s="473"/>
      <c r="BE2543" s="473"/>
      <c r="BF2543" s="473"/>
      <c r="BG2543" s="473"/>
      <c r="BH2543" s="473"/>
      <c r="BI2543" s="473"/>
      <c r="BJ2543" s="473"/>
      <c r="BK2543" s="473"/>
      <c r="BL2543" s="473"/>
      <c r="BM2543" s="473"/>
      <c r="BN2543" s="473"/>
      <c r="BO2543" s="473"/>
      <c r="BP2543" s="473"/>
      <c r="BQ2543" s="473"/>
      <c r="BR2543" s="473"/>
      <c r="BS2543" s="473"/>
      <c r="BT2543" s="473"/>
      <c r="BU2543" s="473"/>
      <c r="BV2543" s="473"/>
      <c r="BW2543" s="473"/>
      <c r="BX2543" s="473"/>
      <c r="BY2543" s="52"/>
      <c r="BZ2543" s="41"/>
      <c r="CA2543" s="41"/>
      <c r="CB2543" s="41"/>
      <c r="CC2543" s="41"/>
      <c r="CD2543" s="41"/>
      <c r="CE2543" s="41"/>
      <c r="CF2543" s="41"/>
      <c r="CG2543" s="41"/>
      <c r="CH2543" s="41"/>
      <c r="CI2543" s="41"/>
      <c r="CJ2543" s="41"/>
      <c r="CK2543" s="41"/>
      <c r="CL2543" s="41"/>
      <c r="CM2543" s="41"/>
      <c r="CN2543" s="41"/>
      <c r="CO2543" s="41"/>
      <c r="CP2543" s="41"/>
      <c r="CQ2543" s="41"/>
      <c r="CR2543" s="41"/>
      <c r="CS2543" s="41"/>
      <c r="CT2543" s="41"/>
      <c r="CU2543" s="41"/>
      <c r="CV2543" s="41"/>
      <c r="CW2543" s="41"/>
      <c r="CX2543" s="41"/>
      <c r="CY2543" s="41"/>
      <c r="CZ2543" s="41"/>
      <c r="DA2543" s="41"/>
      <c r="DB2543" s="41"/>
      <c r="DC2543" s="41"/>
      <c r="DD2543" s="41"/>
      <c r="DE2543" s="41"/>
      <c r="DF2543" s="41"/>
      <c r="DG2543" s="41"/>
      <c r="DH2543" s="41"/>
      <c r="DI2543" s="41"/>
      <c r="DJ2543" s="41"/>
      <c r="DK2543" s="41"/>
      <c r="DL2543" s="41"/>
      <c r="DM2543" s="41"/>
      <c r="DN2543" s="41"/>
      <c r="DO2543" s="41"/>
      <c r="DP2543" s="41"/>
      <c r="DQ2543" s="41"/>
      <c r="DR2543" s="41"/>
      <c r="DS2543" s="41"/>
      <c r="DT2543" s="41"/>
      <c r="DU2543" s="41"/>
      <c r="DV2543" s="41"/>
    </row>
    <row r="2544" spans="1:126" s="7" customFormat="1" ht="19.5" customHeight="1">
      <c r="B2544" s="8"/>
      <c r="C2544" s="8"/>
      <c r="D2544" s="8"/>
      <c r="E2544" s="8"/>
      <c r="F2544" s="8"/>
      <c r="G2544" s="8"/>
      <c r="H2544" s="8"/>
      <c r="I2544" s="8"/>
      <c r="J2544" s="8"/>
      <c r="K2544" s="8"/>
      <c r="L2544" s="8"/>
      <c r="M2544" s="8"/>
      <c r="N2544" s="8"/>
      <c r="O2544" s="8"/>
      <c r="P2544" s="8"/>
      <c r="Q2544" s="8"/>
      <c r="R2544" s="8"/>
      <c r="S2544" s="8"/>
      <c r="T2544" s="8"/>
      <c r="U2544" s="8"/>
      <c r="V2544" s="8"/>
      <c r="W2544" s="8"/>
      <c r="X2544" s="8"/>
      <c r="Y2544" s="8"/>
      <c r="Z2544" s="8"/>
      <c r="AA2544" s="8"/>
      <c r="AB2544" s="8"/>
      <c r="AC2544" s="8"/>
      <c r="AQ2544" s="8"/>
      <c r="AR2544" s="8"/>
      <c r="AS2544" s="8"/>
      <c r="AT2544" s="8"/>
      <c r="AU2544" s="8"/>
      <c r="AV2544" s="8"/>
      <c r="AW2544" s="8"/>
      <c r="AX2544" s="8"/>
      <c r="AY2544" s="8"/>
      <c r="AZ2544" s="8"/>
      <c r="BZ2544" s="41"/>
      <c r="CA2544" s="41"/>
      <c r="CB2544" s="41"/>
      <c r="CC2544" s="41"/>
      <c r="CD2544" s="41"/>
      <c r="CE2544" s="41"/>
      <c r="CF2544" s="41"/>
      <c r="CG2544" s="41"/>
      <c r="CH2544" s="41"/>
      <c r="CI2544" s="41"/>
      <c r="CJ2544" s="41"/>
      <c r="CK2544" s="41"/>
      <c r="CL2544" s="41"/>
      <c r="CM2544" s="41"/>
      <c r="CN2544" s="41"/>
      <c r="CO2544" s="41"/>
      <c r="CP2544" s="41"/>
      <c r="CQ2544" s="41"/>
      <c r="CR2544" s="41"/>
      <c r="CS2544" s="41"/>
      <c r="CT2544" s="41"/>
      <c r="CU2544" s="41"/>
      <c r="CV2544" s="41"/>
      <c r="CW2544" s="41"/>
      <c r="CX2544" s="41"/>
      <c r="CY2544" s="41"/>
      <c r="CZ2544" s="41"/>
      <c r="DA2544" s="41"/>
      <c r="DB2544" s="41"/>
      <c r="DC2544" s="41"/>
      <c r="DD2544" s="41"/>
      <c r="DE2544" s="41"/>
      <c r="DF2544" s="41"/>
      <c r="DG2544" s="41"/>
      <c r="DH2544" s="41"/>
      <c r="DI2544" s="41"/>
      <c r="DJ2544" s="41"/>
      <c r="DK2544" s="41"/>
      <c r="DL2544" s="41"/>
      <c r="DM2544" s="41"/>
      <c r="DN2544" s="41"/>
      <c r="DO2544" s="41"/>
      <c r="DP2544" s="41"/>
      <c r="DQ2544" s="41"/>
      <c r="DR2544" s="41"/>
      <c r="DS2544" s="41"/>
      <c r="DT2544" s="41"/>
      <c r="DU2544" s="41"/>
      <c r="DV2544" s="41"/>
    </row>
    <row r="2545" spans="1:126" s="7" customFormat="1" ht="16.5" customHeight="1">
      <c r="B2545" s="8" t="s">
        <v>229</v>
      </c>
      <c r="C2545" s="8"/>
      <c r="D2545" s="8"/>
      <c r="E2545" s="8"/>
      <c r="F2545" s="8"/>
      <c r="G2545" s="8"/>
      <c r="H2545" s="8"/>
      <c r="I2545" s="8"/>
      <c r="J2545" s="8"/>
      <c r="K2545" s="8"/>
      <c r="L2545" s="8"/>
      <c r="M2545" s="8"/>
      <c r="N2545" s="8"/>
      <c r="O2545" s="8"/>
      <c r="P2545" s="8"/>
      <c r="Q2545" s="8"/>
      <c r="R2545" s="8"/>
      <c r="S2545" s="8"/>
      <c r="T2545" s="8"/>
      <c r="U2545" s="8"/>
      <c r="V2545" s="8"/>
      <c r="W2545" s="8"/>
      <c r="X2545" s="8"/>
      <c r="Y2545" s="8"/>
      <c r="Z2545" s="8"/>
      <c r="AA2545" s="8"/>
      <c r="AB2545" s="8"/>
      <c r="AD2545" s="474">
        <f>VLOOKUP(A2543,入力フォーム!$A$26:$AA$75,2,FALSE)</f>
        <v>0</v>
      </c>
      <c r="AE2545" s="474"/>
      <c r="AF2545" s="474"/>
      <c r="AG2545" s="474"/>
      <c r="AH2545" s="474"/>
      <c r="AI2545" s="474"/>
      <c r="AJ2545" s="474"/>
      <c r="AK2545" s="474"/>
      <c r="AL2545" s="474"/>
      <c r="AM2545" s="474"/>
      <c r="AN2545" s="474"/>
      <c r="AO2545" s="474"/>
      <c r="AP2545" s="474"/>
      <c r="AQ2545" s="8" t="s">
        <v>230</v>
      </c>
      <c r="AR2545" s="8"/>
      <c r="AS2545" s="8"/>
      <c r="AT2545" s="8"/>
      <c r="AU2545" s="8"/>
      <c r="AV2545" s="8"/>
      <c r="AW2545" s="8"/>
      <c r="AX2545" s="8"/>
      <c r="AY2545" s="8"/>
      <c r="AZ2545" s="8"/>
      <c r="BZ2545" s="41"/>
      <c r="CA2545" s="41"/>
      <c r="CB2545" s="41"/>
      <c r="CC2545" s="41"/>
      <c r="CD2545" s="41"/>
      <c r="CE2545" s="41"/>
      <c r="CF2545" s="41"/>
      <c r="CG2545" s="41"/>
      <c r="CH2545" s="41"/>
      <c r="CI2545" s="41"/>
      <c r="CJ2545" s="41"/>
      <c r="CK2545" s="41"/>
      <c r="CL2545" s="41"/>
      <c r="CM2545" s="41"/>
      <c r="CN2545" s="41"/>
      <c r="CO2545" s="41"/>
      <c r="CP2545" s="41"/>
      <c r="CQ2545" s="41"/>
      <c r="CR2545" s="41"/>
      <c r="CS2545" s="41"/>
      <c r="CT2545" s="41"/>
      <c r="CU2545" s="41"/>
      <c r="CV2545" s="41"/>
      <c r="CW2545" s="41"/>
      <c r="CX2545" s="41"/>
      <c r="CY2545" s="41"/>
      <c r="CZ2545" s="41"/>
      <c r="DA2545" s="41"/>
      <c r="DB2545" s="41"/>
      <c r="DC2545" s="41"/>
      <c r="DD2545" s="41"/>
      <c r="DE2545" s="41"/>
      <c r="DF2545" s="41"/>
      <c r="DG2545" s="41"/>
      <c r="DH2545" s="41"/>
      <c r="DI2545" s="41"/>
      <c r="DJ2545" s="41"/>
      <c r="DK2545" s="41"/>
      <c r="DL2545" s="41"/>
      <c r="DM2545" s="41"/>
      <c r="DN2545" s="41"/>
      <c r="DO2545" s="41"/>
      <c r="DP2545" s="41"/>
      <c r="DQ2545" s="41"/>
      <c r="DR2545" s="41"/>
      <c r="DS2545" s="41"/>
      <c r="DT2545" s="41"/>
      <c r="DU2545" s="41"/>
      <c r="DV2545" s="41"/>
    </row>
    <row r="2546" spans="1:126" ht="14.25" customHeight="1">
      <c r="B2546" s="9"/>
      <c r="C2546" s="9"/>
      <c r="D2546" s="9"/>
    </row>
    <row r="2547" spans="1:126" ht="15.75" customHeight="1">
      <c r="D2547" s="475" t="s">
        <v>23</v>
      </c>
      <c r="E2547" s="475"/>
      <c r="F2547" s="475"/>
      <c r="G2547" s="475"/>
      <c r="H2547" s="475"/>
      <c r="I2547" s="475"/>
      <c r="J2547" s="475"/>
      <c r="K2547" s="475"/>
      <c r="L2547" s="475"/>
      <c r="M2547" s="475"/>
      <c r="N2547" s="475"/>
      <c r="O2547" s="475"/>
      <c r="P2547" s="475"/>
      <c r="Q2547" s="475"/>
      <c r="R2547" s="475"/>
      <c r="S2547" s="475"/>
      <c r="T2547" s="475"/>
      <c r="U2547" s="475"/>
      <c r="V2547" s="475"/>
      <c r="W2547" s="475"/>
      <c r="X2547" s="475"/>
      <c r="Y2547" s="475"/>
      <c r="Z2547" s="475"/>
      <c r="AA2547" s="475"/>
      <c r="AB2547" s="475"/>
      <c r="AC2547" s="475"/>
      <c r="AD2547" s="475"/>
      <c r="AE2547" s="475"/>
      <c r="AF2547" s="475"/>
      <c r="AG2547" s="475"/>
      <c r="AH2547" s="475"/>
      <c r="AI2547" s="475"/>
      <c r="AJ2547" s="475"/>
      <c r="AK2547" s="475"/>
      <c r="AL2547" s="475"/>
      <c r="AM2547" s="475"/>
      <c r="AN2547" s="475"/>
      <c r="AO2547" s="475"/>
      <c r="AP2547" s="475"/>
      <c r="AQ2547" s="475"/>
      <c r="AR2547" s="475"/>
      <c r="AS2547" s="475"/>
      <c r="AT2547" s="475"/>
      <c r="AU2547" s="475"/>
      <c r="AV2547" s="475"/>
      <c r="AW2547" s="475"/>
      <c r="AX2547" s="475"/>
      <c r="AY2547" s="475"/>
      <c r="AZ2547" s="475"/>
      <c r="BA2547" s="475"/>
      <c r="BB2547" s="475"/>
      <c r="BC2547" s="475"/>
      <c r="BD2547" s="475"/>
      <c r="BE2547" s="475"/>
      <c r="BF2547" s="475"/>
      <c r="BG2547" s="475"/>
      <c r="BH2547" s="475"/>
      <c r="BI2547" s="475"/>
      <c r="BJ2547" s="475"/>
      <c r="BK2547" s="475"/>
      <c r="BL2547" s="475"/>
      <c r="BM2547" s="475"/>
      <c r="BN2547" s="475"/>
      <c r="BO2547" s="475"/>
      <c r="BP2547" s="475"/>
      <c r="BQ2547" s="475"/>
      <c r="BR2547" s="475"/>
      <c r="BS2547" s="475"/>
      <c r="BT2547" s="475"/>
      <c r="BU2547" s="475"/>
      <c r="BV2547" s="475"/>
      <c r="BW2547" s="475"/>
      <c r="BX2547" s="475"/>
      <c r="BZ2547"/>
    </row>
    <row r="2548" spans="1:126" ht="14.25" customHeight="1">
      <c r="B2548" s="9"/>
      <c r="C2548" s="9"/>
      <c r="D2548" s="9"/>
      <c r="E2548" s="9"/>
      <c r="F2548" s="9"/>
      <c r="G2548" s="9"/>
      <c r="H2548" s="9"/>
      <c r="I2548" s="9"/>
      <c r="J2548" s="9"/>
      <c r="K2548" s="9"/>
      <c r="L2548" s="9"/>
      <c r="M2548" s="9"/>
      <c r="N2548" s="9"/>
      <c r="O2548" s="9"/>
      <c r="P2548" s="9"/>
      <c r="Q2548" s="9"/>
      <c r="R2548" s="9"/>
      <c r="S2548" s="9"/>
      <c r="T2548" s="9"/>
      <c r="U2548" s="9"/>
      <c r="V2548" s="9"/>
      <c r="W2548" s="9"/>
      <c r="X2548" s="9"/>
      <c r="Y2548" s="9"/>
      <c r="Z2548" s="9"/>
      <c r="AA2548" s="9"/>
      <c r="AB2548" s="9"/>
      <c r="AC2548" s="9"/>
      <c r="AD2548" s="9"/>
      <c r="AE2548" s="9"/>
      <c r="AF2548" s="9"/>
      <c r="AG2548" s="9"/>
      <c r="AH2548" s="9"/>
      <c r="AI2548" s="9"/>
      <c r="AJ2548" s="9"/>
      <c r="AK2548" s="9"/>
      <c r="AL2548" s="9"/>
      <c r="AM2548" s="9"/>
      <c r="AN2548" s="9"/>
      <c r="AO2548" s="9"/>
      <c r="AP2548" s="9"/>
      <c r="AQ2548" s="9"/>
      <c r="AR2548" s="9"/>
      <c r="AS2548" s="9"/>
      <c r="AT2548" s="9"/>
      <c r="AU2548" s="9"/>
      <c r="AV2548" s="9"/>
      <c r="AW2548" s="9"/>
      <c r="AX2548" s="9"/>
      <c r="AY2548" s="9"/>
      <c r="AZ2548" s="9"/>
    </row>
    <row r="2549" spans="1:126" ht="19.5" customHeight="1">
      <c r="B2549" s="9"/>
      <c r="C2549" s="9"/>
      <c r="D2549" s="10"/>
      <c r="E2549" s="11" t="s">
        <v>40</v>
      </c>
      <c r="F2549" s="11"/>
      <c r="G2549" s="11"/>
      <c r="H2549" s="11"/>
      <c r="I2549" s="11"/>
      <c r="J2549" s="12"/>
      <c r="K2549" s="12"/>
      <c r="L2549" s="12"/>
      <c r="M2549" s="12"/>
      <c r="N2549" s="12"/>
      <c r="O2549" s="12"/>
      <c r="P2549" s="12"/>
      <c r="Q2549" s="10"/>
      <c r="R2549" s="476" t="str">
        <f>VLOOKUP(A2543,入力フォーム!$A$26:$AA$75,11,FALSE)</f>
        <v/>
      </c>
      <c r="S2549" s="476"/>
      <c r="T2549" s="476"/>
      <c r="U2549" s="476"/>
      <c r="V2549" s="476"/>
      <c r="W2549" s="476"/>
      <c r="X2549" s="476"/>
      <c r="Y2549" s="476"/>
      <c r="Z2549" s="476"/>
      <c r="AA2549" s="476"/>
      <c r="AB2549" s="476"/>
      <c r="AC2549" s="476"/>
      <c r="AD2549" s="476"/>
      <c r="AE2549" s="476"/>
      <c r="AF2549" s="476"/>
      <c r="AG2549" s="476"/>
      <c r="AH2549" s="477" t="s">
        <v>235</v>
      </c>
      <c r="AI2549" s="478"/>
      <c r="AJ2549" s="478"/>
      <c r="AK2549" s="478"/>
      <c r="AL2549" s="478"/>
      <c r="AM2549" s="476" t="str">
        <f>VLOOKUP(A2543,入力フォーム!$A$26:$AA$75,13,FALSE)</f>
        <v/>
      </c>
      <c r="AN2549" s="476"/>
      <c r="AO2549" s="476"/>
      <c r="AP2549" s="476"/>
      <c r="AQ2549" s="476"/>
      <c r="AR2549" s="476"/>
      <c r="AS2549" s="476"/>
      <c r="AT2549" s="476"/>
      <c r="AU2549" s="476"/>
      <c r="AV2549" s="476"/>
      <c r="AW2549" s="476"/>
      <c r="AX2549" s="476"/>
      <c r="AY2549" s="476"/>
      <c r="AZ2549" s="476"/>
      <c r="BA2549" s="476"/>
      <c r="BB2549" s="476"/>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3"/>
    </row>
    <row r="2550" spans="1:126" ht="20.100000000000001" customHeight="1">
      <c r="B2550" s="9"/>
      <c r="C2550" s="9"/>
      <c r="D2550" s="10"/>
      <c r="E2550" s="11" t="s">
        <v>41</v>
      </c>
      <c r="F2550" s="11"/>
      <c r="G2550" s="11"/>
      <c r="H2550" s="11"/>
      <c r="I2550" s="11"/>
      <c r="J2550" s="12"/>
      <c r="K2550" s="12"/>
      <c r="L2550" s="12"/>
      <c r="M2550" s="12"/>
      <c r="N2550" s="12"/>
      <c r="O2550" s="12"/>
      <c r="P2550" s="229"/>
      <c r="Q2550" s="230"/>
      <c r="R2550" s="463" t="str">
        <f>入力フォーム!$C$10</f>
        <v>品川キャンパス</v>
      </c>
      <c r="S2550" s="463"/>
      <c r="T2550" s="463"/>
      <c r="U2550" s="463"/>
      <c r="V2550" s="463"/>
      <c r="W2550" s="463"/>
      <c r="X2550" s="463"/>
      <c r="Y2550" s="463"/>
      <c r="Z2550" s="231"/>
      <c r="AA2550" s="464" t="str">
        <f>入力フォーム!$D$10</f>
        <v>文学部事務室</v>
      </c>
      <c r="AB2550" s="464"/>
      <c r="AC2550" s="464"/>
      <c r="AD2550" s="464"/>
      <c r="AE2550" s="464"/>
      <c r="AF2550" s="464"/>
      <c r="AG2550" s="464"/>
      <c r="AH2550" s="464"/>
      <c r="AI2550" s="464"/>
      <c r="AJ2550" s="464"/>
      <c r="AK2550" s="464"/>
      <c r="AL2550" s="464"/>
      <c r="AM2550" s="464"/>
      <c r="AN2550" s="464"/>
      <c r="AO2550" s="464"/>
      <c r="AP2550" s="464"/>
      <c r="AQ2550" s="464"/>
      <c r="AR2550" s="464"/>
      <c r="AS2550" s="464"/>
      <c r="AT2550" s="464"/>
      <c r="AU2550" s="464"/>
      <c r="AV2550" s="464"/>
      <c r="AW2550" s="464"/>
      <c r="AX2550" s="464"/>
      <c r="AY2550" s="464"/>
      <c r="AZ2550" s="464"/>
      <c r="BA2550" s="464"/>
      <c r="BB2550" s="464"/>
      <c r="BC2550" s="464"/>
      <c r="BD2550" s="464"/>
      <c r="BE2550" s="464"/>
      <c r="BF2550" s="464"/>
      <c r="BG2550" s="464"/>
      <c r="BH2550" s="464"/>
      <c r="BI2550" s="464"/>
      <c r="BJ2550" s="464"/>
      <c r="BK2550" s="464"/>
      <c r="BL2550" s="464"/>
      <c r="BM2550" s="464"/>
      <c r="BN2550" s="464"/>
      <c r="BO2550" s="464"/>
      <c r="BP2550" s="464"/>
      <c r="BQ2550" s="464"/>
      <c r="BR2550" s="231"/>
      <c r="BS2550" s="231"/>
      <c r="BT2550" s="231"/>
      <c r="BU2550" s="231"/>
      <c r="BV2550" s="231"/>
      <c r="BW2550" s="231"/>
      <c r="BX2550" s="232"/>
    </row>
    <row r="2551" spans="1:126" ht="18.600000000000001" customHeight="1">
      <c r="B2551" s="9"/>
      <c r="C2551" s="9"/>
      <c r="D2551" s="15"/>
      <c r="E2551" s="16" t="s">
        <v>236</v>
      </c>
      <c r="F2551" s="16"/>
      <c r="G2551" s="16"/>
      <c r="H2551" s="16"/>
      <c r="I2551" s="16"/>
      <c r="J2551" s="17"/>
      <c r="K2551" s="17"/>
      <c r="L2551" s="17"/>
      <c r="M2551" s="17"/>
      <c r="N2551" s="17"/>
      <c r="O2551" s="17"/>
      <c r="P2551" s="17"/>
      <c r="Q2551" s="15"/>
      <c r="R2551" s="465" t="str">
        <f>入力フォーム!$C$4</f>
        <v>文学部事務室</v>
      </c>
      <c r="S2551" s="465"/>
      <c r="T2551" s="465"/>
      <c r="U2551" s="465"/>
      <c r="V2551" s="465"/>
      <c r="W2551" s="465"/>
      <c r="X2551" s="465"/>
      <c r="Y2551" s="465"/>
      <c r="Z2551" s="465"/>
      <c r="AA2551" s="465"/>
      <c r="AB2551" s="465"/>
      <c r="AC2551" s="465"/>
      <c r="AD2551" s="465"/>
      <c r="AE2551" s="465"/>
      <c r="AF2551" s="465"/>
      <c r="AG2551" s="465"/>
      <c r="AH2551" s="465"/>
      <c r="AI2551" s="465"/>
      <c r="AJ2551" s="465"/>
      <c r="AK2551" s="465"/>
      <c r="AL2551" s="465"/>
      <c r="AM2551" s="465"/>
      <c r="AN2551" s="465"/>
      <c r="AO2551" s="465"/>
      <c r="AP2551" s="465"/>
      <c r="AQ2551" s="465"/>
      <c r="AR2551" s="465"/>
      <c r="AS2551" s="465"/>
      <c r="AT2551" s="465"/>
      <c r="AU2551" s="465"/>
      <c r="AV2551" s="465"/>
      <c r="AW2551" s="465"/>
      <c r="AX2551" s="465"/>
      <c r="AY2551" s="465"/>
      <c r="AZ2551" s="465"/>
      <c r="BA2551" s="465"/>
      <c r="BB2551" s="465"/>
      <c r="BC2551" s="465"/>
      <c r="BD2551" s="465"/>
      <c r="BE2551" s="465"/>
      <c r="BF2551" s="465"/>
      <c r="BG2551" s="465"/>
      <c r="BH2551" s="465"/>
      <c r="BI2551" s="465"/>
      <c r="BJ2551" s="465"/>
      <c r="BK2551" s="465"/>
      <c r="BL2551" s="465"/>
      <c r="BM2551" s="465"/>
      <c r="BN2551" s="465"/>
      <c r="BO2551" s="465"/>
      <c r="BP2551" s="465"/>
      <c r="BQ2551" s="465"/>
      <c r="BR2551" s="465"/>
      <c r="BS2551" s="233"/>
      <c r="BT2551" s="233"/>
      <c r="BU2551" s="233"/>
      <c r="BV2551" s="233"/>
      <c r="BW2551" s="233"/>
      <c r="BX2551" s="19"/>
    </row>
    <row r="2552" spans="1:126" ht="38.25" customHeight="1">
      <c r="B2552" s="9"/>
      <c r="C2552" s="9"/>
      <c r="D2552" s="10"/>
      <c r="E2552" s="466" t="s">
        <v>42</v>
      </c>
      <c r="F2552" s="466"/>
      <c r="G2552" s="466"/>
      <c r="H2552" s="466"/>
      <c r="I2552" s="466"/>
      <c r="J2552" s="466"/>
      <c r="K2552" s="466"/>
      <c r="L2552" s="466"/>
      <c r="M2552" s="466"/>
      <c r="N2552" s="466"/>
      <c r="O2552" s="466"/>
      <c r="P2552" s="467"/>
      <c r="Q2552" s="10"/>
      <c r="R2552" s="468" t="str">
        <f>入力フォーム!$C$8</f>
        <v>OC学生スタッフ</v>
      </c>
      <c r="S2552" s="468"/>
      <c r="T2552" s="468"/>
      <c r="U2552" s="468"/>
      <c r="V2552" s="468"/>
      <c r="W2552" s="468"/>
      <c r="X2552" s="468"/>
      <c r="Y2552" s="468"/>
      <c r="Z2552" s="468"/>
      <c r="AA2552" s="468"/>
      <c r="AB2552" s="468"/>
      <c r="AC2552" s="468"/>
      <c r="AD2552" s="468"/>
      <c r="AE2552" s="468"/>
      <c r="AF2552" s="468"/>
      <c r="AG2552" s="468"/>
      <c r="AH2552" s="468"/>
      <c r="AI2552" s="468"/>
      <c r="AJ2552" s="468"/>
      <c r="AK2552" s="468"/>
      <c r="AL2552" s="468"/>
      <c r="AM2552" s="468"/>
      <c r="AN2552" s="468"/>
      <c r="AO2552" s="468"/>
      <c r="AP2552" s="468"/>
      <c r="AQ2552" s="468"/>
      <c r="AR2552" s="468"/>
      <c r="AS2552" s="468"/>
      <c r="AT2552" s="468"/>
      <c r="AU2552" s="468"/>
      <c r="AV2552" s="468"/>
      <c r="AW2552" s="468"/>
      <c r="AX2552" s="468"/>
      <c r="AY2552" s="468"/>
      <c r="AZ2552" s="468"/>
      <c r="BA2552" s="468"/>
      <c r="BB2552" s="468"/>
      <c r="BC2552" s="468"/>
      <c r="BD2552" s="468"/>
      <c r="BE2552" s="468"/>
      <c r="BF2552" s="468"/>
      <c r="BG2552" s="468"/>
      <c r="BH2552" s="468"/>
      <c r="BI2552" s="468"/>
      <c r="BJ2552" s="468"/>
      <c r="BK2552" s="468"/>
      <c r="BL2552" s="468"/>
      <c r="BM2552" s="468"/>
      <c r="BN2552" s="468"/>
      <c r="BO2552" s="468"/>
      <c r="BP2552" s="468"/>
      <c r="BQ2552" s="468"/>
      <c r="BR2552" s="468"/>
      <c r="BS2552" s="234"/>
      <c r="BT2552" s="234"/>
      <c r="BU2552" s="234"/>
      <c r="BV2552" s="234"/>
      <c r="BW2552" s="234"/>
      <c r="BX2552" s="14"/>
    </row>
    <row r="2553" spans="1:126" ht="20.100000000000001" customHeight="1">
      <c r="B2553" s="9"/>
      <c r="C2553" s="9"/>
      <c r="D2553" s="15"/>
      <c r="E2553" s="16" t="s">
        <v>43</v>
      </c>
      <c r="F2553" s="16"/>
      <c r="G2553" s="16"/>
      <c r="H2553" s="16"/>
      <c r="I2553" s="16"/>
      <c r="J2553" s="17"/>
      <c r="K2553" s="17"/>
      <c r="L2553" s="17"/>
      <c r="M2553" s="17"/>
      <c r="N2553" s="17"/>
      <c r="O2553" s="17"/>
      <c r="P2553" s="17"/>
      <c r="Q2553" s="15"/>
      <c r="R2553" s="17" t="s">
        <v>44</v>
      </c>
      <c r="S2553" s="17"/>
      <c r="T2553" s="17"/>
      <c r="U2553" s="17"/>
      <c r="V2553" s="17"/>
      <c r="W2553" s="469" t="str">
        <f>VLOOKUP(A2543,入力フォーム!$A$26:$AA$75,22,FALSE)</f>
        <v/>
      </c>
      <c r="X2553" s="469"/>
      <c r="Y2553" s="469"/>
      <c r="Z2553" s="469"/>
      <c r="AA2553" s="469"/>
      <c r="AB2553" s="469"/>
      <c r="AC2553" s="469"/>
      <c r="AD2553" s="469"/>
      <c r="AE2553" s="469"/>
      <c r="AF2553" s="469"/>
      <c r="AG2553" s="469"/>
      <c r="AH2553" s="469"/>
      <c r="AI2553" s="469"/>
      <c r="AJ2553" s="469"/>
      <c r="AK2553" s="469"/>
      <c r="AL2553" s="469"/>
      <c r="AM2553" s="469"/>
      <c r="AN2553" s="469"/>
      <c r="AO2553" s="469"/>
      <c r="AP2553" s="17"/>
      <c r="AQ2553" s="17"/>
      <c r="AR2553" s="470" t="s">
        <v>237</v>
      </c>
      <c r="AS2553" s="470"/>
      <c r="AT2553" s="470"/>
      <c r="AU2553" s="470"/>
      <c r="AV2553" s="470"/>
      <c r="AW2553" s="470"/>
      <c r="AX2553" s="471">
        <f>入力フォーム!$E$16</f>
        <v>0</v>
      </c>
      <c r="AY2553" s="471"/>
      <c r="AZ2553" s="471"/>
      <c r="BA2553" s="472" t="s">
        <v>65</v>
      </c>
      <c r="BB2553" s="472"/>
      <c r="BC2553" s="472"/>
      <c r="BD2553" s="472"/>
      <c r="BE2553" s="472"/>
      <c r="BF2553" s="18"/>
      <c r="BG2553" s="18"/>
      <c r="BH2553" s="18"/>
      <c r="BI2553" s="18"/>
      <c r="BJ2553" s="18"/>
      <c r="BK2553" s="18"/>
      <c r="BL2553" s="18"/>
      <c r="BM2553" s="18"/>
      <c r="BN2553" s="18"/>
      <c r="BO2553" s="18"/>
      <c r="BP2553" s="18"/>
      <c r="BQ2553" s="18"/>
      <c r="BR2553" s="18"/>
      <c r="BS2553" s="18"/>
      <c r="BT2553" s="18"/>
      <c r="BU2553" s="18"/>
      <c r="BV2553" s="18"/>
      <c r="BW2553" s="18"/>
      <c r="BX2553" s="19"/>
    </row>
    <row r="2554" spans="1:126" ht="20.100000000000001" customHeight="1">
      <c r="A2554" s="245"/>
      <c r="B2554" s="235"/>
      <c r="C2554" s="235"/>
      <c r="D2554" s="236"/>
      <c r="E2554" s="237"/>
      <c r="F2554" s="237"/>
      <c r="G2554" s="237"/>
      <c r="H2554" s="237"/>
      <c r="I2554" s="237"/>
      <c r="J2554" s="238"/>
      <c r="K2554" s="238"/>
      <c r="L2554" s="238"/>
      <c r="M2554" s="238"/>
      <c r="N2554" s="238"/>
      <c r="O2554" s="238"/>
      <c r="P2554" s="238"/>
      <c r="Q2554" s="239"/>
      <c r="R2554" s="240"/>
      <c r="S2554" s="241"/>
      <c r="T2554" s="241"/>
      <c r="U2554" s="241"/>
      <c r="V2554" s="241"/>
      <c r="W2554" s="241"/>
      <c r="X2554" s="241"/>
      <c r="Y2554" s="241"/>
      <c r="Z2554" s="241"/>
      <c r="AA2554" s="241"/>
      <c r="AB2554" s="241"/>
      <c r="AC2554" s="241"/>
      <c r="AD2554" s="241"/>
      <c r="AE2554" s="241"/>
      <c r="AF2554" s="241"/>
      <c r="AG2554" s="241"/>
      <c r="AH2554" s="241"/>
      <c r="AI2554" s="241"/>
      <c r="AJ2554" s="241"/>
      <c r="AK2554" s="241"/>
      <c r="AL2554" s="241"/>
      <c r="AM2554" s="241"/>
      <c r="AN2554" s="241"/>
      <c r="AO2554" s="241"/>
      <c r="AP2554" s="241"/>
      <c r="AQ2554" s="241"/>
      <c r="AR2554" s="242"/>
      <c r="AS2554" s="242"/>
      <c r="AT2554" s="243"/>
      <c r="AU2554" s="241"/>
      <c r="AV2554" s="241"/>
      <c r="AW2554" s="241"/>
      <c r="AX2554" s="241"/>
      <c r="AY2554" s="242"/>
      <c r="AZ2554" s="242"/>
      <c r="BA2554" s="242"/>
      <c r="BB2554" s="242"/>
      <c r="BC2554" s="242"/>
      <c r="BD2554" s="242"/>
      <c r="BE2554" s="242"/>
      <c r="BF2554" s="242"/>
      <c r="BG2554" s="242"/>
      <c r="BH2554" s="242"/>
      <c r="BI2554" s="242"/>
      <c r="BJ2554" s="242"/>
      <c r="BK2554" s="242"/>
      <c r="BL2554" s="242"/>
      <c r="BM2554" s="242"/>
      <c r="BN2554" s="242"/>
      <c r="BO2554" s="242"/>
      <c r="BP2554" s="242"/>
      <c r="BQ2554" s="242"/>
      <c r="BR2554" s="242"/>
      <c r="BS2554" s="242"/>
      <c r="BT2554" s="242"/>
      <c r="BU2554" s="242"/>
      <c r="BV2554" s="242"/>
      <c r="BW2554" s="242"/>
      <c r="BX2554" s="244"/>
    </row>
    <row r="2555" spans="1:126" ht="20.100000000000001" customHeight="1">
      <c r="B2555" s="9"/>
      <c r="C2555" s="9"/>
      <c r="D2555" s="20"/>
      <c r="E2555" s="21" t="s">
        <v>45</v>
      </c>
      <c r="F2555" s="21"/>
      <c r="G2555" s="21"/>
      <c r="H2555" s="21"/>
      <c r="I2555" s="21"/>
      <c r="J2555" s="22"/>
      <c r="K2555" s="22"/>
      <c r="L2555" s="22"/>
      <c r="M2555" s="22"/>
      <c r="N2555" s="22"/>
      <c r="O2555" s="22"/>
      <c r="P2555" s="22"/>
      <c r="Q2555" s="15"/>
      <c r="R2555" s="490" t="str">
        <f>VLOOKUP(A2543,入力フォーム!$A$26:$AA$75,14,FALSE)</f>
        <v/>
      </c>
      <c r="S2555" s="490"/>
      <c r="T2555" s="490"/>
      <c r="U2555" s="490"/>
      <c r="V2555" s="490"/>
      <c r="W2555" s="490"/>
      <c r="X2555" s="490"/>
      <c r="Y2555" s="490"/>
      <c r="Z2555" s="490"/>
      <c r="AA2555" s="490"/>
      <c r="AB2555" s="491" t="s">
        <v>235</v>
      </c>
      <c r="AC2555" s="491"/>
      <c r="AD2555" s="491"/>
      <c r="AE2555" s="491"/>
      <c r="AF2555" s="491"/>
      <c r="AG2555" s="492" t="str">
        <f>VLOOKUP(A2543,入力フォーム!$A$26:$AA$75,16,FALSE)</f>
        <v/>
      </c>
      <c r="AH2555" s="492"/>
      <c r="AI2555" s="492"/>
      <c r="AJ2555" s="492"/>
      <c r="AK2555" s="492"/>
      <c r="AL2555" s="492"/>
      <c r="AM2555" s="492"/>
      <c r="AN2555" s="492"/>
      <c r="AO2555" s="492"/>
      <c r="AP2555" s="492"/>
      <c r="AQ2555" s="27"/>
      <c r="AR2555" s="36"/>
      <c r="AS2555" s="36"/>
      <c r="AT2555" s="36"/>
      <c r="AU2555" s="36"/>
      <c r="AV2555" s="36"/>
      <c r="AW2555" s="36"/>
      <c r="AX2555" s="36"/>
      <c r="AY2555" s="18"/>
      <c r="AZ2555" s="18"/>
      <c r="BA2555" s="18"/>
      <c r="BB2555" s="18"/>
      <c r="BC2555" s="18"/>
      <c r="BD2555" s="18"/>
      <c r="BE2555" s="18"/>
      <c r="BF2555" s="18"/>
      <c r="BG2555" s="18"/>
      <c r="BH2555" s="18"/>
      <c r="BI2555" s="18"/>
      <c r="BJ2555" s="18"/>
      <c r="BK2555" s="18"/>
      <c r="BL2555" s="18"/>
      <c r="BM2555" s="18"/>
      <c r="BN2555" s="18"/>
      <c r="BO2555" s="18"/>
      <c r="BP2555" s="18"/>
      <c r="BQ2555" s="18"/>
      <c r="BR2555" s="18"/>
      <c r="BS2555" s="18"/>
      <c r="BT2555" s="18"/>
      <c r="BU2555" s="18"/>
      <c r="BV2555" s="18"/>
      <c r="BW2555" s="18"/>
      <c r="BX2555" s="19"/>
    </row>
    <row r="2556" spans="1:126" s="8" customFormat="1" ht="10.5" customHeight="1">
      <c r="D2556" s="15"/>
      <c r="E2556" s="16"/>
      <c r="F2556" s="16"/>
      <c r="G2556" s="16"/>
      <c r="H2556" s="16"/>
      <c r="I2556" s="16"/>
      <c r="J2556" s="16"/>
      <c r="K2556" s="16"/>
      <c r="L2556" s="16"/>
      <c r="M2556" s="16"/>
      <c r="N2556" s="16"/>
      <c r="O2556" s="16"/>
      <c r="P2556" s="17"/>
      <c r="Q2556" s="15"/>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c r="AZ2556" s="16"/>
      <c r="BA2556" s="16"/>
      <c r="BB2556" s="16"/>
      <c r="BC2556" s="16"/>
      <c r="BD2556" s="16"/>
      <c r="BE2556" s="16"/>
      <c r="BF2556" s="16"/>
      <c r="BG2556" s="16"/>
      <c r="BH2556" s="16"/>
      <c r="BI2556" s="16"/>
      <c r="BJ2556" s="16"/>
      <c r="BK2556" s="16"/>
      <c r="BL2556" s="16"/>
      <c r="BM2556" s="16"/>
      <c r="BN2556" s="16"/>
      <c r="BO2556" s="16"/>
      <c r="BP2556" s="16"/>
      <c r="BQ2556" s="16"/>
      <c r="BR2556" s="16"/>
      <c r="BS2556" s="16"/>
      <c r="BT2556" s="16"/>
      <c r="BU2556" s="16"/>
      <c r="BV2556" s="16"/>
      <c r="BW2556" s="16"/>
      <c r="BX2556" s="19"/>
      <c r="BY2556"/>
      <c r="BZ2556" s="43"/>
      <c r="CA2556" s="43"/>
      <c r="CB2556" s="43"/>
      <c r="CC2556" s="43"/>
      <c r="CD2556" s="43"/>
      <c r="CE2556" s="43"/>
      <c r="CF2556" s="43"/>
      <c r="CG2556" s="43"/>
      <c r="CH2556" s="43"/>
      <c r="CI2556" s="43"/>
      <c r="CJ2556" s="43"/>
      <c r="CK2556" s="43"/>
      <c r="CL2556" s="43"/>
      <c r="CM2556" s="43"/>
      <c r="CN2556" s="43"/>
      <c r="CO2556" s="43"/>
      <c r="CP2556" s="43"/>
      <c r="CQ2556" s="43"/>
      <c r="CR2556" s="43"/>
      <c r="CS2556" s="43"/>
      <c r="CT2556" s="43"/>
      <c r="CU2556" s="43"/>
      <c r="CV2556" s="43"/>
      <c r="CW2556" s="43"/>
      <c r="CX2556" s="43"/>
      <c r="CY2556" s="43"/>
      <c r="CZ2556" s="43"/>
      <c r="DA2556" s="43"/>
      <c r="DB2556" s="43"/>
      <c r="DC2556" s="43"/>
      <c r="DD2556" s="43"/>
      <c r="DE2556" s="43"/>
      <c r="DF2556" s="43"/>
      <c r="DG2556" s="43"/>
      <c r="DH2556" s="43"/>
      <c r="DI2556" s="43"/>
      <c r="DJ2556" s="43"/>
      <c r="DK2556" s="43"/>
      <c r="DL2556" s="43"/>
      <c r="DM2556" s="43"/>
      <c r="DN2556" s="43"/>
      <c r="DO2556" s="43"/>
      <c r="DP2556" s="43"/>
      <c r="DQ2556" s="43"/>
      <c r="DR2556" s="43"/>
      <c r="DS2556" s="43"/>
      <c r="DT2556" s="43"/>
      <c r="DU2556" s="43"/>
      <c r="DV2556" s="43"/>
    </row>
    <row r="2557" spans="1:126" ht="20.100000000000001" customHeight="1">
      <c r="B2557" s="9"/>
      <c r="C2557" s="9"/>
      <c r="D2557" s="15"/>
      <c r="E2557" s="16"/>
      <c r="F2557" s="16"/>
      <c r="G2557" s="16"/>
      <c r="H2557" s="16"/>
      <c r="I2557" s="16"/>
      <c r="J2557" s="17"/>
      <c r="K2557" s="17"/>
      <c r="L2557" s="17"/>
      <c r="M2557" s="17"/>
      <c r="N2557" s="17"/>
      <c r="O2557" s="17"/>
      <c r="P2557" s="17"/>
      <c r="Q2557" s="15"/>
      <c r="R2557" s="17"/>
      <c r="S2557" s="17" t="s">
        <v>46</v>
      </c>
      <c r="T2557" s="17"/>
      <c r="U2557" s="17"/>
      <c r="V2557" s="17"/>
      <c r="W2557" s="17"/>
      <c r="X2557" s="17"/>
      <c r="Y2557" s="17"/>
      <c r="Z2557" s="17"/>
      <c r="AA2557" s="17"/>
      <c r="AB2557" s="17"/>
      <c r="AC2557" s="17"/>
      <c r="AD2557" s="17"/>
      <c r="AE2557" s="17"/>
      <c r="AF2557" s="17"/>
      <c r="AG2557" s="17"/>
      <c r="AH2557" s="17"/>
      <c r="AI2557" s="17"/>
      <c r="AJ2557" s="17"/>
      <c r="BI2557" s="247"/>
      <c r="BJ2557" s="247"/>
      <c r="BK2557" s="247"/>
      <c r="BL2557" s="18"/>
      <c r="BM2557" s="18"/>
      <c r="BN2557" s="18"/>
      <c r="BO2557" s="18"/>
      <c r="BP2557" s="18"/>
      <c r="BQ2557" s="18"/>
      <c r="BR2557" s="18"/>
      <c r="BS2557" s="18"/>
      <c r="BT2557" s="18"/>
      <c r="BU2557" s="18"/>
      <c r="BV2557" s="18"/>
      <c r="BW2557" s="18"/>
      <c r="BX2557" s="19"/>
    </row>
    <row r="2558" spans="1:126" ht="20.100000000000001" customHeight="1">
      <c r="B2558" s="9"/>
      <c r="C2558" s="9"/>
      <c r="D2558" s="15"/>
      <c r="E2558" s="16"/>
      <c r="F2558" s="16"/>
      <c r="G2558" s="16"/>
      <c r="H2558" s="16"/>
      <c r="I2558" s="16"/>
      <c r="J2558" s="17"/>
      <c r="K2558" s="17"/>
      <c r="L2558" s="17"/>
      <c r="M2558" s="17"/>
      <c r="N2558" s="17"/>
      <c r="O2558" s="17"/>
      <c r="P2558" s="17"/>
      <c r="Q2558" s="15"/>
      <c r="R2558" s="492" t="str">
        <f>VLOOKUP(A2543,入力フォーム!$A$26:$AA$75,17,FALSE)</f>
        <v/>
      </c>
      <c r="S2558" s="492"/>
      <c r="T2558" s="492"/>
      <c r="U2558" s="492"/>
      <c r="V2558" s="492"/>
      <c r="W2558" s="492"/>
      <c r="X2558" s="492"/>
      <c r="Y2558" s="492"/>
      <c r="Z2558" s="492"/>
      <c r="AA2558" s="492"/>
      <c r="AB2558" s="491" t="s">
        <v>235</v>
      </c>
      <c r="AC2558" s="491"/>
      <c r="AD2558" s="491"/>
      <c r="AE2558" s="491"/>
      <c r="AF2558" s="491"/>
      <c r="AG2558" s="492" t="str">
        <f>VLOOKUP(A2543,入力フォーム!$A$26:$AA$75,19,FALSE)</f>
        <v/>
      </c>
      <c r="AH2558" s="492"/>
      <c r="AI2558" s="492"/>
      <c r="AJ2558" s="492"/>
      <c r="AK2558" s="492"/>
      <c r="AL2558" s="492"/>
      <c r="AM2558" s="492"/>
      <c r="AN2558" s="492"/>
      <c r="AO2558" s="492"/>
      <c r="AP2558" s="492"/>
      <c r="AQ2558" s="27"/>
      <c r="AR2558" s="28" t="s">
        <v>47</v>
      </c>
      <c r="AS2558" s="28"/>
      <c r="AT2558" s="28"/>
      <c r="AU2558" s="28"/>
      <c r="AV2558" s="485" t="str">
        <f>VLOOKUP(A2543,入力フォーム!$A$26:$AA$75,20,FALSE)</f>
        <v/>
      </c>
      <c r="AW2558" s="485"/>
      <c r="AX2558" s="28" t="s">
        <v>48</v>
      </c>
      <c r="AY2558" s="28"/>
      <c r="AZ2558" s="28"/>
      <c r="BA2558" s="28"/>
      <c r="BB2558" s="28"/>
      <c r="BC2558" s="28"/>
      <c r="BD2558" s="28"/>
      <c r="BE2558" s="28"/>
      <c r="BF2558" s="28"/>
      <c r="BG2558" s="18"/>
      <c r="BH2558" s="18"/>
      <c r="BI2558" s="18"/>
      <c r="BJ2558" s="18"/>
      <c r="BK2558" s="18"/>
      <c r="BL2558" s="18"/>
      <c r="BM2558" s="18"/>
      <c r="BN2558" s="18"/>
      <c r="BO2558" s="18"/>
      <c r="BP2558" s="18"/>
      <c r="BQ2558" s="18"/>
      <c r="BR2558" s="18"/>
      <c r="BS2558" s="18"/>
      <c r="BT2558" s="18"/>
      <c r="BU2558" s="18"/>
      <c r="BV2558" s="18"/>
      <c r="BW2558" s="18"/>
      <c r="BX2558" s="19"/>
    </row>
    <row r="2559" spans="1:126" ht="20.100000000000001" customHeight="1">
      <c r="B2559" s="9"/>
      <c r="C2559" s="9"/>
      <c r="D2559" s="15"/>
      <c r="E2559" s="16"/>
      <c r="F2559" s="16"/>
      <c r="G2559" s="16"/>
      <c r="H2559" s="16"/>
      <c r="I2559" s="16"/>
      <c r="J2559" s="17"/>
      <c r="K2559" s="17"/>
      <c r="L2559" s="17"/>
      <c r="M2559" s="17"/>
      <c r="N2559" s="17"/>
      <c r="O2559" s="17"/>
      <c r="P2559" s="17"/>
      <c r="Q2559" s="15"/>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c r="AP2559" s="17"/>
      <c r="AQ2559" s="17"/>
      <c r="AR2559" s="17"/>
      <c r="AS2559" s="17"/>
      <c r="AT2559" s="17"/>
      <c r="AU2559" s="17"/>
      <c r="AV2559" s="17"/>
      <c r="AW2559" s="17"/>
      <c r="AX2559" s="17"/>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9"/>
    </row>
    <row r="2560" spans="1:126" ht="20.100000000000001" customHeight="1">
      <c r="B2560" s="9"/>
      <c r="C2560" s="9"/>
      <c r="D2560" s="15"/>
      <c r="E2560" s="16"/>
      <c r="F2560" s="16"/>
      <c r="G2560" s="16"/>
      <c r="H2560" s="16"/>
      <c r="I2560" s="16"/>
      <c r="J2560" s="17"/>
      <c r="K2560" s="17"/>
      <c r="L2560" s="17"/>
      <c r="M2560" s="17"/>
      <c r="N2560" s="17"/>
      <c r="O2560" s="17"/>
      <c r="P2560" s="17"/>
      <c r="Q2560" s="15"/>
      <c r="R2560" s="248" t="s">
        <v>238</v>
      </c>
      <c r="S2560" s="29"/>
      <c r="T2560" s="29"/>
      <c r="U2560" s="29"/>
      <c r="V2560" s="29"/>
      <c r="W2560" s="29"/>
      <c r="X2560" s="29"/>
      <c r="Y2560" s="29"/>
      <c r="Z2560" s="29"/>
      <c r="AA2560" s="29"/>
      <c r="AB2560" s="29"/>
      <c r="AC2560" s="29"/>
      <c r="AD2560" s="29"/>
      <c r="AE2560" s="29"/>
      <c r="AF2560" s="29"/>
      <c r="AG2560" s="29"/>
      <c r="AH2560" s="29"/>
      <c r="AI2560" s="29"/>
      <c r="AJ2560" s="29"/>
      <c r="AK2560" s="29"/>
      <c r="AL2560" s="29"/>
      <c r="AM2560" s="29"/>
      <c r="AN2560" s="29"/>
      <c r="AO2560" s="29"/>
      <c r="AP2560" s="29"/>
      <c r="AQ2560" s="29"/>
      <c r="AR2560" s="29"/>
      <c r="AS2560" s="29"/>
      <c r="AT2560" s="29"/>
      <c r="AU2560" s="29"/>
      <c r="AV2560" s="29"/>
      <c r="AW2560" s="29"/>
      <c r="AX2560" s="29"/>
      <c r="AY2560" s="30"/>
      <c r="AZ2560" s="30"/>
      <c r="BA2560" s="30"/>
      <c r="BB2560" s="30"/>
      <c r="BC2560" s="30"/>
      <c r="BD2560" s="30"/>
      <c r="BE2560" s="30"/>
      <c r="BF2560" s="30"/>
      <c r="BG2560" s="30"/>
      <c r="BH2560" s="30"/>
      <c r="BI2560" s="30"/>
      <c r="BJ2560" s="30"/>
      <c r="BK2560" s="30"/>
      <c r="BL2560" s="18"/>
      <c r="BM2560" s="18"/>
      <c r="BN2560" s="18"/>
      <c r="BO2560" s="18"/>
      <c r="BP2560" s="18"/>
      <c r="BQ2560" s="18"/>
      <c r="BR2560" s="18"/>
      <c r="BS2560" s="18"/>
      <c r="BT2560" s="18"/>
      <c r="BU2560" s="18"/>
      <c r="BV2560" s="18"/>
      <c r="BW2560" s="18"/>
      <c r="BX2560" s="19"/>
    </row>
    <row r="2561" spans="2:126" ht="20.100000000000001" customHeight="1">
      <c r="B2561" s="9"/>
      <c r="C2561" s="9"/>
      <c r="D2561" s="23"/>
      <c r="E2561" s="24"/>
      <c r="F2561" s="24"/>
      <c r="G2561" s="24"/>
      <c r="H2561" s="24"/>
      <c r="I2561" s="24"/>
      <c r="J2561" s="25"/>
      <c r="K2561" s="25"/>
      <c r="L2561" s="25"/>
      <c r="M2561" s="25"/>
      <c r="N2561" s="25"/>
      <c r="O2561" s="25"/>
      <c r="P2561" s="25"/>
      <c r="Q2561" s="15"/>
      <c r="R2561" s="249" t="s">
        <v>239</v>
      </c>
      <c r="S2561" s="29"/>
      <c r="T2561" s="29"/>
      <c r="U2561" s="29"/>
      <c r="V2561" s="29"/>
      <c r="W2561" s="29"/>
      <c r="X2561" s="29"/>
      <c r="Y2561" s="29"/>
      <c r="Z2561" s="29"/>
      <c r="AA2561" s="29"/>
      <c r="AB2561" s="29"/>
      <c r="AC2561" s="29"/>
      <c r="AD2561" s="29"/>
      <c r="AE2561" s="29"/>
      <c r="AF2561" s="29"/>
      <c r="AG2561" s="29"/>
      <c r="AH2561" s="29"/>
      <c r="AI2561" s="29"/>
      <c r="AJ2561" s="29"/>
      <c r="AK2561" s="29"/>
      <c r="AL2561" s="29"/>
      <c r="AM2561" s="29"/>
      <c r="AN2561" s="29"/>
      <c r="AO2561" s="29"/>
      <c r="AP2561" s="29"/>
      <c r="AQ2561" s="29"/>
      <c r="AR2561" s="29"/>
      <c r="AS2561" s="29"/>
      <c r="AT2561" s="29"/>
      <c r="AU2561" s="29"/>
      <c r="AV2561" s="29"/>
      <c r="AW2561" s="29"/>
      <c r="AX2561" s="29"/>
      <c r="AY2561" s="30"/>
      <c r="AZ2561" s="30"/>
      <c r="BA2561" s="30"/>
      <c r="BB2561" s="30"/>
      <c r="BC2561" s="30"/>
      <c r="BD2561" s="30"/>
      <c r="BE2561" s="30"/>
      <c r="BF2561" s="30"/>
      <c r="BG2561" s="30"/>
      <c r="BH2561" s="30"/>
      <c r="BI2561" s="30"/>
      <c r="BJ2561" s="30"/>
      <c r="BK2561" s="30"/>
      <c r="BL2561" s="18"/>
      <c r="BM2561" s="18"/>
      <c r="BN2561" s="18"/>
      <c r="BO2561" s="18"/>
      <c r="BP2561" s="18"/>
      <c r="BQ2561" s="18"/>
      <c r="BR2561" s="18"/>
      <c r="BS2561" s="18"/>
      <c r="BT2561" s="18"/>
      <c r="BU2561" s="18"/>
      <c r="BV2561" s="18"/>
      <c r="BW2561" s="18"/>
      <c r="BX2561" s="19"/>
    </row>
    <row r="2562" spans="2:126" ht="20.100000000000001" customHeight="1">
      <c r="B2562" s="9"/>
      <c r="C2562" s="9"/>
      <c r="D2562" s="15"/>
      <c r="E2562" s="16" t="s">
        <v>49</v>
      </c>
      <c r="F2562" s="16"/>
      <c r="G2562" s="16"/>
      <c r="H2562" s="16"/>
      <c r="I2562" s="16"/>
      <c r="J2562" s="17"/>
      <c r="K2562" s="17"/>
      <c r="L2562" s="17"/>
      <c r="M2562" s="17"/>
      <c r="N2562" s="17"/>
      <c r="O2562" s="17"/>
      <c r="P2562" s="17"/>
      <c r="Q2562" s="20"/>
      <c r="R2562" s="21" t="s">
        <v>67</v>
      </c>
      <c r="S2562" s="22"/>
      <c r="T2562" s="22"/>
      <c r="U2562" s="22"/>
      <c r="V2562" s="22"/>
      <c r="W2562" s="22"/>
      <c r="X2562" s="22"/>
      <c r="Y2562" s="22"/>
      <c r="Z2562" s="22"/>
      <c r="AA2562" s="22"/>
      <c r="AB2562" s="22"/>
      <c r="AC2562" s="22"/>
      <c r="AD2562" s="22"/>
      <c r="AE2562" s="22"/>
      <c r="AF2562" s="22"/>
      <c r="AG2562" s="22"/>
      <c r="AH2562" s="22"/>
      <c r="AI2562" s="22"/>
      <c r="AJ2562" s="22"/>
      <c r="AK2562" s="22"/>
      <c r="AL2562" s="22"/>
      <c r="AM2562" s="22"/>
      <c r="AN2562" s="22"/>
      <c r="AO2562" s="22"/>
      <c r="AP2562" s="22"/>
      <c r="AQ2562" s="22"/>
      <c r="AR2562" s="22"/>
      <c r="AS2562" s="22"/>
      <c r="AT2562" s="22"/>
      <c r="AU2562" s="22"/>
      <c r="AV2562" s="22"/>
      <c r="AW2562" s="22"/>
      <c r="AX2562" s="2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3"/>
    </row>
    <row r="2563" spans="2:126" ht="20.100000000000001" customHeight="1">
      <c r="B2563" s="9"/>
      <c r="C2563" s="9"/>
      <c r="D2563" s="15"/>
      <c r="E2563" s="16"/>
      <c r="F2563" s="16"/>
      <c r="G2563" s="16"/>
      <c r="H2563" s="16"/>
      <c r="I2563" s="16"/>
      <c r="J2563" s="17"/>
      <c r="K2563" s="17"/>
      <c r="L2563" s="17"/>
      <c r="M2563" s="17"/>
      <c r="N2563" s="17"/>
      <c r="O2563" s="17"/>
      <c r="P2563" s="17"/>
      <c r="Q2563" s="23"/>
      <c r="R2563" s="31" t="s">
        <v>126</v>
      </c>
      <c r="S2563" s="31"/>
      <c r="T2563" s="31"/>
      <c r="U2563" s="31"/>
      <c r="V2563" s="31"/>
      <c r="W2563" s="31"/>
      <c r="X2563" s="31"/>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c r="AW2563" s="31"/>
      <c r="AX2563" s="31"/>
      <c r="AY2563" s="32"/>
      <c r="AZ2563" s="32"/>
      <c r="BA2563" s="32"/>
      <c r="BB2563" s="32"/>
      <c r="BC2563" s="32"/>
      <c r="BD2563" s="32"/>
      <c r="BE2563" s="32"/>
      <c r="BF2563" s="32"/>
      <c r="BG2563" s="32"/>
      <c r="BH2563" s="32"/>
      <c r="BI2563" s="32"/>
      <c r="BJ2563" s="32"/>
      <c r="BK2563" s="33"/>
      <c r="BL2563" s="33"/>
      <c r="BM2563" s="33"/>
      <c r="BN2563" s="33"/>
      <c r="BO2563" s="33"/>
      <c r="BP2563" s="33"/>
      <c r="BQ2563" s="33"/>
      <c r="BR2563" s="33"/>
      <c r="BS2563" s="33"/>
      <c r="BT2563" s="33"/>
      <c r="BU2563" s="33"/>
      <c r="BV2563" s="33"/>
      <c r="BW2563" s="33"/>
      <c r="BX2563" s="26"/>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I2563"/>
      <c r="DJ2563"/>
      <c r="DK2563"/>
      <c r="DL2563"/>
      <c r="DM2563"/>
      <c r="DN2563"/>
      <c r="DO2563"/>
      <c r="DP2563"/>
      <c r="DQ2563"/>
      <c r="DR2563"/>
      <c r="DS2563"/>
      <c r="DT2563"/>
      <c r="DU2563"/>
      <c r="DV2563"/>
    </row>
    <row r="2564" spans="2:126" ht="20.100000000000001" customHeight="1">
      <c r="B2564" s="9"/>
      <c r="C2564" s="9"/>
      <c r="D2564" s="10"/>
      <c r="E2564" s="11" t="s">
        <v>81</v>
      </c>
      <c r="F2564" s="11"/>
      <c r="G2564" s="11"/>
      <c r="H2564" s="11"/>
      <c r="I2564" s="11"/>
      <c r="J2564" s="12"/>
      <c r="K2564" s="12"/>
      <c r="L2564" s="12"/>
      <c r="M2564" s="12"/>
      <c r="N2564" s="12"/>
      <c r="O2564" s="12"/>
      <c r="P2564" s="12"/>
      <c r="Q2564" s="15"/>
      <c r="R2564" s="16" t="s">
        <v>115</v>
      </c>
      <c r="S2564" s="17"/>
      <c r="T2564" s="17"/>
      <c r="U2564" s="17"/>
      <c r="V2564" s="17"/>
      <c r="W2564" s="17"/>
      <c r="X2564" s="17"/>
      <c r="Y2564" s="17"/>
      <c r="Z2564" s="17"/>
      <c r="AA2564" s="17"/>
      <c r="AB2564" s="17"/>
      <c r="AC2564" s="17"/>
      <c r="AD2564" s="17"/>
      <c r="AE2564" s="17"/>
      <c r="AF2564" s="17"/>
      <c r="AG2564" s="17"/>
      <c r="AH2564" s="17"/>
      <c r="AI2564" s="17"/>
      <c r="AJ2564" s="17"/>
      <c r="AK2564" s="17"/>
      <c r="AL2564" s="17"/>
      <c r="AM2564" s="17"/>
      <c r="AN2564" s="17"/>
      <c r="AO2564" s="17"/>
      <c r="AP2564" s="17"/>
      <c r="AQ2564" s="17"/>
      <c r="AR2564" s="17"/>
      <c r="AS2564" s="17"/>
      <c r="AT2564" s="17"/>
      <c r="AU2564" s="17"/>
      <c r="AV2564" s="17"/>
      <c r="AW2564" s="17"/>
      <c r="AX2564" s="17"/>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9"/>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c r="DV2564"/>
    </row>
    <row r="2565" spans="2:126" ht="20.100000000000001" customHeight="1">
      <c r="B2565" s="9"/>
      <c r="C2565" s="9"/>
      <c r="D2565" s="15"/>
      <c r="E2565" s="16" t="s">
        <v>82</v>
      </c>
      <c r="F2565" s="16"/>
      <c r="G2565" s="16"/>
      <c r="H2565" s="16"/>
      <c r="I2565" s="16"/>
      <c r="J2565" s="17"/>
      <c r="K2565" s="17"/>
      <c r="L2565" s="17"/>
      <c r="M2565" s="17"/>
      <c r="N2565" s="17"/>
      <c r="O2565" s="17"/>
      <c r="P2565" s="17"/>
      <c r="Q2565" s="20"/>
      <c r="R2565" s="486" t="s">
        <v>113</v>
      </c>
      <c r="S2565" s="486"/>
      <c r="T2565" s="486"/>
      <c r="U2565" s="486"/>
      <c r="V2565" s="39" t="s">
        <v>240</v>
      </c>
      <c r="W2565" s="487" t="str">
        <f>VLOOKUP(A2543,入力フォーム!$A$26:$AA$75,10,FALSE)</f>
        <v/>
      </c>
      <c r="X2565" s="487"/>
      <c r="Y2565" s="487"/>
      <c r="Z2565" s="487"/>
      <c r="AA2565" s="487"/>
      <c r="AB2565" s="487"/>
      <c r="AC2565" s="487"/>
      <c r="AD2565" s="39" t="s">
        <v>21</v>
      </c>
      <c r="AE2565" s="40"/>
      <c r="AF2565" s="22"/>
      <c r="AG2565" s="22"/>
      <c r="AH2565" s="22"/>
      <c r="AI2565" s="22"/>
      <c r="AJ2565" s="22"/>
      <c r="AK2565" s="22"/>
      <c r="AL2565" s="22"/>
      <c r="AM2565" s="22"/>
      <c r="AN2565" s="22"/>
      <c r="AO2565" s="22"/>
      <c r="AP2565" s="22"/>
      <c r="AQ2565" s="22"/>
      <c r="AR2565" s="22"/>
      <c r="AS2565" s="22"/>
      <c r="AT2565" s="22"/>
      <c r="AU2565" s="22"/>
      <c r="AV2565" s="22"/>
      <c r="AW2565" s="22"/>
      <c r="AX2565" s="2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3"/>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I2565"/>
      <c r="DJ2565"/>
      <c r="DK2565"/>
      <c r="DL2565"/>
      <c r="DM2565"/>
      <c r="DN2565"/>
      <c r="DO2565"/>
      <c r="DP2565"/>
      <c r="DQ2565"/>
      <c r="DR2565"/>
      <c r="DS2565"/>
      <c r="DT2565"/>
      <c r="DU2565"/>
      <c r="DV2565"/>
    </row>
    <row r="2566" spans="2:126" ht="20.100000000000001" customHeight="1">
      <c r="B2566" s="9"/>
      <c r="C2566" s="9"/>
      <c r="D2566" s="15"/>
      <c r="E2566" s="16"/>
      <c r="F2566" s="16"/>
      <c r="G2566" s="16"/>
      <c r="H2566" s="16"/>
      <c r="I2566" s="16"/>
      <c r="J2566" s="17"/>
      <c r="K2566" s="17"/>
      <c r="L2566" s="17"/>
      <c r="M2566" s="17"/>
      <c r="N2566" s="17"/>
      <c r="O2566" s="17"/>
      <c r="P2566" s="17"/>
      <c r="Q2566" s="15"/>
      <c r="R2566" s="16" t="s">
        <v>104</v>
      </c>
      <c r="S2566" s="17"/>
      <c r="T2566" s="17"/>
      <c r="U2566" s="17"/>
      <c r="V2566" s="17"/>
      <c r="W2566" s="17"/>
      <c r="X2566" s="17"/>
      <c r="Y2566" s="17"/>
      <c r="Z2566" s="17"/>
      <c r="AA2566" s="17"/>
      <c r="AB2566" s="17"/>
      <c r="AC2566" s="17"/>
      <c r="AD2566" s="17"/>
      <c r="AE2566" s="17"/>
      <c r="AF2566" s="17"/>
      <c r="AG2566" s="17"/>
      <c r="AH2566" s="17"/>
      <c r="AI2566" s="17"/>
      <c r="AJ2566" s="17"/>
      <c r="AK2566" s="17"/>
      <c r="AL2566" s="17"/>
      <c r="AM2566" s="17"/>
      <c r="AN2566" s="17"/>
      <c r="AO2566" s="17"/>
      <c r="AP2566" s="17"/>
      <c r="AQ2566" s="17"/>
      <c r="AR2566" s="17"/>
      <c r="AS2566" s="17"/>
      <c r="AT2566" s="17"/>
      <c r="AU2566" s="17"/>
      <c r="AV2566" s="17"/>
      <c r="AW2566" s="17"/>
      <c r="AX2566" s="17"/>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9"/>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I2566"/>
      <c r="DJ2566"/>
      <c r="DK2566"/>
      <c r="DL2566"/>
      <c r="DM2566"/>
      <c r="DN2566"/>
      <c r="DO2566"/>
      <c r="DP2566"/>
      <c r="DQ2566"/>
      <c r="DR2566"/>
      <c r="DS2566"/>
      <c r="DT2566"/>
      <c r="DU2566"/>
      <c r="DV2566"/>
    </row>
    <row r="2567" spans="2:126" ht="20.100000000000001" customHeight="1">
      <c r="B2567" s="9"/>
      <c r="C2567" s="9"/>
      <c r="D2567" s="15"/>
      <c r="E2567" s="16"/>
      <c r="F2567" s="16"/>
      <c r="G2567" s="16"/>
      <c r="H2567" s="16"/>
      <c r="I2567" s="16"/>
      <c r="J2567" s="17"/>
      <c r="K2567" s="17"/>
      <c r="L2567" s="17"/>
      <c r="M2567" s="17"/>
      <c r="N2567" s="17"/>
      <c r="O2567" s="17"/>
      <c r="P2567" s="17"/>
      <c r="Q2567" s="15"/>
      <c r="R2567" s="16" t="s">
        <v>68</v>
      </c>
      <c r="S2567" s="17"/>
      <c r="T2567" s="17"/>
      <c r="U2567" s="17"/>
      <c r="V2567" s="17"/>
      <c r="W2567" s="17"/>
      <c r="X2567" s="17"/>
      <c r="Y2567" s="17"/>
      <c r="Z2567" s="17"/>
      <c r="AA2567" s="17"/>
      <c r="AB2567" s="17"/>
      <c r="AC2567" s="17"/>
      <c r="AD2567" s="17"/>
      <c r="AE2567" s="17"/>
      <c r="AF2567" s="17"/>
      <c r="AG2567" s="17"/>
      <c r="AH2567" s="17"/>
      <c r="AI2567" s="17"/>
      <c r="AJ2567" s="17"/>
      <c r="AK2567" s="17"/>
      <c r="AL2567" s="17"/>
      <c r="AM2567" s="17"/>
      <c r="AN2567" s="17"/>
      <c r="AO2567" s="17"/>
      <c r="AP2567" s="17"/>
      <c r="AQ2567" s="17"/>
      <c r="AR2567" s="17"/>
      <c r="AS2567" s="17"/>
      <c r="AT2567" s="17"/>
      <c r="AU2567" s="17"/>
      <c r="AV2567" s="17"/>
      <c r="AW2567" s="17"/>
      <c r="AX2567" s="17"/>
      <c r="AY2567" s="18"/>
      <c r="AZ2567" s="18"/>
      <c r="BA2567" s="18"/>
      <c r="BB2567" s="18"/>
      <c r="BC2567" s="18"/>
      <c r="BD2567" s="18"/>
      <c r="BE2567" s="18"/>
      <c r="BF2567" s="18"/>
      <c r="BG2567" s="18"/>
      <c r="BH2567" s="18"/>
      <c r="BI2567" s="18"/>
      <c r="BJ2567" s="18"/>
      <c r="BK2567" s="18"/>
      <c r="BL2567" s="18"/>
      <c r="BM2567" s="18"/>
      <c r="BN2567" s="18"/>
      <c r="BO2567" s="18"/>
      <c r="BP2567" s="18"/>
      <c r="BQ2567" s="18"/>
      <c r="BR2567" s="18"/>
      <c r="BS2567" s="18"/>
      <c r="BT2567" s="18"/>
      <c r="BU2567" s="18"/>
      <c r="BV2567" s="18"/>
      <c r="BW2567" s="18"/>
      <c r="BX2567" s="19"/>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I2567"/>
      <c r="DJ2567"/>
      <c r="DK2567"/>
      <c r="DL2567"/>
      <c r="DM2567"/>
      <c r="DN2567"/>
      <c r="DO2567"/>
      <c r="DP2567"/>
      <c r="DQ2567"/>
      <c r="DR2567"/>
      <c r="DS2567"/>
      <c r="DT2567"/>
      <c r="DU2567"/>
      <c r="DV2567"/>
    </row>
    <row r="2568" spans="2:126" ht="20.100000000000001" customHeight="1">
      <c r="B2568" s="9"/>
      <c r="C2568" s="9"/>
      <c r="D2568" s="15"/>
      <c r="E2568" s="16"/>
      <c r="F2568" s="16"/>
      <c r="G2568" s="16"/>
      <c r="H2568" s="16"/>
      <c r="I2568" s="16"/>
      <c r="J2568" s="17"/>
      <c r="K2568" s="17"/>
      <c r="L2568" s="17"/>
      <c r="M2568" s="17"/>
      <c r="N2568" s="17"/>
      <c r="O2568" s="17"/>
      <c r="P2568" s="17"/>
      <c r="Q2568" s="15"/>
      <c r="R2568" s="16" t="s">
        <v>114</v>
      </c>
      <c r="S2568" s="17"/>
      <c r="T2568" s="17"/>
      <c r="U2568" s="17"/>
      <c r="V2568" s="17"/>
      <c r="W2568" s="17"/>
      <c r="X2568" s="17"/>
      <c r="Y2568" s="17"/>
      <c r="Z2568" s="17"/>
      <c r="AA2568" s="17"/>
      <c r="AB2568" s="17"/>
      <c r="AC2568" s="17"/>
      <c r="AD2568" s="17"/>
      <c r="AE2568" s="17"/>
      <c r="AF2568" s="17"/>
      <c r="AG2568" s="17"/>
      <c r="AH2568" s="17"/>
      <c r="AI2568" s="17"/>
      <c r="AJ2568" s="17"/>
      <c r="AK2568" s="17"/>
      <c r="AL2568" s="17"/>
      <c r="AM2568" s="17"/>
      <c r="AN2568" s="17"/>
      <c r="AO2568" s="17"/>
      <c r="AP2568" s="17"/>
      <c r="AQ2568" s="17"/>
      <c r="AR2568" s="17"/>
      <c r="AS2568" s="17"/>
      <c r="AT2568" s="17"/>
      <c r="AU2568" s="17"/>
      <c r="AV2568" s="17"/>
      <c r="AW2568" s="17"/>
      <c r="AX2568" s="17"/>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18"/>
      <c r="BU2568" s="18"/>
      <c r="BV2568" s="18"/>
      <c r="BW2568" s="18"/>
      <c r="BX2568" s="19"/>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I2568"/>
      <c r="DJ2568"/>
      <c r="DK2568"/>
      <c r="DL2568"/>
      <c r="DM2568"/>
      <c r="DN2568"/>
      <c r="DO2568"/>
      <c r="DP2568"/>
      <c r="DQ2568"/>
      <c r="DR2568"/>
      <c r="DS2568"/>
      <c r="DT2568"/>
      <c r="DU2568"/>
      <c r="DV2568"/>
    </row>
    <row r="2569" spans="2:126" ht="20.100000000000001" customHeight="1">
      <c r="B2569" s="9"/>
      <c r="C2569" s="9"/>
      <c r="D2569" s="15"/>
      <c r="E2569" s="16"/>
      <c r="F2569" s="16"/>
      <c r="G2569" s="16"/>
      <c r="H2569" s="16"/>
      <c r="I2569" s="16"/>
      <c r="J2569" s="17"/>
      <c r="K2569" s="17"/>
      <c r="L2569" s="17"/>
      <c r="M2569" s="17"/>
      <c r="N2569" s="17"/>
      <c r="O2569" s="17"/>
      <c r="P2569" s="17"/>
      <c r="Q2569" s="23"/>
      <c r="R2569" s="25"/>
      <c r="S2569" s="25"/>
      <c r="T2569" s="25"/>
      <c r="U2569" s="25"/>
      <c r="V2569" s="25"/>
      <c r="W2569" s="25"/>
      <c r="X2569" s="25"/>
      <c r="Y2569" s="24" t="s">
        <v>241</v>
      </c>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26"/>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I2569"/>
      <c r="DJ2569"/>
      <c r="DK2569"/>
      <c r="DL2569"/>
      <c r="DM2569"/>
      <c r="DN2569"/>
      <c r="DO2569"/>
      <c r="DP2569"/>
      <c r="DQ2569"/>
      <c r="DR2569"/>
      <c r="DS2569"/>
      <c r="DT2569"/>
      <c r="DU2569"/>
      <c r="DV2569"/>
    </row>
    <row r="2570" spans="2:126" ht="20.100000000000001" customHeight="1">
      <c r="B2570" s="9"/>
      <c r="C2570" s="9"/>
      <c r="D2570" s="10"/>
      <c r="E2570" s="11" t="s">
        <v>50</v>
      </c>
      <c r="F2570" s="11"/>
      <c r="G2570" s="11"/>
      <c r="H2570" s="11"/>
      <c r="I2570" s="11"/>
      <c r="J2570" s="12"/>
      <c r="K2570" s="12"/>
      <c r="L2570" s="12"/>
      <c r="M2570" s="12"/>
      <c r="N2570" s="12"/>
      <c r="O2570" s="12"/>
      <c r="P2570" s="12"/>
      <c r="Q2570" s="15"/>
      <c r="R2570" s="16" t="s">
        <v>69</v>
      </c>
      <c r="S2570" s="17"/>
      <c r="T2570" s="17"/>
      <c r="U2570" s="17"/>
      <c r="V2570" s="17"/>
      <c r="W2570" s="17"/>
      <c r="X2570" s="17"/>
      <c r="Y2570" s="17"/>
      <c r="Z2570" s="17"/>
      <c r="AA2570" s="17"/>
      <c r="AB2570" s="17"/>
      <c r="AC2570" s="16" t="s">
        <v>70</v>
      </c>
      <c r="AD2570" s="17"/>
      <c r="AE2570" s="17"/>
      <c r="AF2570" s="17"/>
      <c r="AG2570" s="17"/>
      <c r="AH2570" s="17"/>
      <c r="AI2570" s="17"/>
      <c r="AJ2570" s="17"/>
      <c r="AK2570" s="17"/>
      <c r="AL2570" s="17"/>
      <c r="AM2570" s="17"/>
      <c r="AN2570" s="17"/>
      <c r="AO2570" s="17"/>
      <c r="AP2570" s="17"/>
      <c r="AQ2570" s="17"/>
      <c r="AR2570" s="17"/>
      <c r="AS2570" s="17"/>
      <c r="AT2570" s="17"/>
      <c r="AU2570" s="17"/>
      <c r="AV2570" s="17"/>
      <c r="AW2570" s="17"/>
      <c r="AX2570" s="17"/>
      <c r="AY2570" s="18"/>
      <c r="AZ2570" s="18"/>
      <c r="BA2570" s="18"/>
      <c r="BB2570" s="18"/>
      <c r="BC2570" s="18"/>
      <c r="BD2570" s="18"/>
      <c r="BE2570" s="18"/>
      <c r="BF2570" s="18"/>
      <c r="BG2570" s="18"/>
      <c r="BH2570" s="18"/>
      <c r="BI2570" s="18"/>
      <c r="BJ2570" s="18"/>
      <c r="BK2570" s="18"/>
      <c r="BL2570" s="18"/>
      <c r="BM2570" s="18"/>
      <c r="BN2570" s="18"/>
      <c r="BO2570" s="18"/>
      <c r="BP2570" s="18"/>
      <c r="BQ2570" s="18"/>
      <c r="BR2570" s="18"/>
      <c r="BS2570" s="18"/>
      <c r="BT2570" s="18"/>
      <c r="BU2570" s="18"/>
      <c r="BV2570" s="18"/>
      <c r="BW2570" s="18"/>
      <c r="BX2570" s="19"/>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I2570"/>
      <c r="DJ2570"/>
      <c r="DK2570"/>
      <c r="DL2570"/>
      <c r="DM2570"/>
      <c r="DN2570"/>
      <c r="DO2570"/>
      <c r="DP2570"/>
      <c r="DQ2570"/>
      <c r="DR2570"/>
      <c r="DS2570"/>
      <c r="DT2570"/>
      <c r="DU2570"/>
      <c r="DV2570"/>
    </row>
    <row r="2571" spans="2:126" ht="20.100000000000001" customHeight="1">
      <c r="B2571" s="9"/>
      <c r="C2571" s="9"/>
      <c r="D2571" s="10"/>
      <c r="E2571" s="11" t="s">
        <v>51</v>
      </c>
      <c r="F2571" s="11"/>
      <c r="G2571" s="11"/>
      <c r="H2571" s="11"/>
      <c r="I2571" s="11"/>
      <c r="J2571" s="12"/>
      <c r="K2571" s="12"/>
      <c r="L2571" s="12"/>
      <c r="M2571" s="12"/>
      <c r="N2571" s="12"/>
      <c r="O2571" s="12"/>
      <c r="P2571" s="12"/>
      <c r="Q2571" s="10"/>
      <c r="R2571" s="11" t="s">
        <v>86</v>
      </c>
      <c r="S2571" s="12"/>
      <c r="T2571" s="12"/>
      <c r="U2571" s="12"/>
      <c r="V2571" s="12"/>
      <c r="W2571" s="12"/>
      <c r="X2571" s="12"/>
      <c r="Y2571" s="12"/>
      <c r="Z2571" s="12"/>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c r="BW2571" s="13"/>
      <c r="BX2571" s="14"/>
    </row>
    <row r="2572" spans="2:126" ht="20.100000000000001" customHeight="1">
      <c r="B2572" s="9"/>
      <c r="C2572" s="9"/>
      <c r="D2572" s="20"/>
      <c r="E2572" s="21" t="s">
        <v>52</v>
      </c>
      <c r="F2572" s="21"/>
      <c r="G2572" s="21"/>
      <c r="H2572" s="21"/>
      <c r="I2572" s="21"/>
      <c r="J2572" s="22"/>
      <c r="K2572" s="22"/>
      <c r="L2572" s="22"/>
      <c r="M2572" s="22"/>
      <c r="N2572" s="22"/>
      <c r="O2572" s="22"/>
      <c r="P2572" s="22"/>
      <c r="Q2572" s="15"/>
      <c r="R2572" s="16" t="s">
        <v>71</v>
      </c>
      <c r="S2572" s="29"/>
      <c r="T2572" s="29"/>
      <c r="U2572" s="29"/>
      <c r="V2572" s="29"/>
      <c r="W2572" s="29"/>
      <c r="X2572" s="29"/>
      <c r="Y2572" s="29"/>
      <c r="Z2572" s="29"/>
      <c r="AA2572" s="29"/>
      <c r="AB2572" s="29"/>
      <c r="AC2572" s="29"/>
      <c r="AD2572" s="29"/>
      <c r="AE2572" s="29"/>
      <c r="AF2572" s="29"/>
      <c r="AG2572" s="29"/>
      <c r="AH2572" s="29"/>
      <c r="AI2572" s="29"/>
      <c r="AJ2572" s="29"/>
      <c r="AK2572" s="29"/>
      <c r="AL2572" s="29"/>
      <c r="AM2572" s="29"/>
      <c r="AN2572" s="29"/>
      <c r="AO2572" s="29"/>
      <c r="AP2572" s="29"/>
      <c r="AQ2572" s="29"/>
      <c r="AR2572" s="29"/>
      <c r="AS2572" s="29"/>
      <c r="AT2572" s="29"/>
      <c r="AU2572" s="29"/>
      <c r="AV2572" s="29"/>
      <c r="AW2572" s="29"/>
      <c r="AX2572" s="29"/>
      <c r="AY2572" s="30"/>
      <c r="AZ2572" s="30"/>
      <c r="BA2572" s="30"/>
      <c r="BB2572" s="30"/>
      <c r="BC2572" s="30"/>
      <c r="BD2572" s="30"/>
      <c r="BE2572" s="30"/>
      <c r="BF2572" s="30"/>
      <c r="BG2572" s="30"/>
      <c r="BH2572" s="30"/>
      <c r="BI2572" s="30"/>
      <c r="BJ2572" s="30"/>
      <c r="BK2572" s="30"/>
      <c r="BL2572" s="18"/>
      <c r="BM2572" s="18"/>
      <c r="BN2572" s="18"/>
      <c r="BO2572" s="18"/>
      <c r="BP2572" s="18"/>
      <c r="BQ2572" s="18"/>
      <c r="BR2572" s="18"/>
      <c r="BS2572" s="18"/>
      <c r="BT2572" s="18"/>
      <c r="BU2572" s="18"/>
      <c r="BV2572" s="18"/>
      <c r="BW2572" s="18"/>
      <c r="BX2572" s="19"/>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I2572"/>
      <c r="DJ2572"/>
      <c r="DK2572"/>
      <c r="DL2572"/>
      <c r="DM2572"/>
      <c r="DN2572"/>
      <c r="DO2572"/>
      <c r="DP2572"/>
      <c r="DQ2572"/>
      <c r="DR2572"/>
      <c r="DS2572"/>
      <c r="DT2572"/>
      <c r="DU2572"/>
      <c r="DV2572"/>
    </row>
    <row r="2573" spans="2:126" ht="20.100000000000001" customHeight="1">
      <c r="B2573" s="9"/>
      <c r="C2573" s="9"/>
      <c r="D2573" s="15"/>
      <c r="E2573" s="16"/>
      <c r="F2573" s="16"/>
      <c r="G2573" s="16"/>
      <c r="H2573" s="16"/>
      <c r="I2573" s="16"/>
      <c r="J2573" s="17"/>
      <c r="K2573" s="17"/>
      <c r="L2573" s="17"/>
      <c r="M2573" s="17"/>
      <c r="N2573" s="17"/>
      <c r="O2573" s="17"/>
      <c r="P2573" s="17"/>
      <c r="Q2573" s="15"/>
      <c r="R2573" s="28" t="s">
        <v>72</v>
      </c>
      <c r="S2573" s="29"/>
      <c r="T2573" s="29"/>
      <c r="U2573" s="29"/>
      <c r="V2573" s="29"/>
      <c r="W2573" s="29"/>
      <c r="X2573" s="29"/>
      <c r="Y2573" s="29"/>
      <c r="Z2573" s="29"/>
      <c r="AA2573" s="29"/>
      <c r="AB2573" s="29"/>
      <c r="AC2573" s="29"/>
      <c r="AD2573" s="29"/>
      <c r="AE2573" s="29"/>
      <c r="AF2573" s="29"/>
      <c r="AG2573" s="29"/>
      <c r="AH2573" s="29"/>
      <c r="AI2573" s="29"/>
      <c r="AJ2573" s="29"/>
      <c r="AK2573" s="29"/>
      <c r="AL2573" s="29"/>
      <c r="AM2573" s="29"/>
      <c r="AN2573" s="29"/>
      <c r="AO2573" s="29"/>
      <c r="AP2573" s="29"/>
      <c r="AQ2573" s="29"/>
      <c r="AR2573" s="29"/>
      <c r="AS2573" s="29"/>
      <c r="AT2573" s="29"/>
      <c r="AU2573" s="29"/>
      <c r="AV2573" s="29"/>
      <c r="AW2573" s="29"/>
      <c r="AX2573" s="29"/>
      <c r="AY2573" s="30"/>
      <c r="AZ2573" s="30"/>
      <c r="BA2573" s="30"/>
      <c r="BB2573" s="30"/>
      <c r="BC2573" s="30"/>
      <c r="BD2573" s="30"/>
      <c r="BE2573" s="30"/>
      <c r="BF2573" s="30"/>
      <c r="BG2573" s="30"/>
      <c r="BH2573" s="30"/>
      <c r="BI2573" s="30"/>
      <c r="BJ2573" s="30"/>
      <c r="BK2573" s="30"/>
      <c r="BL2573" s="18"/>
      <c r="BM2573" s="18"/>
      <c r="BN2573" s="18"/>
      <c r="BO2573" s="18"/>
      <c r="BP2573" s="18"/>
      <c r="BQ2573" s="18"/>
      <c r="BR2573" s="18"/>
      <c r="BS2573" s="18"/>
      <c r="BT2573" s="18"/>
      <c r="BU2573" s="18"/>
      <c r="BV2573" s="18"/>
      <c r="BW2573" s="18"/>
      <c r="BX2573" s="19"/>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I2573"/>
      <c r="DJ2573"/>
      <c r="DK2573"/>
      <c r="DL2573"/>
      <c r="DM2573"/>
      <c r="DN2573"/>
      <c r="DO2573"/>
      <c r="DP2573"/>
      <c r="DQ2573"/>
      <c r="DR2573"/>
      <c r="DS2573"/>
      <c r="DT2573"/>
      <c r="DU2573"/>
      <c r="DV2573"/>
    </row>
    <row r="2574" spans="2:126" ht="20.100000000000001" customHeight="1">
      <c r="B2574" s="9"/>
      <c r="C2574" s="9"/>
      <c r="D2574" s="15"/>
      <c r="E2574" s="16"/>
      <c r="F2574" s="16"/>
      <c r="G2574" s="16"/>
      <c r="H2574" s="16"/>
      <c r="I2574" s="16"/>
      <c r="J2574" s="17"/>
      <c r="K2574" s="17"/>
      <c r="L2574" s="17"/>
      <c r="M2574" s="17"/>
      <c r="N2574" s="17"/>
      <c r="O2574" s="17"/>
      <c r="P2574" s="17"/>
      <c r="Q2574" s="15"/>
      <c r="R2574" s="29"/>
      <c r="S2574" s="29"/>
      <c r="T2574" s="29" t="s">
        <v>73</v>
      </c>
      <c r="U2574" s="29"/>
      <c r="V2574" s="29"/>
      <c r="W2574" s="29"/>
      <c r="X2574" s="29"/>
      <c r="Y2574" s="29"/>
      <c r="Z2574" s="29"/>
      <c r="AA2574" s="29"/>
      <c r="AB2574" s="29"/>
      <c r="AC2574" s="29"/>
      <c r="AD2574" s="29"/>
      <c r="AE2574" s="29"/>
      <c r="AF2574" s="29"/>
      <c r="AG2574" s="29"/>
      <c r="AH2574" s="29"/>
      <c r="AI2574" s="29"/>
      <c r="AJ2574" s="29"/>
      <c r="AK2574" s="29"/>
      <c r="AL2574" s="29"/>
      <c r="AM2574" s="29"/>
      <c r="AN2574" s="29"/>
      <c r="AO2574" s="29"/>
      <c r="AP2574" s="29"/>
      <c r="AQ2574" s="29"/>
      <c r="AR2574" s="29"/>
      <c r="AS2574" s="29"/>
      <c r="AT2574" s="29"/>
      <c r="AU2574" s="29"/>
      <c r="AV2574" s="29"/>
      <c r="AW2574" s="29"/>
      <c r="AX2574" s="29"/>
      <c r="AY2574" s="30"/>
      <c r="AZ2574" s="30"/>
      <c r="BA2574" s="30"/>
      <c r="BB2574" s="30"/>
      <c r="BC2574" s="30"/>
      <c r="BD2574" s="30"/>
      <c r="BE2574" s="30"/>
      <c r="BF2574" s="30"/>
      <c r="BG2574" s="30"/>
      <c r="BH2574" s="30"/>
      <c r="BI2574" s="30"/>
      <c r="BJ2574" s="30"/>
      <c r="BK2574" s="30"/>
      <c r="BL2574" s="18"/>
      <c r="BM2574" s="18"/>
      <c r="BN2574" s="18"/>
      <c r="BO2574" s="18"/>
      <c r="BP2574" s="18"/>
      <c r="BQ2574" s="18"/>
      <c r="BR2574" s="18"/>
      <c r="BS2574" s="18"/>
      <c r="BT2574" s="18"/>
      <c r="BU2574" s="18"/>
      <c r="BV2574" s="18"/>
      <c r="BW2574" s="18"/>
      <c r="BX2574" s="19"/>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I2574"/>
      <c r="DJ2574"/>
      <c r="DK2574"/>
      <c r="DL2574"/>
      <c r="DM2574"/>
      <c r="DN2574"/>
      <c r="DO2574"/>
      <c r="DP2574"/>
      <c r="DQ2574"/>
      <c r="DR2574"/>
      <c r="DS2574"/>
      <c r="DT2574"/>
      <c r="DU2574"/>
      <c r="DV2574"/>
    </row>
    <row r="2575" spans="2:126" ht="20.100000000000001" customHeight="1">
      <c r="B2575" s="9"/>
      <c r="C2575" s="9"/>
      <c r="D2575" s="15"/>
      <c r="E2575" s="16"/>
      <c r="F2575" s="16"/>
      <c r="G2575" s="16"/>
      <c r="H2575" s="16"/>
      <c r="I2575" s="16"/>
      <c r="J2575" s="17"/>
      <c r="K2575" s="17"/>
      <c r="L2575" s="17"/>
      <c r="M2575" s="17"/>
      <c r="N2575" s="17"/>
      <c r="O2575" s="17"/>
      <c r="P2575" s="17"/>
      <c r="Q2575" s="15"/>
      <c r="R2575" s="29"/>
      <c r="S2575" s="29"/>
      <c r="T2575" s="29" t="s">
        <v>74</v>
      </c>
      <c r="U2575" s="29"/>
      <c r="V2575" s="29"/>
      <c r="W2575" s="29"/>
      <c r="X2575" s="29"/>
      <c r="Y2575" s="29"/>
      <c r="Z2575" s="29"/>
      <c r="AA2575" s="29"/>
      <c r="AB2575" s="29"/>
      <c r="AC2575" s="29"/>
      <c r="AD2575" s="29"/>
      <c r="AE2575" s="29"/>
      <c r="AF2575" s="29"/>
      <c r="AG2575" s="29"/>
      <c r="AH2575" s="29"/>
      <c r="AI2575" s="29"/>
      <c r="AJ2575" s="29"/>
      <c r="AK2575" s="29"/>
      <c r="AL2575" s="29"/>
      <c r="AM2575" s="29"/>
      <c r="AN2575" s="29"/>
      <c r="AO2575" s="29"/>
      <c r="AP2575" s="29"/>
      <c r="AQ2575" s="29"/>
      <c r="AR2575" s="29"/>
      <c r="AS2575" s="29"/>
      <c r="AT2575" s="29"/>
      <c r="AU2575" s="29"/>
      <c r="AV2575" s="29"/>
      <c r="AW2575" s="29"/>
      <c r="AX2575" s="29"/>
      <c r="AY2575" s="30"/>
      <c r="AZ2575" s="30"/>
      <c r="BA2575" s="30"/>
      <c r="BB2575" s="30"/>
      <c r="BC2575" s="30"/>
      <c r="BD2575" s="30"/>
      <c r="BE2575" s="30"/>
      <c r="BF2575" s="30"/>
      <c r="BG2575" s="30"/>
      <c r="BH2575" s="30"/>
      <c r="BI2575" s="30"/>
      <c r="BJ2575" s="30"/>
      <c r="BK2575" s="30"/>
      <c r="BL2575" s="18"/>
      <c r="BM2575" s="18"/>
      <c r="BN2575" s="18"/>
      <c r="BO2575" s="18"/>
      <c r="BP2575" s="18"/>
      <c r="BQ2575" s="18"/>
      <c r="BR2575" s="18"/>
      <c r="BS2575" s="18"/>
      <c r="BT2575" s="18"/>
      <c r="BU2575" s="18"/>
      <c r="BV2575" s="18"/>
      <c r="BW2575" s="18"/>
      <c r="BX2575" s="19"/>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I2575"/>
      <c r="DJ2575"/>
      <c r="DK2575"/>
      <c r="DL2575"/>
      <c r="DM2575"/>
      <c r="DN2575"/>
      <c r="DO2575"/>
      <c r="DP2575"/>
      <c r="DQ2575"/>
      <c r="DR2575"/>
      <c r="DS2575"/>
      <c r="DT2575"/>
      <c r="DU2575"/>
      <c r="DV2575"/>
    </row>
    <row r="2576" spans="2:126" ht="20.100000000000001" customHeight="1">
      <c r="B2576" s="9"/>
      <c r="C2576" s="9"/>
      <c r="D2576" s="15"/>
      <c r="E2576" s="16"/>
      <c r="F2576" s="16"/>
      <c r="G2576" s="16"/>
      <c r="H2576" s="16"/>
      <c r="I2576" s="16"/>
      <c r="J2576" s="17"/>
      <c r="K2576" s="17"/>
      <c r="L2576" s="17"/>
      <c r="M2576" s="17"/>
      <c r="N2576" s="17"/>
      <c r="O2576" s="17"/>
      <c r="P2576" s="17"/>
      <c r="Q2576" s="15"/>
      <c r="R2576" s="29"/>
      <c r="S2576" s="29"/>
      <c r="T2576" s="29" t="s">
        <v>75</v>
      </c>
      <c r="U2576" s="29"/>
      <c r="V2576" s="29"/>
      <c r="W2576" s="29"/>
      <c r="X2576" s="29"/>
      <c r="Y2576" s="29"/>
      <c r="Z2576" s="29"/>
      <c r="AA2576" s="29"/>
      <c r="AB2576" s="29"/>
      <c r="AC2576" s="29"/>
      <c r="AD2576" s="29"/>
      <c r="AE2576" s="29"/>
      <c r="AF2576" s="29"/>
      <c r="AG2576" s="29"/>
      <c r="AH2576" s="29"/>
      <c r="AI2576" s="29"/>
      <c r="AJ2576" s="29"/>
      <c r="AK2576" s="29"/>
      <c r="AL2576" s="29"/>
      <c r="AM2576" s="29"/>
      <c r="AN2576" s="29"/>
      <c r="AO2576" s="29"/>
      <c r="AP2576" s="29"/>
      <c r="AQ2576" s="29"/>
      <c r="AR2576" s="29"/>
      <c r="AS2576" s="29"/>
      <c r="AT2576" s="29"/>
      <c r="AU2576" s="29"/>
      <c r="AV2576" s="29"/>
      <c r="AW2576" s="29"/>
      <c r="AX2576" s="29"/>
      <c r="AY2576" s="30"/>
      <c r="AZ2576" s="30"/>
      <c r="BA2576" s="30"/>
      <c r="BB2576" s="30"/>
      <c r="BC2576" s="30"/>
      <c r="BD2576" s="30"/>
      <c r="BE2576" s="30"/>
      <c r="BF2576" s="30"/>
      <c r="BG2576" s="30"/>
      <c r="BH2576" s="30"/>
      <c r="BI2576" s="30"/>
      <c r="BJ2576" s="30"/>
      <c r="BK2576" s="30"/>
      <c r="BL2576" s="18"/>
      <c r="BM2576" s="18"/>
      <c r="BN2576" s="18"/>
      <c r="BO2576" s="18"/>
      <c r="BP2576" s="18"/>
      <c r="BQ2576" s="18"/>
      <c r="BR2576" s="18"/>
      <c r="BS2576" s="18"/>
      <c r="BT2576" s="18"/>
      <c r="BU2576" s="18"/>
      <c r="BV2576" s="18"/>
      <c r="BW2576" s="18"/>
      <c r="BX2576" s="19"/>
      <c r="BZ2576"/>
      <c r="CA2576"/>
      <c r="CB2576"/>
      <c r="CC2576"/>
      <c r="CD2576"/>
      <c r="CE2576"/>
      <c r="CF2576"/>
      <c r="CG2576"/>
      <c r="CH2576"/>
      <c r="CI2576"/>
      <c r="CJ2576"/>
      <c r="CK2576"/>
      <c r="CL2576"/>
      <c r="CM2576"/>
      <c r="CN2576"/>
      <c r="CO2576"/>
      <c r="CP2576"/>
      <c r="CQ2576"/>
      <c r="CR2576"/>
      <c r="CS2576"/>
      <c r="CT2576"/>
      <c r="CU2576"/>
      <c r="CV2576"/>
      <c r="CW2576"/>
      <c r="CX2576"/>
      <c r="CY2576"/>
      <c r="CZ2576"/>
      <c r="DA2576"/>
      <c r="DB2576"/>
      <c r="DC2576"/>
      <c r="DD2576"/>
      <c r="DE2576"/>
      <c r="DF2576"/>
      <c r="DG2576"/>
      <c r="DH2576"/>
      <c r="DI2576"/>
      <c r="DJ2576"/>
      <c r="DK2576"/>
      <c r="DL2576"/>
      <c r="DM2576"/>
      <c r="DN2576"/>
      <c r="DO2576"/>
      <c r="DP2576"/>
      <c r="DQ2576"/>
      <c r="DR2576"/>
      <c r="DS2576"/>
      <c r="DT2576"/>
      <c r="DU2576"/>
      <c r="DV2576"/>
    </row>
    <row r="2577" spans="2:126" ht="20.100000000000001" customHeight="1">
      <c r="B2577" s="9"/>
      <c r="C2577" s="9"/>
      <c r="D2577" s="15"/>
      <c r="E2577" s="16"/>
      <c r="F2577" s="16"/>
      <c r="G2577" s="16"/>
      <c r="H2577" s="16"/>
      <c r="I2577" s="16"/>
      <c r="J2577" s="17"/>
      <c r="K2577" s="17"/>
      <c r="L2577" s="17"/>
      <c r="M2577" s="17"/>
      <c r="N2577" s="17"/>
      <c r="O2577" s="17"/>
      <c r="P2577" s="17"/>
      <c r="Q2577" s="15"/>
      <c r="R2577" s="29"/>
      <c r="S2577" s="29"/>
      <c r="T2577" s="29" t="s">
        <v>84</v>
      </c>
      <c r="U2577" s="29"/>
      <c r="V2577" s="29"/>
      <c r="W2577" s="29"/>
      <c r="X2577" s="29"/>
      <c r="Y2577" s="29"/>
      <c r="Z2577" s="29"/>
      <c r="AA2577" s="29"/>
      <c r="AB2577" s="29"/>
      <c r="AC2577" s="29"/>
      <c r="AD2577" s="29"/>
      <c r="AE2577" s="29"/>
      <c r="AF2577" s="29"/>
      <c r="AG2577" s="29"/>
      <c r="AH2577" s="29"/>
      <c r="AI2577" s="29"/>
      <c r="AJ2577" s="29"/>
      <c r="AK2577" s="29"/>
      <c r="AL2577" s="29"/>
      <c r="AM2577" s="29"/>
      <c r="AN2577" s="29"/>
      <c r="AO2577" s="29"/>
      <c r="AP2577" s="29"/>
      <c r="AQ2577" s="29"/>
      <c r="AR2577" s="29"/>
      <c r="AS2577" s="29"/>
      <c r="AT2577" s="29"/>
      <c r="AU2577" s="29"/>
      <c r="AV2577" s="29"/>
      <c r="AW2577" s="29"/>
      <c r="AX2577" s="29"/>
      <c r="AY2577" s="30"/>
      <c r="AZ2577" s="30"/>
      <c r="BA2577" s="30"/>
      <c r="BB2577" s="30"/>
      <c r="BC2577" s="30"/>
      <c r="BD2577" s="30"/>
      <c r="BE2577" s="30"/>
      <c r="BF2577" s="30"/>
      <c r="BG2577" s="30"/>
      <c r="BH2577" s="30"/>
      <c r="BI2577" s="30"/>
      <c r="BJ2577" s="30"/>
      <c r="BK2577" s="30"/>
      <c r="BL2577" s="18"/>
      <c r="BM2577" s="18"/>
      <c r="BN2577" s="18"/>
      <c r="BO2577" s="18"/>
      <c r="BP2577" s="18"/>
      <c r="BQ2577" s="18"/>
      <c r="BR2577" s="18"/>
      <c r="BS2577" s="18"/>
      <c r="BT2577" s="18"/>
      <c r="BU2577" s="18"/>
      <c r="BV2577" s="18"/>
      <c r="BW2577" s="18"/>
      <c r="BX2577" s="19"/>
      <c r="BZ2577"/>
      <c r="CA2577"/>
      <c r="CB2577"/>
      <c r="CC2577"/>
      <c r="CD2577"/>
      <c r="CE2577"/>
      <c r="CF2577"/>
      <c r="CG2577"/>
      <c r="CH2577"/>
      <c r="CI2577"/>
      <c r="CJ2577"/>
      <c r="CK2577"/>
      <c r="CL2577"/>
      <c r="CM2577"/>
      <c r="CN2577"/>
      <c r="CO2577"/>
      <c r="CP2577"/>
      <c r="CQ2577"/>
      <c r="CR2577"/>
      <c r="CS2577"/>
      <c r="CT2577"/>
      <c r="CU2577"/>
      <c r="CV2577"/>
      <c r="CW2577"/>
      <c r="CX2577"/>
      <c r="CY2577"/>
      <c r="CZ2577"/>
      <c r="DA2577"/>
      <c r="DB2577"/>
      <c r="DC2577"/>
      <c r="DD2577"/>
      <c r="DE2577"/>
      <c r="DF2577"/>
      <c r="DG2577"/>
      <c r="DH2577"/>
      <c r="DI2577"/>
      <c r="DJ2577"/>
      <c r="DK2577"/>
      <c r="DL2577"/>
      <c r="DM2577"/>
      <c r="DN2577"/>
      <c r="DO2577"/>
      <c r="DP2577"/>
      <c r="DQ2577"/>
      <c r="DR2577"/>
      <c r="DS2577"/>
      <c r="DT2577"/>
      <c r="DU2577"/>
      <c r="DV2577"/>
    </row>
    <row r="2578" spans="2:126" ht="20.100000000000001" customHeight="1">
      <c r="B2578" s="9"/>
      <c r="C2578" s="9"/>
      <c r="D2578" s="23"/>
      <c r="E2578" s="24"/>
      <c r="F2578" s="24"/>
      <c r="G2578" s="24"/>
      <c r="H2578" s="24"/>
      <c r="I2578" s="24"/>
      <c r="J2578" s="25"/>
      <c r="K2578" s="25"/>
      <c r="L2578" s="25"/>
      <c r="M2578" s="25"/>
      <c r="N2578" s="25"/>
      <c r="O2578" s="25"/>
      <c r="P2578" s="25"/>
      <c r="Q2578" s="15"/>
      <c r="R2578" s="29"/>
      <c r="S2578" s="29"/>
      <c r="T2578" s="29" t="s">
        <v>76</v>
      </c>
      <c r="U2578" s="29"/>
      <c r="V2578" s="29"/>
      <c r="W2578" s="29"/>
      <c r="X2578" s="29"/>
      <c r="Y2578" s="29"/>
      <c r="Z2578" s="29"/>
      <c r="AA2578" s="29"/>
      <c r="AB2578" s="29"/>
      <c r="AC2578" s="29"/>
      <c r="AD2578" s="29"/>
      <c r="AE2578" s="29"/>
      <c r="AF2578" s="29"/>
      <c r="AG2578" s="29"/>
      <c r="AH2578" s="29"/>
      <c r="AI2578" s="29"/>
      <c r="AJ2578" s="29"/>
      <c r="AK2578" s="29"/>
      <c r="AL2578" s="29"/>
      <c r="AM2578" s="29"/>
      <c r="AN2578" s="29"/>
      <c r="AO2578" s="29"/>
      <c r="AP2578" s="29"/>
      <c r="AQ2578" s="29"/>
      <c r="AR2578" s="29"/>
      <c r="AS2578" s="29"/>
      <c r="AT2578" s="29"/>
      <c r="AU2578" s="29"/>
      <c r="AV2578" s="29"/>
      <c r="AW2578" s="29"/>
      <c r="AX2578" s="29"/>
      <c r="AY2578" s="30"/>
      <c r="AZ2578" s="30"/>
      <c r="BA2578" s="30"/>
      <c r="BB2578" s="30"/>
      <c r="BC2578" s="30"/>
      <c r="BD2578" s="30"/>
      <c r="BE2578" s="30"/>
      <c r="BF2578" s="30"/>
      <c r="BG2578" s="30"/>
      <c r="BH2578" s="30"/>
      <c r="BI2578" s="30"/>
      <c r="BJ2578" s="30"/>
      <c r="BK2578" s="30"/>
      <c r="BL2578" s="18"/>
      <c r="BM2578" s="18"/>
      <c r="BN2578" s="18"/>
      <c r="BO2578" s="18"/>
      <c r="BP2578" s="18"/>
      <c r="BQ2578" s="18"/>
      <c r="BR2578" s="18"/>
      <c r="BS2578" s="18"/>
      <c r="BT2578" s="18"/>
      <c r="BU2578" s="18"/>
      <c r="BV2578" s="18"/>
      <c r="BW2578" s="18"/>
      <c r="BX2578" s="19"/>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I2578"/>
      <c r="DJ2578"/>
      <c r="DK2578"/>
      <c r="DL2578"/>
      <c r="DM2578"/>
      <c r="DN2578"/>
      <c r="DO2578"/>
      <c r="DP2578"/>
      <c r="DQ2578"/>
      <c r="DR2578"/>
      <c r="DS2578"/>
      <c r="DT2578"/>
      <c r="DU2578"/>
      <c r="DV2578"/>
    </row>
    <row r="2579" spans="2:126" ht="20.100000000000001" customHeight="1">
      <c r="B2579" s="9"/>
      <c r="C2579" s="9"/>
      <c r="D2579" s="15"/>
      <c r="E2579" s="16" t="s">
        <v>53</v>
      </c>
      <c r="F2579" s="16"/>
      <c r="G2579" s="16"/>
      <c r="H2579" s="16"/>
      <c r="I2579" s="16"/>
      <c r="J2579" s="17"/>
      <c r="K2579" s="17"/>
      <c r="L2579" s="17"/>
      <c r="M2579" s="17"/>
      <c r="N2579" s="17"/>
      <c r="O2579" s="17"/>
      <c r="P2579" s="17"/>
      <c r="Q2579" s="10"/>
      <c r="R2579" s="11" t="s">
        <v>325</v>
      </c>
      <c r="S2579" s="37"/>
      <c r="T2579" s="37"/>
      <c r="U2579" s="37"/>
      <c r="V2579" s="37"/>
      <c r="W2579" s="37"/>
      <c r="X2579" s="37"/>
      <c r="Y2579" s="37"/>
      <c r="Z2579" s="37"/>
      <c r="AA2579" s="37"/>
      <c r="AB2579" s="37"/>
      <c r="AC2579" s="37"/>
      <c r="AD2579" s="37"/>
      <c r="AE2579" s="37"/>
      <c r="AF2579" s="37"/>
      <c r="AG2579" s="37"/>
      <c r="AH2579" s="37"/>
      <c r="AI2579" s="37"/>
      <c r="AJ2579" s="37"/>
      <c r="AK2579" s="37"/>
      <c r="AL2579" s="37"/>
      <c r="AM2579" s="37"/>
      <c r="AN2579" s="37"/>
      <c r="AO2579" s="37"/>
      <c r="AP2579" s="37"/>
      <c r="AQ2579" s="37"/>
      <c r="AR2579" s="37"/>
      <c r="AS2579" s="37"/>
      <c r="AT2579" s="37"/>
      <c r="AU2579" s="37"/>
      <c r="AV2579" s="37"/>
      <c r="AW2579" s="37"/>
      <c r="AX2579" s="37"/>
      <c r="AY2579" s="38"/>
      <c r="AZ2579" s="38"/>
      <c r="BA2579" s="38"/>
      <c r="BB2579" s="38"/>
      <c r="BC2579" s="38"/>
      <c r="BD2579" s="38"/>
      <c r="BE2579" s="38"/>
      <c r="BF2579" s="38"/>
      <c r="BG2579" s="38"/>
      <c r="BH2579" s="38"/>
      <c r="BI2579" s="38"/>
      <c r="BJ2579" s="38"/>
      <c r="BK2579" s="38"/>
      <c r="BL2579" s="13"/>
      <c r="BM2579" s="13"/>
      <c r="BN2579" s="13"/>
      <c r="BO2579" s="13"/>
      <c r="BP2579" s="13"/>
      <c r="BQ2579" s="13"/>
      <c r="BR2579" s="13"/>
      <c r="BS2579" s="13"/>
      <c r="BT2579" s="13"/>
      <c r="BU2579" s="13"/>
      <c r="BV2579" s="13"/>
      <c r="BW2579" s="13"/>
      <c r="BX2579" s="14"/>
    </row>
    <row r="2580" spans="2:126" ht="20.100000000000001" customHeight="1">
      <c r="B2580" s="9"/>
      <c r="C2580" s="9"/>
      <c r="D2580" s="20"/>
      <c r="E2580" s="21" t="s">
        <v>54</v>
      </c>
      <c r="F2580" s="21"/>
      <c r="G2580" s="21"/>
      <c r="H2580" s="21"/>
      <c r="I2580" s="21"/>
      <c r="J2580" s="22"/>
      <c r="K2580" s="22"/>
      <c r="L2580" s="22"/>
      <c r="M2580" s="22"/>
      <c r="N2580" s="22"/>
      <c r="O2580" s="22"/>
      <c r="P2580" s="22"/>
      <c r="Q2580" s="15"/>
      <c r="R2580" s="28" t="s">
        <v>77</v>
      </c>
      <c r="S2580" s="29"/>
      <c r="T2580" s="29"/>
      <c r="U2580" s="29"/>
      <c r="V2580" s="29"/>
      <c r="W2580" s="29"/>
      <c r="X2580" s="29"/>
      <c r="Y2580" s="29"/>
      <c r="Z2580" s="29"/>
      <c r="AA2580" s="29"/>
      <c r="AB2580" s="29"/>
      <c r="AC2580" s="29"/>
      <c r="AD2580" s="29"/>
      <c r="AE2580" s="29"/>
      <c r="AF2580" s="29"/>
      <c r="AG2580" s="29"/>
      <c r="AH2580" s="29"/>
      <c r="AI2580" s="29"/>
      <c r="AJ2580" s="29"/>
      <c r="AK2580" s="29"/>
      <c r="AL2580" s="29"/>
      <c r="AM2580" s="29"/>
      <c r="AN2580" s="29"/>
      <c r="AO2580" s="29"/>
      <c r="AP2580" s="29"/>
      <c r="AQ2580" s="29"/>
      <c r="AR2580" s="29"/>
      <c r="AS2580" s="29"/>
      <c r="AT2580" s="29"/>
      <c r="AU2580" s="29"/>
      <c r="AV2580" s="29"/>
      <c r="AW2580" s="29"/>
      <c r="AX2580" s="29"/>
      <c r="AY2580" s="30"/>
      <c r="AZ2580" s="30"/>
      <c r="BA2580" s="30"/>
      <c r="BB2580" s="30"/>
      <c r="BC2580" s="30"/>
      <c r="BD2580" s="30"/>
      <c r="BE2580" s="30"/>
      <c r="BF2580" s="30"/>
      <c r="BG2580" s="30"/>
      <c r="BH2580" s="30"/>
      <c r="BI2580" s="30"/>
      <c r="BJ2580" s="30"/>
      <c r="BK2580" s="30"/>
      <c r="BL2580" s="18"/>
      <c r="BM2580" s="18"/>
      <c r="BN2580" s="18"/>
      <c r="BO2580" s="18"/>
      <c r="BP2580" s="18"/>
      <c r="BQ2580" s="18"/>
      <c r="BR2580" s="18"/>
      <c r="BS2580" s="18"/>
      <c r="BT2580" s="18"/>
      <c r="BU2580" s="18"/>
      <c r="BV2580" s="18"/>
      <c r="BW2580" s="18"/>
      <c r="BX2580" s="19"/>
    </row>
    <row r="2581" spans="2:126" ht="20.100000000000001" customHeight="1">
      <c r="B2581" s="9"/>
      <c r="C2581" s="9"/>
      <c r="D2581" s="15"/>
      <c r="E2581" s="16"/>
      <c r="F2581" s="16"/>
      <c r="G2581" s="16"/>
      <c r="H2581" s="16"/>
      <c r="I2581" s="16"/>
      <c r="J2581" s="17"/>
      <c r="K2581" s="17"/>
      <c r="L2581" s="17"/>
      <c r="M2581" s="17"/>
      <c r="N2581" s="17"/>
      <c r="O2581" s="17"/>
      <c r="P2581" s="17"/>
      <c r="Q2581" s="15"/>
      <c r="R2581" s="29"/>
      <c r="S2581" s="29"/>
      <c r="T2581" s="29" t="s">
        <v>78</v>
      </c>
      <c r="U2581" s="29"/>
      <c r="V2581" s="29"/>
      <c r="W2581" s="29"/>
      <c r="X2581" s="29"/>
      <c r="Y2581" s="29"/>
      <c r="Z2581" s="29"/>
      <c r="AA2581" s="29"/>
      <c r="AB2581" s="29"/>
      <c r="AC2581" s="29"/>
      <c r="AD2581" s="29"/>
      <c r="AE2581" s="29"/>
      <c r="AF2581" s="29"/>
      <c r="AG2581" s="29"/>
      <c r="AH2581" s="29"/>
      <c r="AI2581" s="29"/>
      <c r="AJ2581" s="29"/>
      <c r="AK2581" s="29"/>
      <c r="AL2581" s="29"/>
      <c r="AM2581" s="29"/>
      <c r="AN2581" s="29"/>
      <c r="AO2581" s="29"/>
      <c r="AP2581" s="29"/>
      <c r="AQ2581" s="29"/>
      <c r="AR2581" s="29"/>
      <c r="AS2581" s="29"/>
      <c r="AT2581" s="29"/>
      <c r="AU2581" s="29"/>
      <c r="AV2581" s="29"/>
      <c r="AW2581" s="29"/>
      <c r="AX2581" s="29"/>
      <c r="AY2581" s="30"/>
      <c r="AZ2581" s="30"/>
      <c r="BA2581" s="30"/>
      <c r="BB2581" s="30"/>
      <c r="BC2581" s="30"/>
      <c r="BD2581" s="30"/>
      <c r="BE2581" s="30"/>
      <c r="BF2581" s="30"/>
      <c r="BG2581" s="30"/>
      <c r="BH2581" s="30"/>
      <c r="BI2581" s="30"/>
      <c r="BJ2581" s="30"/>
      <c r="BK2581" s="30"/>
      <c r="BL2581" s="18"/>
      <c r="BM2581" s="18"/>
      <c r="BN2581" s="18"/>
      <c r="BO2581" s="18"/>
      <c r="BP2581" s="18"/>
      <c r="BQ2581" s="18"/>
      <c r="BR2581" s="18"/>
      <c r="BS2581" s="18"/>
      <c r="BT2581" s="18"/>
      <c r="BU2581" s="18"/>
      <c r="BV2581" s="18"/>
      <c r="BW2581" s="18"/>
      <c r="BX2581" s="19"/>
    </row>
    <row r="2582" spans="2:126" ht="20.100000000000001" customHeight="1">
      <c r="B2582" s="9"/>
      <c r="C2582" s="9"/>
      <c r="D2582" s="15"/>
      <c r="E2582" s="16"/>
      <c r="F2582" s="16"/>
      <c r="G2582" s="16"/>
      <c r="H2582" s="16"/>
      <c r="I2582" s="16"/>
      <c r="J2582" s="17"/>
      <c r="K2582" s="17"/>
      <c r="L2582" s="17"/>
      <c r="M2582" s="17"/>
      <c r="N2582" s="17"/>
      <c r="O2582" s="17"/>
      <c r="P2582" s="17"/>
      <c r="Q2582" s="15"/>
      <c r="R2582" s="29"/>
      <c r="S2582" s="29"/>
      <c r="T2582" s="29" t="s">
        <v>79</v>
      </c>
      <c r="U2582" s="29"/>
      <c r="V2582" s="29"/>
      <c r="W2582" s="29"/>
      <c r="X2582" s="29"/>
      <c r="Y2582" s="29"/>
      <c r="Z2582" s="29"/>
      <c r="AA2582" s="29"/>
      <c r="AB2582" s="29"/>
      <c r="AC2582" s="29"/>
      <c r="AD2582" s="29"/>
      <c r="AE2582" s="29"/>
      <c r="AF2582" s="29"/>
      <c r="AG2582" s="29"/>
      <c r="AH2582" s="29"/>
      <c r="AI2582" s="29"/>
      <c r="AJ2582" s="29"/>
      <c r="AK2582" s="29"/>
      <c r="AL2582" s="29"/>
      <c r="AM2582" s="29"/>
      <c r="AN2582" s="29"/>
      <c r="AO2582" s="29"/>
      <c r="AP2582" s="29"/>
      <c r="AQ2582" s="29"/>
      <c r="AR2582" s="29"/>
      <c r="AS2582" s="29"/>
      <c r="AT2582" s="29"/>
      <c r="AU2582" s="29"/>
      <c r="AV2582" s="29"/>
      <c r="AW2582" s="29"/>
      <c r="AX2582" s="29"/>
      <c r="AY2582" s="30"/>
      <c r="AZ2582" s="30"/>
      <c r="BA2582" s="30"/>
      <c r="BB2582" s="30"/>
      <c r="BC2582" s="30"/>
      <c r="BD2582" s="30"/>
      <c r="BE2582" s="30"/>
      <c r="BF2582" s="30"/>
      <c r="BG2582" s="30"/>
      <c r="BH2582" s="30"/>
      <c r="BI2582" s="30"/>
      <c r="BJ2582" s="30"/>
      <c r="BK2582" s="30"/>
      <c r="BL2582" s="18"/>
      <c r="BM2582" s="18"/>
      <c r="BN2582" s="18"/>
      <c r="BO2582" s="18"/>
      <c r="BP2582" s="18"/>
      <c r="BQ2582" s="18"/>
      <c r="BR2582" s="18"/>
      <c r="BS2582" s="18"/>
      <c r="BT2582" s="18"/>
      <c r="BU2582" s="18"/>
      <c r="BV2582" s="18"/>
      <c r="BW2582" s="18"/>
      <c r="BX2582" s="19"/>
    </row>
    <row r="2583" spans="2:126" ht="20.100000000000001" customHeight="1">
      <c r="B2583" s="9"/>
      <c r="C2583" s="9"/>
      <c r="D2583" s="23"/>
      <c r="E2583" s="24"/>
      <c r="F2583" s="24"/>
      <c r="G2583" s="24"/>
      <c r="H2583" s="24"/>
      <c r="I2583" s="24"/>
      <c r="J2583" s="25"/>
      <c r="K2583" s="25"/>
      <c r="L2583" s="25"/>
      <c r="M2583" s="25"/>
      <c r="N2583" s="25"/>
      <c r="O2583" s="25"/>
      <c r="P2583" s="25"/>
      <c r="Q2583" s="23"/>
      <c r="R2583" s="31"/>
      <c r="S2583" s="31"/>
      <c r="T2583" s="31" t="s">
        <v>80</v>
      </c>
      <c r="U2583" s="31"/>
      <c r="V2583" s="31"/>
      <c r="W2583" s="31"/>
      <c r="X2583" s="31"/>
      <c r="Y2583" s="31"/>
      <c r="Z2583" s="31"/>
      <c r="AA2583" s="31"/>
      <c r="AB2583" s="31"/>
      <c r="AC2583" s="31"/>
      <c r="AD2583" s="31"/>
      <c r="AE2583" s="31"/>
      <c r="AF2583" s="31"/>
      <c r="AG2583" s="31"/>
      <c r="AH2583" s="31"/>
      <c r="AI2583" s="31"/>
      <c r="AJ2583" s="31"/>
      <c r="AK2583" s="31"/>
      <c r="AL2583" s="31"/>
      <c r="AM2583" s="31"/>
      <c r="AN2583" s="31"/>
      <c r="AO2583" s="31"/>
      <c r="AP2583" s="31"/>
      <c r="AQ2583" s="31"/>
      <c r="AR2583" s="31"/>
      <c r="AS2583" s="31"/>
      <c r="AT2583" s="31"/>
      <c r="AU2583" s="31"/>
      <c r="AV2583" s="31"/>
      <c r="AW2583" s="31"/>
      <c r="AX2583" s="31"/>
      <c r="AY2583" s="32"/>
      <c r="AZ2583" s="32"/>
      <c r="BA2583" s="32"/>
      <c r="BB2583" s="32"/>
      <c r="BC2583" s="32"/>
      <c r="BD2583" s="32"/>
      <c r="BE2583" s="32"/>
      <c r="BF2583" s="32"/>
      <c r="BG2583" s="32"/>
      <c r="BH2583" s="32"/>
      <c r="BI2583" s="32"/>
      <c r="BJ2583" s="32"/>
      <c r="BK2583" s="32"/>
      <c r="BL2583" s="33"/>
      <c r="BM2583" s="33"/>
      <c r="BN2583" s="33"/>
      <c r="BO2583" s="33"/>
      <c r="BP2583" s="33"/>
      <c r="BQ2583" s="33"/>
      <c r="BR2583" s="33"/>
      <c r="BS2583" s="33"/>
      <c r="BT2583" s="33"/>
      <c r="BU2583" s="33"/>
      <c r="BV2583" s="33"/>
      <c r="BW2583" s="33"/>
      <c r="BX2583" s="26"/>
    </row>
    <row r="2584" spans="2:126" ht="20.100000000000001" customHeight="1">
      <c r="B2584" s="9"/>
      <c r="C2584" s="9"/>
      <c r="D2584" s="15"/>
      <c r="E2584" s="16" t="s">
        <v>55</v>
      </c>
      <c r="F2584" s="16"/>
      <c r="G2584" s="16"/>
      <c r="H2584" s="16"/>
      <c r="I2584" s="16"/>
      <c r="J2584" s="17"/>
      <c r="K2584" s="17"/>
      <c r="L2584" s="17"/>
      <c r="M2584" s="17"/>
      <c r="N2584" s="17"/>
      <c r="O2584" s="17"/>
      <c r="P2584" s="17"/>
      <c r="Q2584" s="15"/>
      <c r="R2584" s="250" t="s">
        <v>231</v>
      </c>
      <c r="S2584" s="250"/>
      <c r="T2584" s="250"/>
      <c r="U2584" s="250"/>
      <c r="V2584" s="250"/>
      <c r="W2584" s="250"/>
      <c r="X2584" s="250"/>
      <c r="Y2584" s="250"/>
      <c r="Z2584" s="250"/>
      <c r="AA2584" s="250"/>
      <c r="AB2584" s="250"/>
      <c r="AC2584" s="250"/>
      <c r="AD2584" s="250"/>
      <c r="AE2584" s="250"/>
      <c r="AF2584" s="250"/>
      <c r="AG2584" s="250"/>
      <c r="AH2584" s="250"/>
      <c r="AI2584" s="250"/>
      <c r="AJ2584" s="250"/>
      <c r="AK2584" s="250"/>
      <c r="AL2584" s="250"/>
      <c r="AM2584" s="250"/>
      <c r="AN2584" s="250"/>
      <c r="AO2584" s="34"/>
      <c r="AP2584" s="34"/>
      <c r="AQ2584" s="34"/>
      <c r="AR2584" s="34"/>
      <c r="AS2584" s="34"/>
      <c r="AT2584" s="34"/>
      <c r="AU2584" s="34"/>
      <c r="AV2584" s="34"/>
      <c r="AW2584" s="34"/>
      <c r="AX2584" s="34"/>
      <c r="AY2584" s="35"/>
      <c r="AZ2584" s="35"/>
      <c r="BA2584" s="35"/>
      <c r="BB2584" s="35"/>
      <c r="BC2584" s="35"/>
      <c r="BD2584" s="35"/>
      <c r="BE2584" s="35"/>
      <c r="BF2584" s="35"/>
      <c r="BG2584" s="35"/>
      <c r="BH2584" s="35"/>
      <c r="BI2584" s="35"/>
      <c r="BJ2584" s="35"/>
      <c r="BK2584" s="35"/>
      <c r="BL2584" s="2"/>
      <c r="BM2584" s="2"/>
      <c r="BN2584" s="2"/>
      <c r="BO2584" s="2"/>
      <c r="BP2584" s="2"/>
      <c r="BQ2584" s="2"/>
      <c r="BR2584" s="2"/>
      <c r="BS2584" s="2"/>
      <c r="BT2584" s="2"/>
      <c r="BU2584" s="2"/>
      <c r="BV2584" s="2"/>
      <c r="BW2584" s="2"/>
      <c r="BX2584" s="3"/>
    </row>
    <row r="2585" spans="2:126" ht="20.100000000000001" customHeight="1">
      <c r="B2585" s="9"/>
      <c r="C2585" s="9"/>
      <c r="D2585" s="15"/>
      <c r="E2585" s="16"/>
      <c r="F2585" s="16"/>
      <c r="G2585" s="16"/>
      <c r="H2585" s="16"/>
      <c r="I2585" s="16"/>
      <c r="J2585" s="17"/>
      <c r="K2585" s="17"/>
      <c r="L2585" s="17"/>
      <c r="M2585" s="17"/>
      <c r="N2585" s="17"/>
      <c r="O2585" s="17"/>
      <c r="P2585" s="17"/>
      <c r="Q2585" s="15"/>
      <c r="R2585" s="251" t="s">
        <v>232</v>
      </c>
      <c r="S2585" s="251"/>
      <c r="T2585" s="251"/>
      <c r="U2585" s="251"/>
      <c r="V2585" s="251"/>
      <c r="W2585" s="251"/>
      <c r="X2585" s="251"/>
      <c r="Y2585" s="251"/>
      <c r="Z2585" s="251"/>
      <c r="AA2585" s="251"/>
      <c r="AB2585" s="251"/>
      <c r="AC2585" s="251"/>
      <c r="AD2585" s="251"/>
      <c r="AE2585" s="251"/>
      <c r="AF2585" s="251"/>
      <c r="AG2585" s="251"/>
      <c r="AH2585" s="251"/>
      <c r="AI2585" s="251"/>
      <c r="AJ2585" s="251"/>
      <c r="AK2585" s="251"/>
      <c r="AL2585" s="251"/>
      <c r="AM2585" s="251"/>
      <c r="AN2585" s="251"/>
      <c r="AO2585" s="251"/>
      <c r="AP2585" s="251"/>
      <c r="AQ2585" s="251"/>
      <c r="AR2585" s="251"/>
      <c r="AS2585" s="251"/>
      <c r="AT2585" s="251"/>
      <c r="AU2585" s="251"/>
      <c r="AV2585" s="251"/>
      <c r="AW2585" s="251"/>
      <c r="AX2585" s="251"/>
      <c r="AY2585" s="252"/>
      <c r="AZ2585" s="252"/>
      <c r="BA2585" s="252"/>
      <c r="BB2585" s="252"/>
      <c r="BC2585" s="252"/>
      <c r="BD2585" s="252"/>
      <c r="BE2585" s="252"/>
      <c r="BF2585" s="252"/>
      <c r="BG2585" s="252"/>
      <c r="BH2585" s="252"/>
      <c r="BI2585" s="252"/>
      <c r="BJ2585" s="252"/>
      <c r="BK2585" s="252"/>
      <c r="BL2585" s="18"/>
      <c r="BM2585" s="18"/>
      <c r="BN2585" s="18"/>
      <c r="BO2585" s="18"/>
      <c r="BP2585" s="18"/>
      <c r="BQ2585" s="18"/>
      <c r="BR2585" s="18"/>
      <c r="BS2585" s="18"/>
      <c r="BT2585" s="18"/>
      <c r="BU2585" s="18"/>
      <c r="BV2585" s="18"/>
      <c r="BW2585" s="18"/>
      <c r="BX2585" s="19"/>
    </row>
    <row r="2586" spans="2:126" ht="20.100000000000001" customHeight="1">
      <c r="B2586" s="9"/>
      <c r="C2586" s="9"/>
      <c r="D2586" s="15"/>
      <c r="E2586" s="16"/>
      <c r="F2586" s="16"/>
      <c r="G2586" s="16"/>
      <c r="H2586" s="16"/>
      <c r="I2586" s="16"/>
      <c r="J2586" s="17"/>
      <c r="K2586" s="17"/>
      <c r="L2586" s="17"/>
      <c r="M2586" s="17"/>
      <c r="N2586" s="17"/>
      <c r="O2586" s="17"/>
      <c r="P2586" s="17"/>
      <c r="Q2586" s="228"/>
      <c r="R2586" s="29" t="s">
        <v>233</v>
      </c>
      <c r="S2586" s="29"/>
      <c r="T2586" s="29"/>
      <c r="U2586" s="29"/>
      <c r="V2586" s="29"/>
      <c r="W2586" s="29"/>
      <c r="X2586" s="29"/>
      <c r="Y2586" s="29"/>
      <c r="Z2586" s="29"/>
      <c r="AA2586" s="29"/>
      <c r="AB2586" s="29"/>
      <c r="AC2586" s="29"/>
      <c r="AD2586" s="29"/>
      <c r="AE2586" s="29"/>
      <c r="AF2586" s="29"/>
      <c r="AG2586" s="29"/>
      <c r="AH2586" s="29"/>
      <c r="AI2586" s="29"/>
      <c r="AJ2586" s="29"/>
      <c r="AK2586" s="29"/>
      <c r="AL2586" s="29"/>
      <c r="AM2586" s="29"/>
      <c r="AN2586" s="29"/>
      <c r="AO2586" s="29"/>
      <c r="AP2586" s="29"/>
      <c r="AQ2586" s="29"/>
      <c r="AR2586" s="29"/>
      <c r="AS2586" s="29"/>
      <c r="AT2586" s="29"/>
      <c r="AU2586" s="251"/>
      <c r="AV2586" s="251"/>
      <c r="AW2586" s="251"/>
      <c r="AX2586" s="251"/>
      <c r="AY2586" s="252"/>
      <c r="AZ2586" s="252"/>
      <c r="BA2586" s="252"/>
      <c r="BB2586" s="252"/>
      <c r="BC2586" s="252"/>
      <c r="BD2586" s="252"/>
      <c r="BE2586" s="252"/>
      <c r="BF2586" s="252"/>
      <c r="BG2586" s="252"/>
      <c r="BH2586" s="252"/>
      <c r="BI2586" s="252"/>
      <c r="BJ2586" s="252"/>
      <c r="BK2586" s="252"/>
      <c r="BL2586" s="247"/>
      <c r="BM2586" s="18"/>
      <c r="BN2586" s="18"/>
      <c r="BO2586" s="18"/>
      <c r="BP2586" s="18"/>
      <c r="BQ2586" s="18"/>
      <c r="BR2586" s="18"/>
      <c r="BS2586" s="18"/>
      <c r="BT2586" s="18"/>
      <c r="BU2586" s="18"/>
      <c r="BV2586" s="18"/>
      <c r="BW2586" s="18"/>
      <c r="BX2586" s="19"/>
    </row>
    <row r="2587" spans="2:126" ht="20.100000000000001" customHeight="1">
      <c r="B2587" s="9"/>
      <c r="C2587" s="9"/>
      <c r="D2587" s="23"/>
      <c r="E2587" s="24"/>
      <c r="F2587" s="24"/>
      <c r="G2587" s="24"/>
      <c r="H2587" s="24"/>
      <c r="I2587" s="24"/>
      <c r="J2587" s="25"/>
      <c r="K2587" s="25"/>
      <c r="L2587" s="25"/>
      <c r="M2587" s="25"/>
      <c r="N2587" s="25"/>
      <c r="O2587" s="25"/>
      <c r="P2587" s="25"/>
      <c r="Q2587" s="253"/>
      <c r="R2587" s="32" t="s">
        <v>234</v>
      </c>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s="32"/>
      <c r="BD2587" s="32"/>
      <c r="BE2587" s="32"/>
      <c r="BF2587" s="32"/>
      <c r="BG2587" s="32"/>
      <c r="BH2587" s="32"/>
      <c r="BI2587" s="32"/>
      <c r="BJ2587" s="32"/>
      <c r="BK2587" s="32"/>
      <c r="BL2587" s="33"/>
      <c r="BM2587" s="33"/>
      <c r="BN2587" s="33"/>
      <c r="BO2587" s="33"/>
      <c r="BP2587" s="33"/>
      <c r="BQ2587" s="33"/>
      <c r="BR2587" s="33"/>
      <c r="BS2587" s="33"/>
      <c r="BT2587" s="33"/>
      <c r="BU2587" s="33"/>
      <c r="BV2587" s="33"/>
      <c r="BW2587" s="33"/>
      <c r="BX2587" s="26"/>
    </row>
    <row r="2588" spans="2:126" ht="12.75" customHeight="1">
      <c r="B2588" s="9"/>
      <c r="C2588" s="9"/>
      <c r="D2588" s="9"/>
      <c r="E2588" s="9"/>
      <c r="F2588" s="9"/>
      <c r="G2588" s="9"/>
      <c r="H2588" s="9"/>
      <c r="I2588" s="9"/>
      <c r="J2588" s="9"/>
      <c r="K2588" s="9"/>
      <c r="L2588" s="9"/>
      <c r="M2588" s="9"/>
      <c r="N2588" s="9"/>
      <c r="O2588" s="9"/>
      <c r="P2588" s="9"/>
      <c r="Q2588" s="9"/>
      <c r="R2588" s="9"/>
      <c r="S2588" s="9"/>
      <c r="T2588" s="9"/>
      <c r="U2588" s="9"/>
      <c r="V2588" s="9"/>
      <c r="W2588" s="9"/>
      <c r="X2588" s="9"/>
      <c r="Y2588" s="9"/>
      <c r="Z2588" s="9"/>
      <c r="AA2588" s="9"/>
      <c r="AB2588" s="9"/>
      <c r="AC2588" s="9"/>
      <c r="AD2588" s="9"/>
      <c r="AE2588" s="9"/>
      <c r="AF2588" s="9"/>
      <c r="AG2588" s="9"/>
      <c r="AH2588" s="9"/>
      <c r="AI2588" s="9"/>
      <c r="AJ2588" s="9"/>
      <c r="AK2588" s="9"/>
      <c r="AL2588" s="9"/>
      <c r="AM2588" s="9"/>
      <c r="AN2588" s="9"/>
      <c r="AO2588" s="9"/>
      <c r="AP2588" s="9"/>
      <c r="AQ2588" s="9"/>
      <c r="AR2588" s="9"/>
      <c r="AS2588" s="9"/>
      <c r="AT2588" s="9"/>
      <c r="AU2588" s="9"/>
      <c r="AV2588" s="9"/>
      <c r="AW2588" s="9"/>
      <c r="AX2588" s="9"/>
      <c r="AY2588" s="9"/>
      <c r="AZ2588" s="9"/>
    </row>
    <row r="2589" spans="2:126" s="8" customFormat="1" ht="15.75" customHeight="1">
      <c r="D2589" s="488">
        <f>入力フォーム!$C$13</f>
        <v>45931</v>
      </c>
      <c r="E2589" s="488"/>
      <c r="F2589" s="488"/>
      <c r="G2589" s="488"/>
      <c r="H2589" s="488"/>
      <c r="I2589" s="488"/>
      <c r="J2589" s="488"/>
      <c r="K2589" s="488"/>
      <c r="L2589" s="488"/>
      <c r="M2589" s="488"/>
      <c r="N2589" s="488"/>
      <c r="O2589" s="488"/>
      <c r="P2589" s="488"/>
      <c r="Q2589" s="488"/>
      <c r="R2589" s="47"/>
      <c r="S2589" s="47"/>
      <c r="T2589" s="47"/>
      <c r="U2589" s="47"/>
      <c r="BZ2589" s="43"/>
      <c r="CA2589" s="43"/>
      <c r="CB2589" s="43"/>
      <c r="CC2589" s="43"/>
      <c r="CD2589" s="43"/>
      <c r="CE2589" s="43"/>
      <c r="CF2589" s="43"/>
      <c r="CG2589" s="43"/>
      <c r="CH2589" s="43"/>
      <c r="CI2589" s="43"/>
      <c r="CJ2589" s="43"/>
      <c r="CK2589" s="43"/>
      <c r="CL2589" s="43"/>
      <c r="CM2589" s="43"/>
      <c r="CN2589" s="43"/>
      <c r="CO2589" s="43"/>
      <c r="CP2589" s="43"/>
      <c r="CQ2589" s="43"/>
      <c r="CR2589" s="43"/>
      <c r="CS2589" s="43"/>
      <c r="CT2589" s="43"/>
      <c r="CU2589" s="43"/>
      <c r="CV2589" s="43"/>
      <c r="CW2589" s="43"/>
      <c r="CX2589" s="43"/>
      <c r="CY2589" s="43"/>
      <c r="CZ2589" s="43"/>
      <c r="DA2589" s="43"/>
      <c r="DB2589" s="43"/>
      <c r="DC2589" s="43"/>
      <c r="DD2589" s="43"/>
      <c r="DE2589" s="43"/>
      <c r="DF2589" s="43"/>
      <c r="DG2589" s="43"/>
      <c r="DH2589" s="43"/>
      <c r="DI2589" s="43"/>
      <c r="DJ2589" s="43"/>
      <c r="DK2589" s="43"/>
      <c r="DL2589" s="43"/>
      <c r="DM2589" s="43"/>
      <c r="DN2589" s="43"/>
      <c r="DO2589" s="43"/>
      <c r="DP2589" s="43"/>
      <c r="DQ2589" s="43"/>
      <c r="DR2589" s="43"/>
      <c r="DS2589" s="43"/>
      <c r="DT2589" s="43"/>
      <c r="DU2589" s="43"/>
      <c r="DV2589" s="43"/>
    </row>
    <row r="2590" spans="2:126" s="8" customFormat="1" ht="10.5" customHeight="1">
      <c r="D2590" s="45"/>
      <c r="E2590" s="45"/>
      <c r="F2590" s="45"/>
      <c r="G2590" s="45"/>
      <c r="H2590" s="45"/>
      <c r="I2590" s="45"/>
      <c r="J2590" s="45"/>
      <c r="K2590" s="45"/>
      <c r="L2590" s="45"/>
      <c r="M2590" s="45"/>
      <c r="N2590" s="45"/>
      <c r="O2590" s="45"/>
      <c r="P2590" s="45"/>
      <c r="Q2590" s="45"/>
      <c r="BZ2590" s="43"/>
      <c r="CA2590" s="43"/>
      <c r="CB2590" s="43"/>
      <c r="CC2590" s="43"/>
      <c r="CD2590" s="43"/>
      <c r="CE2590" s="43"/>
      <c r="CF2590" s="43"/>
      <c r="CG2590" s="43"/>
      <c r="CH2590" s="43"/>
      <c r="CI2590" s="43"/>
      <c r="CJ2590" s="43"/>
      <c r="CK2590" s="43"/>
      <c r="CL2590" s="43"/>
      <c r="CM2590" s="43"/>
      <c r="CN2590" s="43"/>
      <c r="CO2590" s="43"/>
      <c r="CP2590" s="43"/>
      <c r="CQ2590" s="43"/>
      <c r="CR2590" s="43"/>
      <c r="CS2590" s="43"/>
      <c r="CT2590" s="43"/>
      <c r="CU2590" s="43"/>
      <c r="CV2590" s="43"/>
      <c r="CW2590" s="43"/>
      <c r="CX2590" s="43"/>
      <c r="CY2590" s="43"/>
      <c r="CZ2590" s="43"/>
      <c r="DA2590" s="43"/>
      <c r="DB2590" s="43"/>
      <c r="DC2590" s="43"/>
      <c r="DD2590" s="43"/>
      <c r="DE2590" s="43"/>
      <c r="DF2590" s="43"/>
      <c r="DG2590" s="43"/>
      <c r="DH2590" s="43"/>
      <c r="DI2590" s="43"/>
      <c r="DJ2590" s="43"/>
      <c r="DK2590" s="43"/>
      <c r="DL2590" s="43"/>
      <c r="DM2590" s="43"/>
      <c r="DN2590" s="43"/>
      <c r="DO2590" s="43"/>
      <c r="DP2590" s="43"/>
      <c r="DQ2590" s="43"/>
      <c r="DR2590" s="43"/>
      <c r="DS2590" s="43"/>
      <c r="DT2590" s="43"/>
      <c r="DU2590" s="43"/>
      <c r="DV2590" s="43"/>
    </row>
    <row r="2591" spans="2:126" s="8" customFormat="1" ht="18" customHeight="1">
      <c r="AM2591" s="8" t="s">
        <v>56</v>
      </c>
      <c r="AQ2591" s="489" t="s">
        <v>308</v>
      </c>
      <c r="AR2591" s="489"/>
      <c r="AS2591" s="489"/>
      <c r="AT2591" s="489"/>
      <c r="AU2591" s="489"/>
      <c r="AV2591" s="489"/>
      <c r="AW2591" s="489"/>
      <c r="AX2591" s="489"/>
      <c r="AY2591" s="489"/>
      <c r="AZ2591" s="489"/>
      <c r="BA2591" s="489"/>
      <c r="BB2591" s="489"/>
      <c r="BC2591" s="489"/>
      <c r="BD2591" s="489"/>
      <c r="BE2591" s="489"/>
      <c r="BF2591" s="489"/>
      <c r="BG2591" s="489"/>
      <c r="BH2591" s="489"/>
      <c r="BI2591" s="489"/>
      <c r="BJ2591" s="489"/>
      <c r="BK2591" s="489"/>
      <c r="BL2591" s="489"/>
      <c r="BZ2591" s="43"/>
      <c r="CA2591" s="43"/>
      <c r="CB2591" s="43"/>
      <c r="CC2591" s="43"/>
      <c r="CD2591" s="43"/>
      <c r="CE2591" s="43"/>
      <c r="CF2591" s="43"/>
      <c r="CG2591" s="43"/>
      <c r="CH2591" s="43"/>
      <c r="CI2591" s="43"/>
      <c r="CJ2591" s="43"/>
      <c r="CK2591" s="43"/>
      <c r="CL2591" s="43"/>
      <c r="CM2591" s="43"/>
      <c r="CN2591" s="43"/>
      <c r="CO2591" s="43"/>
      <c r="CP2591" s="43"/>
      <c r="CQ2591" s="43"/>
      <c r="CR2591" s="43"/>
      <c r="CS2591" s="43"/>
      <c r="CT2591" s="43"/>
      <c r="CU2591" s="43"/>
      <c r="CV2591" s="43"/>
      <c r="CW2591" s="43"/>
      <c r="CX2591" s="43"/>
      <c r="CY2591" s="43"/>
      <c r="CZ2591" s="43"/>
      <c r="DA2591" s="43"/>
      <c r="DB2591" s="43"/>
      <c r="DC2591" s="43"/>
      <c r="DD2591" s="43"/>
      <c r="DE2591" s="43"/>
      <c r="DF2591" s="43"/>
      <c r="DG2591" s="43"/>
      <c r="DH2591" s="43"/>
      <c r="DI2591" s="43"/>
      <c r="DJ2591" s="43"/>
      <c r="DK2591" s="43"/>
      <c r="DL2591" s="43"/>
      <c r="DM2591" s="43"/>
      <c r="DN2591" s="43"/>
      <c r="DO2591" s="43"/>
      <c r="DP2591" s="43"/>
      <c r="DQ2591" s="43"/>
      <c r="DR2591" s="43"/>
      <c r="DS2591" s="43"/>
      <c r="DT2591" s="43"/>
      <c r="DU2591" s="43"/>
      <c r="DV2591" s="43"/>
    </row>
    <row r="2592" spans="2:126" s="8" customFormat="1" ht="18" customHeight="1">
      <c r="AQ2592" s="489" t="s">
        <v>66</v>
      </c>
      <c r="AR2592" s="489"/>
      <c r="AS2592" s="489"/>
      <c r="AT2592" s="489"/>
      <c r="AU2592" s="489"/>
      <c r="AV2592" s="489"/>
      <c r="AW2592" s="489"/>
      <c r="AX2592" s="489"/>
      <c r="AY2592" s="489"/>
      <c r="AZ2592" s="489"/>
      <c r="BA2592" s="489"/>
      <c r="BB2592" s="489"/>
      <c r="BC2592" s="489"/>
      <c r="BD2592" s="489"/>
      <c r="BE2592" s="489"/>
      <c r="BZ2592" s="43"/>
      <c r="CA2592" s="43"/>
      <c r="CB2592" s="43"/>
      <c r="CC2592" s="43"/>
      <c r="CD2592" s="43"/>
      <c r="CE2592" s="43"/>
      <c r="CF2592" s="43"/>
      <c r="CG2592" s="43"/>
      <c r="CH2592" s="43"/>
      <c r="CI2592" s="43"/>
      <c r="CJ2592" s="43"/>
      <c r="CK2592" s="43"/>
      <c r="CL2592" s="43"/>
      <c r="CM2592" s="43"/>
      <c r="CN2592" s="43"/>
      <c r="CO2592" s="43"/>
      <c r="CP2592" s="43"/>
      <c r="CQ2592" s="43"/>
      <c r="CR2592" s="43"/>
      <c r="CS2592" s="43"/>
      <c r="CT2592" s="43"/>
      <c r="CU2592" s="43"/>
      <c r="CV2592" s="43"/>
      <c r="CW2592" s="43"/>
      <c r="CX2592" s="43"/>
      <c r="CY2592" s="43"/>
      <c r="CZ2592" s="43"/>
      <c r="DA2592" s="43"/>
      <c r="DB2592" s="43"/>
      <c r="DC2592" s="43"/>
      <c r="DD2592" s="43"/>
      <c r="DE2592" s="43"/>
      <c r="DF2592" s="43"/>
      <c r="DG2592" s="43"/>
      <c r="DH2592" s="43"/>
      <c r="DI2592" s="43"/>
      <c r="DJ2592" s="43"/>
      <c r="DK2592" s="43"/>
      <c r="DL2592" s="43"/>
      <c r="DM2592" s="43"/>
      <c r="DN2592" s="43"/>
      <c r="DO2592" s="43"/>
      <c r="DP2592" s="43"/>
      <c r="DQ2592" s="43"/>
      <c r="DR2592" s="43"/>
      <c r="DS2592" s="43"/>
      <c r="DT2592" s="43"/>
      <c r="DU2592" s="43"/>
      <c r="DV2592" s="43"/>
    </row>
    <row r="2593" spans="1:126" s="8" customFormat="1" ht="18" customHeight="1">
      <c r="AQ2593" s="479" t="s">
        <v>326</v>
      </c>
      <c r="AR2593" s="479"/>
      <c r="AS2593" s="479"/>
      <c r="AT2593" s="479"/>
      <c r="AU2593" s="479"/>
      <c r="AV2593" s="479"/>
      <c r="AW2593" s="479"/>
      <c r="AX2593" s="479"/>
      <c r="AY2593" s="479"/>
      <c r="AZ2593" s="479"/>
      <c r="BA2593" s="479"/>
      <c r="BB2593" s="479"/>
      <c r="BC2593" s="479"/>
      <c r="BD2593" s="479"/>
      <c r="BE2593" s="479"/>
      <c r="BF2593" s="479"/>
      <c r="BG2593" s="43"/>
      <c r="BH2593" s="480" t="s">
        <v>303</v>
      </c>
      <c r="BI2593" s="480"/>
      <c r="BJ2593" s="480"/>
      <c r="BK2593" s="480"/>
      <c r="BL2593" s="480"/>
      <c r="BM2593" s="480"/>
      <c r="BN2593" s="480"/>
      <c r="BO2593" s="480"/>
      <c r="BS2593" s="8" t="s">
        <v>57</v>
      </c>
      <c r="BZ2593" s="43"/>
      <c r="CA2593" s="43"/>
      <c r="CB2593" s="43"/>
      <c r="CC2593" s="43"/>
      <c r="CD2593" s="43"/>
      <c r="CE2593" s="43"/>
      <c r="CF2593" s="43"/>
      <c r="CG2593" s="43"/>
      <c r="CH2593" s="43"/>
      <c r="CI2593" s="43"/>
      <c r="CJ2593" s="43"/>
      <c r="CK2593" s="43"/>
      <c r="CL2593" s="43"/>
      <c r="CM2593" s="43"/>
      <c r="CN2593" s="43"/>
      <c r="CO2593" s="43"/>
      <c r="CP2593" s="43"/>
      <c r="CQ2593" s="43"/>
      <c r="CR2593" s="43"/>
      <c r="CS2593" s="43"/>
      <c r="CT2593" s="43"/>
      <c r="CU2593" s="43"/>
      <c r="CV2593" s="43"/>
      <c r="CW2593" s="43"/>
      <c r="CX2593" s="43"/>
      <c r="CY2593" s="43"/>
      <c r="CZ2593" s="43"/>
      <c r="DA2593" s="43"/>
      <c r="DB2593" s="43"/>
      <c r="DC2593" s="43"/>
      <c r="DD2593" s="43"/>
      <c r="DE2593" s="43"/>
      <c r="DF2593" s="43"/>
      <c r="DG2593" s="43"/>
      <c r="DH2593" s="43"/>
      <c r="DI2593" s="43"/>
      <c r="DJ2593" s="43"/>
      <c r="DK2593" s="43"/>
      <c r="DL2593" s="43"/>
      <c r="DM2593" s="43"/>
      <c r="DN2593" s="43"/>
      <c r="DO2593" s="43"/>
      <c r="DP2593" s="43"/>
      <c r="DQ2593" s="43"/>
      <c r="DR2593" s="43"/>
      <c r="DS2593" s="43"/>
      <c r="DT2593" s="43"/>
      <c r="DU2593" s="43"/>
      <c r="DV2593" s="43"/>
    </row>
    <row r="2594" spans="1:126" s="8" customFormat="1" ht="10.5" customHeight="1">
      <c r="BZ2594" s="43"/>
      <c r="CA2594" s="43"/>
      <c r="CB2594" s="43"/>
      <c r="CC2594" s="43"/>
      <c r="CD2594" s="43"/>
      <c r="CE2594" s="43"/>
      <c r="CF2594" s="43"/>
      <c r="CG2594" s="43"/>
      <c r="CH2594" s="43"/>
      <c r="CI2594" s="43"/>
      <c r="CJ2594" s="43"/>
      <c r="CK2594" s="43"/>
      <c r="CL2594" s="43"/>
      <c r="CM2594" s="43"/>
      <c r="CN2594" s="43"/>
      <c r="CO2594" s="43"/>
      <c r="CP2594" s="43"/>
      <c r="CQ2594" s="43"/>
      <c r="CR2594" s="43"/>
      <c r="CS2594" s="43"/>
      <c r="CT2594" s="43"/>
      <c r="CU2594" s="43"/>
      <c r="CV2594" s="43"/>
      <c r="CW2594" s="43"/>
      <c r="CX2594" s="43"/>
      <c r="CY2594" s="43"/>
      <c r="CZ2594" s="43"/>
      <c r="DA2594" s="43"/>
      <c r="DB2594" s="43"/>
      <c r="DC2594" s="43"/>
      <c r="DD2594" s="43"/>
      <c r="DE2594" s="43"/>
      <c r="DF2594" s="43"/>
      <c r="DG2594" s="43"/>
      <c r="DH2594" s="43"/>
      <c r="DI2594" s="43"/>
      <c r="DJ2594" s="43"/>
      <c r="DK2594" s="43"/>
      <c r="DL2594" s="43"/>
      <c r="DM2594" s="43"/>
      <c r="DN2594" s="43"/>
      <c r="DO2594" s="43"/>
      <c r="DP2594" s="43"/>
      <c r="DQ2594" s="43"/>
      <c r="DR2594" s="43"/>
      <c r="DS2594" s="43"/>
      <c r="DT2594" s="43"/>
      <c r="DU2594" s="43"/>
      <c r="DV2594" s="43"/>
    </row>
    <row r="2595" spans="1:126" s="8" customFormat="1" ht="18" customHeight="1">
      <c r="AM2595" s="8" t="s">
        <v>58</v>
      </c>
      <c r="AQ2595" s="8" t="s">
        <v>59</v>
      </c>
      <c r="AU2595" s="481" t="str">
        <f>"〒"&amp;VLOOKUP(A2543,入力フォーム!$A$26:$AA$75,4,FALSE)</f>
        <v>〒</v>
      </c>
      <c r="AV2595" s="481"/>
      <c r="AW2595" s="481"/>
      <c r="AX2595" s="481"/>
      <c r="AY2595" s="481"/>
      <c r="AZ2595" s="481"/>
      <c r="BA2595" s="481"/>
      <c r="BB2595" s="481"/>
      <c r="BZ2595" s="43"/>
      <c r="CA2595" s="43"/>
      <c r="CB2595" s="43"/>
      <c r="CC2595" s="43"/>
      <c r="CD2595" s="43"/>
      <c r="CE2595" s="43"/>
      <c r="CF2595" s="43"/>
      <c r="CG2595" s="43"/>
      <c r="CH2595" s="43"/>
      <c r="CI2595" s="43"/>
      <c r="CJ2595" s="43"/>
      <c r="CK2595" s="43"/>
      <c r="CL2595" s="43"/>
      <c r="CM2595" s="43"/>
      <c r="CN2595" s="43"/>
      <c r="CO2595" s="43"/>
      <c r="CP2595" s="43"/>
      <c r="CQ2595" s="43"/>
      <c r="CR2595" s="43"/>
      <c r="CS2595" s="43"/>
      <c r="CT2595" s="43"/>
      <c r="CU2595" s="43"/>
      <c r="CV2595" s="43"/>
      <c r="CW2595" s="43"/>
      <c r="CX2595" s="43"/>
      <c r="CY2595" s="43"/>
      <c r="CZ2595" s="43"/>
      <c r="DA2595" s="43"/>
      <c r="DB2595" s="43"/>
      <c r="DC2595" s="43"/>
      <c r="DD2595" s="43"/>
      <c r="DE2595" s="43"/>
      <c r="DF2595" s="43"/>
      <c r="DG2595" s="43"/>
      <c r="DH2595" s="43"/>
      <c r="DI2595" s="43"/>
      <c r="DJ2595" s="43"/>
      <c r="DK2595" s="43"/>
      <c r="DL2595" s="43"/>
      <c r="DM2595" s="43"/>
      <c r="DN2595" s="43"/>
      <c r="DO2595" s="43"/>
      <c r="DP2595" s="43"/>
      <c r="DQ2595" s="43"/>
      <c r="DR2595" s="43"/>
      <c r="DS2595" s="43"/>
      <c r="DT2595" s="43"/>
      <c r="DU2595" s="43"/>
      <c r="DV2595" s="43"/>
    </row>
    <row r="2596" spans="1:126" s="8" customFormat="1" ht="20.100000000000001" customHeight="1">
      <c r="AU2596" s="144"/>
      <c r="AV2596" s="482">
        <f>VLOOKUP(A2543,入力フォーム!$A$26:$AA$75,5,FALSE)</f>
        <v>0</v>
      </c>
      <c r="AW2596" s="482"/>
      <c r="AX2596" s="482"/>
      <c r="AY2596" s="482"/>
      <c r="AZ2596" s="482"/>
      <c r="BA2596" s="482"/>
      <c r="BB2596" s="482"/>
      <c r="BC2596" s="482"/>
      <c r="BD2596" s="482"/>
      <c r="BE2596" s="482"/>
      <c r="BF2596" s="482"/>
      <c r="BG2596" s="482"/>
      <c r="BH2596" s="482"/>
      <c r="BI2596" s="482"/>
      <c r="BJ2596" s="482"/>
      <c r="BK2596" s="482"/>
      <c r="BL2596" s="482"/>
      <c r="BM2596" s="482"/>
      <c r="BN2596" s="482"/>
      <c r="BO2596" s="482"/>
      <c r="BP2596" s="482"/>
      <c r="BQ2596" s="482"/>
      <c r="BR2596" s="482"/>
      <c r="BS2596" s="482"/>
      <c r="BZ2596" s="43"/>
      <c r="CA2596" s="43"/>
      <c r="CB2596" s="43"/>
      <c r="CC2596" s="43"/>
      <c r="CD2596" s="43"/>
      <c r="CE2596" s="43"/>
      <c r="CF2596" s="43"/>
      <c r="CG2596" s="43"/>
      <c r="CH2596" s="43"/>
      <c r="CI2596" s="43"/>
      <c r="CJ2596" s="43"/>
      <c r="CK2596" s="43"/>
      <c r="CL2596" s="43"/>
      <c r="CM2596" s="43"/>
      <c r="CN2596" s="43"/>
      <c r="CO2596" s="43"/>
      <c r="CP2596" s="43"/>
      <c r="CQ2596" s="43"/>
      <c r="CR2596" s="43"/>
      <c r="CS2596" s="43"/>
      <c r="CT2596" s="43"/>
      <c r="CU2596" s="43"/>
      <c r="CV2596" s="43"/>
      <c r="CW2596" s="43"/>
      <c r="CX2596" s="43"/>
      <c r="CY2596" s="43"/>
      <c r="CZ2596" s="43"/>
      <c r="DA2596" s="43"/>
      <c r="DB2596" s="43"/>
      <c r="DC2596" s="43"/>
      <c r="DD2596" s="43"/>
      <c r="DE2596" s="43"/>
      <c r="DF2596" s="43"/>
      <c r="DG2596" s="43"/>
      <c r="DH2596" s="43"/>
      <c r="DI2596" s="43"/>
      <c r="DJ2596" s="43"/>
      <c r="DK2596" s="43"/>
      <c r="DL2596" s="43"/>
      <c r="DM2596" s="43"/>
      <c r="DN2596" s="43"/>
      <c r="DO2596" s="43"/>
      <c r="DP2596" s="43"/>
      <c r="DQ2596" s="43"/>
      <c r="DR2596" s="43"/>
      <c r="DS2596" s="43"/>
      <c r="DT2596" s="43"/>
      <c r="DU2596" s="43"/>
      <c r="DV2596" s="43"/>
    </row>
    <row r="2597" spans="1:126" s="8" customFormat="1" ht="20.100000000000001" customHeight="1">
      <c r="AU2597" s="44"/>
      <c r="AV2597" s="483">
        <f>VLOOKUP(A2543,入力フォーム!$A$26:$AA$75,6,FALSE)</f>
        <v>0</v>
      </c>
      <c r="AW2597" s="483"/>
      <c r="AX2597" s="483"/>
      <c r="AY2597" s="483"/>
      <c r="AZ2597" s="483"/>
      <c r="BA2597" s="483"/>
      <c r="BB2597" s="483"/>
      <c r="BC2597" s="483"/>
      <c r="BD2597" s="483"/>
      <c r="BE2597" s="483"/>
      <c r="BF2597" s="483"/>
      <c r="BG2597" s="483"/>
      <c r="BH2597" s="483"/>
      <c r="BI2597" s="483"/>
      <c r="BJ2597" s="483"/>
      <c r="BK2597" s="483"/>
      <c r="BL2597" s="483"/>
      <c r="BM2597" s="483"/>
      <c r="BN2597" s="483"/>
      <c r="BO2597" s="483"/>
      <c r="BP2597" s="483"/>
      <c r="BQ2597" s="483"/>
      <c r="BR2597" s="483"/>
      <c r="BS2597" s="483"/>
      <c r="BZ2597" s="43"/>
      <c r="CA2597" s="43"/>
      <c r="CB2597" s="43"/>
      <c r="CC2597" s="43"/>
      <c r="CD2597" s="43"/>
      <c r="CE2597" s="43"/>
      <c r="CF2597" s="43"/>
      <c r="CG2597" s="43"/>
      <c r="CH2597" s="43"/>
      <c r="CI2597" s="43"/>
      <c r="CJ2597" s="43"/>
      <c r="CK2597" s="43"/>
      <c r="CL2597" s="43"/>
      <c r="CM2597" s="43"/>
      <c r="CN2597" s="43"/>
      <c r="CO2597" s="43"/>
      <c r="CP2597" s="43"/>
      <c r="CQ2597" s="43"/>
      <c r="CR2597" s="43"/>
      <c r="CS2597" s="43"/>
      <c r="CT2597" s="43"/>
      <c r="CU2597" s="43"/>
      <c r="CV2597" s="43"/>
      <c r="CW2597" s="43"/>
      <c r="CX2597" s="43"/>
      <c r="CY2597" s="43"/>
      <c r="CZ2597" s="43"/>
      <c r="DA2597" s="43"/>
      <c r="DB2597" s="43"/>
      <c r="DC2597" s="43"/>
      <c r="DD2597" s="43"/>
      <c r="DE2597" s="43"/>
      <c r="DF2597" s="43"/>
      <c r="DG2597" s="43"/>
      <c r="DH2597" s="43"/>
      <c r="DI2597" s="43"/>
      <c r="DJ2597" s="43"/>
      <c r="DK2597" s="43"/>
      <c r="DL2597" s="43"/>
      <c r="DM2597" s="43"/>
      <c r="DN2597" s="43"/>
      <c r="DO2597" s="43"/>
      <c r="DP2597" s="43"/>
      <c r="DQ2597" s="43"/>
      <c r="DR2597" s="43"/>
      <c r="DS2597" s="43"/>
      <c r="DT2597" s="43"/>
      <c r="DU2597" s="43"/>
      <c r="DV2597" s="43"/>
    </row>
    <row r="2598" spans="1:126" s="8" customFormat="1" ht="12" customHeight="1">
      <c r="AQ2598" s="46" t="s">
        <v>191</v>
      </c>
      <c r="AR2598" s="46"/>
      <c r="AS2598" s="46"/>
      <c r="AT2598" s="46"/>
      <c r="AU2598" s="46"/>
      <c r="AV2598" s="484">
        <f>VLOOKUP(A2543,入力フォーム!$A$26:$AA$75,3,FALSE)</f>
        <v>0</v>
      </c>
      <c r="AW2598" s="484" ph="1"/>
      <c r="AX2598" s="484" ph="1"/>
      <c r="AY2598" s="484" ph="1"/>
      <c r="AZ2598" s="484" ph="1"/>
      <c r="BA2598" s="484" ph="1"/>
      <c r="BB2598" s="484" ph="1"/>
      <c r="BC2598" s="484" ph="1"/>
      <c r="BD2598" s="484" ph="1"/>
      <c r="BE2598" s="484" ph="1"/>
      <c r="BF2598" s="484" ph="1"/>
      <c r="BG2598" s="484" ph="1"/>
      <c r="BH2598" s="484" ph="1"/>
      <c r="BI2598" s="484" ph="1"/>
      <c r="BJ2598" s="484" ph="1"/>
      <c r="BK2598" s="484" ph="1"/>
      <c r="BL2598" s="484" ph="1"/>
      <c r="BM2598" s="484" ph="1"/>
      <c r="BN2598" s="484" ph="1"/>
      <c r="BO2598" s="48"/>
      <c r="BP2598" s="48"/>
      <c r="BQ2598" s="48"/>
      <c r="BR2598" s="48"/>
      <c r="BS2598" s="48"/>
      <c r="BZ2598" s="43"/>
      <c r="CA2598" s="43"/>
      <c r="CB2598" s="43"/>
      <c r="CC2598" s="43"/>
      <c r="CD2598" s="43"/>
      <c r="CE2598" s="43"/>
      <c r="CF2598" s="43"/>
      <c r="CG2598" s="43"/>
      <c r="CH2598" s="43"/>
      <c r="CI2598" s="43"/>
      <c r="CJ2598" s="43"/>
      <c r="CK2598" s="43"/>
      <c r="CL2598" s="43"/>
      <c r="CM2598" s="43"/>
      <c r="CN2598" s="43"/>
      <c r="CO2598" s="43"/>
      <c r="CP2598" s="43"/>
      <c r="CQ2598" s="43"/>
      <c r="CR2598" s="43"/>
      <c r="CS2598" s="43"/>
      <c r="CT2598" s="43"/>
      <c r="CU2598" s="43"/>
      <c r="CV2598" s="43"/>
      <c r="CW2598" s="43"/>
      <c r="CX2598" s="43"/>
      <c r="CY2598" s="43"/>
      <c r="CZ2598" s="43"/>
      <c r="DA2598" s="43"/>
      <c r="DB2598" s="43"/>
      <c r="DC2598" s="43"/>
      <c r="DD2598" s="43"/>
      <c r="DE2598" s="43"/>
      <c r="DF2598" s="43"/>
      <c r="DG2598" s="43"/>
      <c r="DH2598" s="43"/>
      <c r="DI2598" s="43"/>
      <c r="DJ2598" s="43"/>
      <c r="DK2598" s="43"/>
      <c r="DL2598" s="43"/>
      <c r="DM2598" s="43"/>
      <c r="DN2598" s="43"/>
      <c r="DO2598" s="43"/>
      <c r="DP2598" s="43"/>
      <c r="DQ2598" s="43"/>
      <c r="DR2598" s="43"/>
      <c r="DS2598" s="43"/>
      <c r="DT2598" s="43"/>
      <c r="DU2598" s="43"/>
      <c r="DV2598" s="43"/>
    </row>
    <row r="2599" spans="1:126" s="8" customFormat="1" ht="20.100000000000001" customHeight="1">
      <c r="AQ2599" s="8" t="s">
        <v>60</v>
      </c>
      <c r="AV2599" s="493">
        <f>VLOOKUP(A2543,入力フォーム!$A$26:$AA$75,2,FALSE)</f>
        <v>0</v>
      </c>
      <c r="AW2599" s="493"/>
      <c r="AX2599" s="493"/>
      <c r="AY2599" s="493"/>
      <c r="AZ2599" s="493"/>
      <c r="BA2599" s="493"/>
      <c r="BB2599" s="493"/>
      <c r="BC2599" s="493"/>
      <c r="BD2599" s="493"/>
      <c r="BE2599" s="493"/>
      <c r="BF2599" s="493"/>
      <c r="BG2599" s="493"/>
      <c r="BH2599" s="493"/>
      <c r="BI2599" s="493"/>
      <c r="BJ2599" s="493"/>
      <c r="BK2599" s="493"/>
      <c r="BL2599" s="493"/>
      <c r="BM2599" s="493"/>
      <c r="BN2599" s="493"/>
      <c r="BO2599" s="48"/>
      <c r="BP2599" s="48"/>
      <c r="BQ2599" s="48"/>
      <c r="BR2599" s="48"/>
      <c r="BS2599" s="286" t="s">
        <v>57</v>
      </c>
      <c r="BZ2599" s="43"/>
      <c r="CA2599" s="43"/>
      <c r="CB2599" s="43"/>
      <c r="CC2599" s="43"/>
      <c r="CD2599" s="43"/>
      <c r="CE2599" s="43"/>
      <c r="CF2599" s="43"/>
      <c r="CG2599" s="43"/>
      <c r="CH2599" s="43"/>
      <c r="CI2599" s="43"/>
      <c r="CJ2599" s="43"/>
      <c r="CK2599" s="43"/>
      <c r="CL2599" s="43"/>
      <c r="CM2599" s="43"/>
      <c r="CN2599" s="43"/>
      <c r="CO2599" s="43"/>
      <c r="CP2599" s="43"/>
      <c r="CQ2599" s="43"/>
      <c r="CR2599" s="43"/>
      <c r="CS2599" s="43"/>
      <c r="CT2599" s="43"/>
      <c r="CU2599" s="43"/>
      <c r="CV2599" s="43"/>
      <c r="CW2599" s="43"/>
      <c r="CX2599" s="43"/>
      <c r="CY2599" s="43"/>
      <c r="CZ2599" s="43"/>
      <c r="DA2599" s="43"/>
      <c r="DB2599" s="43"/>
      <c r="DC2599" s="43"/>
      <c r="DD2599" s="43"/>
      <c r="DE2599" s="43"/>
      <c r="DF2599" s="43"/>
      <c r="DG2599" s="43"/>
      <c r="DH2599" s="43"/>
      <c r="DI2599" s="43"/>
      <c r="DJ2599" s="43"/>
      <c r="DK2599" s="43"/>
      <c r="DL2599" s="43"/>
      <c r="DM2599" s="43"/>
      <c r="DN2599" s="43"/>
      <c r="DO2599" s="43"/>
      <c r="DP2599" s="43"/>
      <c r="DQ2599" s="43"/>
      <c r="DR2599" s="43"/>
      <c r="DS2599" s="43"/>
      <c r="DT2599" s="43"/>
      <c r="DU2599" s="43"/>
      <c r="DV2599" s="43"/>
    </row>
    <row r="2600" spans="1:126" s="8" customFormat="1" ht="20.100000000000001" customHeight="1">
      <c r="AQ2600" s="8" t="s">
        <v>61</v>
      </c>
      <c r="AV2600" s="48"/>
      <c r="AW2600" s="494">
        <f>VLOOKUP(A2543,入力フォーム!$A$26:$AA$75,8,FALSE)</f>
        <v>0</v>
      </c>
      <c r="AX2600" s="494"/>
      <c r="AY2600" s="494"/>
      <c r="AZ2600" s="494"/>
      <c r="BA2600" s="494"/>
      <c r="BB2600" s="494"/>
      <c r="BC2600" s="494"/>
      <c r="BD2600" s="494"/>
      <c r="BE2600" s="494"/>
      <c r="BF2600" s="494"/>
      <c r="BG2600" s="494"/>
      <c r="BH2600" s="494"/>
      <c r="BI2600" s="494"/>
      <c r="BJ2600" s="494"/>
      <c r="BK2600" s="494"/>
      <c r="BL2600" s="494"/>
      <c r="BM2600" s="494"/>
      <c r="BN2600" s="494"/>
      <c r="BO2600" s="494"/>
      <c r="BP2600" s="494"/>
      <c r="BQ2600" s="494"/>
      <c r="BR2600" s="494"/>
      <c r="BS2600" s="48"/>
      <c r="BZ2600" s="43"/>
      <c r="CA2600" s="43"/>
      <c r="CB2600" s="43"/>
      <c r="CC2600" s="43"/>
      <c r="CD2600" s="43"/>
      <c r="CE2600" s="43"/>
      <c r="CF2600" s="43"/>
      <c r="CG2600" s="43"/>
      <c r="CH2600" s="43"/>
      <c r="CI2600" s="43"/>
      <c r="CJ2600" s="43"/>
      <c r="CK2600" s="43"/>
      <c r="CL2600" s="43"/>
      <c r="CM2600" s="43"/>
      <c r="CN2600" s="43"/>
      <c r="CO2600" s="43"/>
      <c r="CP2600" s="43"/>
      <c r="CQ2600" s="43"/>
      <c r="CR2600" s="43"/>
      <c r="CS2600" s="43"/>
      <c r="CT2600" s="43"/>
      <c r="CU2600" s="43"/>
      <c r="CV2600" s="43"/>
      <c r="CW2600" s="43"/>
      <c r="CX2600" s="43"/>
      <c r="CY2600" s="43"/>
      <c r="CZ2600" s="43"/>
      <c r="DA2600" s="43"/>
      <c r="DB2600" s="43"/>
      <c r="DC2600" s="43"/>
      <c r="DD2600" s="43"/>
      <c r="DE2600" s="43"/>
      <c r="DF2600" s="43"/>
      <c r="DG2600" s="43"/>
      <c r="DH2600" s="43"/>
      <c r="DI2600" s="43"/>
      <c r="DJ2600" s="43"/>
      <c r="DK2600" s="43"/>
      <c r="DL2600" s="43"/>
      <c r="DM2600" s="43"/>
      <c r="DN2600" s="43"/>
      <c r="DO2600" s="43"/>
      <c r="DP2600" s="43"/>
      <c r="DQ2600" s="43"/>
      <c r="DR2600" s="43"/>
      <c r="DS2600" s="43"/>
      <c r="DT2600" s="43"/>
      <c r="DU2600" s="43"/>
      <c r="DV2600" s="43"/>
    </row>
    <row r="2601" spans="1:126" s="8" customFormat="1" ht="20.100000000000001" customHeight="1">
      <c r="AQ2601" s="8" t="s">
        <v>83</v>
      </c>
      <c r="AV2601" s="48"/>
      <c r="AW2601" s="48"/>
      <c r="AX2601" s="48"/>
      <c r="AY2601" s="48"/>
      <c r="AZ2601" s="48"/>
      <c r="BA2601" s="48"/>
      <c r="BB2601" s="48"/>
      <c r="BC2601" s="48"/>
      <c r="BD2601" s="495">
        <f>VLOOKUP(A2543,入力フォーム!$A$26:$AA$75,9,FALSE)</f>
        <v>0</v>
      </c>
      <c r="BE2601" s="495"/>
      <c r="BF2601" s="495"/>
      <c r="BG2601" s="495"/>
      <c r="BH2601" s="495"/>
      <c r="BI2601" s="495"/>
      <c r="BJ2601" s="495"/>
      <c r="BK2601" s="495"/>
      <c r="BL2601" s="495"/>
      <c r="BM2601" s="495"/>
      <c r="BN2601" s="495"/>
      <c r="BO2601" s="495"/>
      <c r="BP2601" s="495"/>
      <c r="BQ2601" s="495"/>
      <c r="BR2601" s="495"/>
      <c r="BS2601" s="495"/>
      <c r="BZ2601" s="43"/>
      <c r="CA2601" s="43"/>
      <c r="CB2601" s="43"/>
      <c r="CC2601" s="43"/>
      <c r="CD2601" s="43"/>
      <c r="CE2601" s="43"/>
      <c r="CF2601" s="43"/>
      <c r="CG2601" s="43"/>
      <c r="CH2601" s="43"/>
      <c r="CI2601" s="43"/>
      <c r="CJ2601" s="43"/>
      <c r="CK2601" s="43"/>
      <c r="CL2601" s="43"/>
      <c r="CM2601" s="43"/>
      <c r="CN2601" s="43"/>
      <c r="CO2601" s="43"/>
      <c r="CP2601" s="43"/>
      <c r="CQ2601" s="43"/>
      <c r="CR2601" s="43"/>
      <c r="CS2601" s="43"/>
      <c r="CT2601" s="43"/>
      <c r="CU2601" s="43"/>
      <c r="CV2601" s="43"/>
      <c r="CW2601" s="43"/>
      <c r="CX2601" s="43"/>
      <c r="CY2601" s="43"/>
      <c r="CZ2601" s="43"/>
      <c r="DA2601" s="43"/>
      <c r="DB2601" s="43"/>
      <c r="DC2601" s="43"/>
      <c r="DD2601" s="43"/>
      <c r="DE2601" s="43"/>
      <c r="DF2601" s="43"/>
      <c r="DG2601" s="43"/>
      <c r="DH2601" s="43"/>
      <c r="DI2601" s="43"/>
      <c r="DJ2601" s="43"/>
      <c r="DK2601" s="43"/>
      <c r="DL2601" s="43"/>
      <c r="DM2601" s="43"/>
      <c r="DN2601" s="43"/>
      <c r="DO2601" s="43"/>
      <c r="DP2601" s="43"/>
      <c r="DQ2601" s="43"/>
      <c r="DR2601" s="43"/>
      <c r="DS2601" s="43"/>
      <c r="DT2601" s="43"/>
      <c r="DU2601" s="43"/>
      <c r="DV2601" s="43"/>
    </row>
    <row r="2602" spans="1:126" s="8" customFormat="1" ht="12" customHeight="1">
      <c r="BZ2602" s="43"/>
      <c r="CA2602" s="43"/>
      <c r="CB2602" s="43"/>
      <c r="CC2602" s="43"/>
      <c r="CD2602" s="43"/>
      <c r="CE2602" s="43"/>
      <c r="CF2602" s="43"/>
      <c r="CG2602" s="43"/>
      <c r="CH2602" s="43"/>
      <c r="CI2602" s="43"/>
      <c r="CJ2602" s="43"/>
      <c r="CK2602" s="43"/>
      <c r="CL2602" s="43"/>
      <c r="CM2602" s="43"/>
      <c r="CN2602" s="43"/>
      <c r="CO2602" s="43"/>
      <c r="CP2602" s="43"/>
      <c r="CQ2602" s="43"/>
      <c r="CR2602" s="43"/>
      <c r="CS2602" s="43"/>
      <c r="CT2602" s="43"/>
      <c r="CU2602" s="43"/>
      <c r="CV2602" s="43"/>
      <c r="CW2602" s="43"/>
      <c r="CX2602" s="43"/>
      <c r="CY2602" s="43"/>
      <c r="CZ2602" s="43"/>
      <c r="DA2602" s="43"/>
      <c r="DB2602" s="43"/>
      <c r="DC2602" s="43"/>
      <c r="DD2602" s="43"/>
      <c r="DE2602" s="43"/>
      <c r="DF2602" s="43"/>
      <c r="DG2602" s="43"/>
      <c r="DH2602" s="43"/>
      <c r="DI2602" s="43"/>
      <c r="DJ2602" s="43"/>
      <c r="DK2602" s="43"/>
      <c r="DL2602" s="43"/>
      <c r="DM2602" s="43"/>
      <c r="DN2602" s="43"/>
      <c r="DO2602" s="43"/>
      <c r="DP2602" s="43"/>
      <c r="DQ2602" s="43"/>
      <c r="DR2602" s="43"/>
      <c r="DS2602" s="43"/>
      <c r="DT2602" s="43"/>
      <c r="DU2602" s="43"/>
      <c r="DV2602" s="43"/>
    </row>
    <row r="2603" spans="1:126" s="8" customFormat="1" ht="22.5" customHeight="1">
      <c r="D2603" s="496" t="s">
        <v>85</v>
      </c>
      <c r="E2603" s="496"/>
      <c r="F2603" s="496"/>
      <c r="G2603" s="496"/>
      <c r="H2603" s="496"/>
      <c r="I2603" s="496"/>
      <c r="J2603" s="496"/>
      <c r="K2603" s="496"/>
      <c r="L2603" s="497" t="str">
        <f>入力フォーム!$C$22</f>
        <v>07-999</v>
      </c>
      <c r="M2603" s="497"/>
      <c r="N2603" s="497"/>
      <c r="O2603" s="497"/>
      <c r="P2603" s="497"/>
      <c r="Q2603" s="497"/>
      <c r="R2603" s="48"/>
      <c r="S2603" s="48"/>
      <c r="T2603" s="8" t="s">
        <v>242</v>
      </c>
      <c r="BZ2603" s="43"/>
      <c r="CA2603" s="43"/>
      <c r="CB2603" s="43"/>
      <c r="CC2603" s="43"/>
      <c r="CD2603" s="43"/>
      <c r="CE2603" s="43"/>
      <c r="CF2603" s="43"/>
      <c r="CG2603" s="43"/>
      <c r="CH2603" s="43"/>
      <c r="CI2603" s="43"/>
      <c r="CJ2603" s="43"/>
      <c r="CK2603" s="43"/>
      <c r="CL2603" s="43"/>
      <c r="CM2603" s="43"/>
      <c r="CN2603" s="43"/>
      <c r="CO2603" s="43"/>
      <c r="CP2603" s="43"/>
      <c r="CQ2603" s="43"/>
      <c r="CR2603" s="43"/>
      <c r="CS2603" s="43"/>
      <c r="CT2603" s="43"/>
      <c r="CU2603" s="43"/>
      <c r="CV2603" s="43"/>
      <c r="CW2603" s="43"/>
      <c r="CX2603" s="43"/>
      <c r="CY2603" s="43"/>
      <c r="CZ2603" s="43"/>
      <c r="DA2603" s="43"/>
      <c r="DB2603" s="43"/>
      <c r="DC2603" s="43"/>
      <c r="DD2603" s="43"/>
      <c r="DE2603" s="43"/>
      <c r="DF2603" s="43"/>
      <c r="DG2603" s="43"/>
      <c r="DH2603" s="43"/>
      <c r="DI2603" s="43"/>
      <c r="DJ2603" s="43"/>
      <c r="DK2603" s="43"/>
      <c r="DL2603" s="43"/>
      <c r="DM2603" s="43"/>
      <c r="DN2603" s="43"/>
      <c r="DO2603" s="43"/>
      <c r="DP2603" s="43"/>
      <c r="DQ2603" s="43"/>
      <c r="DR2603" s="43"/>
      <c r="DS2603" s="43"/>
      <c r="DT2603" s="43"/>
      <c r="DU2603" s="43"/>
      <c r="DV2603" s="43"/>
    </row>
    <row r="2604" spans="1:126" s="8" customFormat="1" ht="15.75" customHeight="1">
      <c r="D2604" s="45"/>
      <c r="F2604" s="45"/>
      <c r="G2604" s="45"/>
      <c r="H2604" s="45"/>
      <c r="I2604" s="45"/>
      <c r="J2604" s="45"/>
      <c r="K2604" s="45"/>
      <c r="L2604" s="45"/>
      <c r="M2604" s="45"/>
      <c r="N2604" s="45"/>
      <c r="O2604" s="45"/>
      <c r="P2604" s="45"/>
      <c r="Q2604" s="45"/>
      <c r="BX2604" s="51"/>
      <c r="CB2604" s="43"/>
      <c r="CC2604" s="43"/>
      <c r="CD2604" s="43"/>
      <c r="CE2604" s="43"/>
      <c r="CF2604" s="43"/>
      <c r="CG2604" s="43"/>
      <c r="CH2604" s="43"/>
      <c r="CI2604" s="43"/>
      <c r="CJ2604" s="43"/>
      <c r="CK2604" s="43"/>
      <c r="CL2604" s="43"/>
      <c r="CM2604" s="43"/>
      <c r="CN2604" s="43"/>
      <c r="CO2604" s="43"/>
      <c r="CP2604" s="43"/>
      <c r="CQ2604" s="43"/>
      <c r="CR2604" s="43"/>
      <c r="CS2604" s="43"/>
      <c r="CT2604" s="43"/>
      <c r="CU2604" s="43"/>
      <c r="CV2604" s="43"/>
      <c r="CW2604" s="43"/>
      <c r="CX2604" s="43"/>
      <c r="CY2604" s="43"/>
      <c r="CZ2604" s="43"/>
      <c r="DA2604" s="43"/>
      <c r="DB2604" s="43"/>
      <c r="DC2604" s="43"/>
      <c r="DD2604" s="43"/>
      <c r="DE2604" s="43"/>
      <c r="DF2604" s="43"/>
      <c r="DG2604" s="43"/>
      <c r="DH2604" s="43"/>
      <c r="DI2604" s="43"/>
      <c r="DJ2604" s="43"/>
      <c r="DK2604" s="43"/>
      <c r="DL2604" s="43"/>
      <c r="DM2604" s="43"/>
      <c r="DN2604" s="43"/>
      <c r="DO2604" s="43"/>
      <c r="DP2604" s="43"/>
      <c r="DQ2604" s="43"/>
      <c r="DR2604" s="43"/>
      <c r="DS2604" s="43"/>
      <c r="DT2604" s="43"/>
      <c r="DU2604" s="43"/>
      <c r="DV2604" s="43"/>
    </row>
    <row r="2605" spans="1:126" s="7" customFormat="1" ht="18.75">
      <c r="A2605" s="7">
        <f>IF(MOD(ROW()-1,62)=0,QUOTIENT(ROW()-1,62)+1,"")</f>
        <v>43</v>
      </c>
      <c r="B2605" s="473" t="s">
        <v>39</v>
      </c>
      <c r="C2605" s="473"/>
      <c r="D2605" s="473"/>
      <c r="E2605" s="473"/>
      <c r="F2605" s="473"/>
      <c r="G2605" s="473"/>
      <c r="H2605" s="473"/>
      <c r="I2605" s="473"/>
      <c r="J2605" s="473"/>
      <c r="K2605" s="473"/>
      <c r="L2605" s="473"/>
      <c r="M2605" s="473"/>
      <c r="N2605" s="473"/>
      <c r="O2605" s="473"/>
      <c r="P2605" s="473"/>
      <c r="Q2605" s="473"/>
      <c r="R2605" s="473"/>
      <c r="S2605" s="473"/>
      <c r="T2605" s="473"/>
      <c r="U2605" s="473"/>
      <c r="V2605" s="473"/>
      <c r="W2605" s="473"/>
      <c r="X2605" s="473"/>
      <c r="Y2605" s="473"/>
      <c r="Z2605" s="473"/>
      <c r="AA2605" s="473"/>
      <c r="AB2605" s="473"/>
      <c r="AC2605" s="473"/>
      <c r="AD2605" s="473"/>
      <c r="AE2605" s="473"/>
      <c r="AF2605" s="473"/>
      <c r="AG2605" s="473"/>
      <c r="AH2605" s="473"/>
      <c r="AI2605" s="473"/>
      <c r="AJ2605" s="473"/>
      <c r="AK2605" s="473"/>
      <c r="AL2605" s="473"/>
      <c r="AM2605" s="473"/>
      <c r="AN2605" s="473"/>
      <c r="AO2605" s="473"/>
      <c r="AP2605" s="473"/>
      <c r="AQ2605" s="473"/>
      <c r="AR2605" s="473"/>
      <c r="AS2605" s="473"/>
      <c r="AT2605" s="473"/>
      <c r="AU2605" s="473"/>
      <c r="AV2605" s="473"/>
      <c r="AW2605" s="473"/>
      <c r="AX2605" s="473"/>
      <c r="AY2605" s="473"/>
      <c r="AZ2605" s="473"/>
      <c r="BA2605" s="473"/>
      <c r="BB2605" s="473"/>
      <c r="BC2605" s="473"/>
      <c r="BD2605" s="473"/>
      <c r="BE2605" s="473"/>
      <c r="BF2605" s="473"/>
      <c r="BG2605" s="473"/>
      <c r="BH2605" s="473"/>
      <c r="BI2605" s="473"/>
      <c r="BJ2605" s="473"/>
      <c r="BK2605" s="473"/>
      <c r="BL2605" s="473"/>
      <c r="BM2605" s="473"/>
      <c r="BN2605" s="473"/>
      <c r="BO2605" s="473"/>
      <c r="BP2605" s="473"/>
      <c r="BQ2605" s="473"/>
      <c r="BR2605" s="473"/>
      <c r="BS2605" s="473"/>
      <c r="BT2605" s="473"/>
      <c r="BU2605" s="473"/>
      <c r="BV2605" s="473"/>
      <c r="BW2605" s="473"/>
      <c r="BX2605" s="473"/>
      <c r="BY2605" s="52"/>
      <c r="BZ2605" s="41"/>
      <c r="CA2605" s="41"/>
      <c r="CB2605" s="41"/>
      <c r="CC2605" s="41"/>
      <c r="CD2605" s="41"/>
      <c r="CE2605" s="41"/>
      <c r="CF2605" s="41"/>
      <c r="CG2605" s="41"/>
      <c r="CH2605" s="41"/>
      <c r="CI2605" s="41"/>
      <c r="CJ2605" s="41"/>
      <c r="CK2605" s="41"/>
      <c r="CL2605" s="41"/>
      <c r="CM2605" s="41"/>
      <c r="CN2605" s="41"/>
      <c r="CO2605" s="41"/>
      <c r="CP2605" s="41"/>
      <c r="CQ2605" s="41"/>
      <c r="CR2605" s="41"/>
      <c r="CS2605" s="41"/>
      <c r="CT2605" s="41"/>
      <c r="CU2605" s="41"/>
      <c r="CV2605" s="41"/>
      <c r="CW2605" s="41"/>
      <c r="CX2605" s="41"/>
      <c r="CY2605" s="41"/>
      <c r="CZ2605" s="41"/>
      <c r="DA2605" s="41"/>
      <c r="DB2605" s="41"/>
      <c r="DC2605" s="41"/>
      <c r="DD2605" s="41"/>
      <c r="DE2605" s="41"/>
      <c r="DF2605" s="41"/>
      <c r="DG2605" s="41"/>
      <c r="DH2605" s="41"/>
      <c r="DI2605" s="41"/>
      <c r="DJ2605" s="41"/>
      <c r="DK2605" s="41"/>
      <c r="DL2605" s="41"/>
      <c r="DM2605" s="41"/>
      <c r="DN2605" s="41"/>
      <c r="DO2605" s="41"/>
      <c r="DP2605" s="41"/>
      <c r="DQ2605" s="41"/>
      <c r="DR2605" s="41"/>
      <c r="DS2605" s="41"/>
      <c r="DT2605" s="41"/>
      <c r="DU2605" s="41"/>
      <c r="DV2605" s="41"/>
    </row>
    <row r="2606" spans="1:126" s="7" customFormat="1" ht="19.5" customHeight="1">
      <c r="B2606" s="8"/>
      <c r="C2606" s="8"/>
      <c r="D2606" s="8"/>
      <c r="E2606" s="8"/>
      <c r="F2606" s="8"/>
      <c r="G2606" s="8"/>
      <c r="H2606" s="8"/>
      <c r="I2606" s="8"/>
      <c r="J2606" s="8"/>
      <c r="K2606" s="8"/>
      <c r="L2606" s="8"/>
      <c r="M2606" s="8"/>
      <c r="N2606" s="8"/>
      <c r="O2606" s="8"/>
      <c r="P2606" s="8"/>
      <c r="Q2606" s="8"/>
      <c r="R2606" s="8"/>
      <c r="S2606" s="8"/>
      <c r="T2606" s="8"/>
      <c r="U2606" s="8"/>
      <c r="V2606" s="8"/>
      <c r="W2606" s="8"/>
      <c r="X2606" s="8"/>
      <c r="Y2606" s="8"/>
      <c r="Z2606" s="8"/>
      <c r="AA2606" s="8"/>
      <c r="AB2606" s="8"/>
      <c r="AC2606" s="8"/>
      <c r="AQ2606" s="8"/>
      <c r="AR2606" s="8"/>
      <c r="AS2606" s="8"/>
      <c r="AT2606" s="8"/>
      <c r="AU2606" s="8"/>
      <c r="AV2606" s="8"/>
      <c r="AW2606" s="8"/>
      <c r="AX2606" s="8"/>
      <c r="AY2606" s="8"/>
      <c r="AZ2606" s="8"/>
      <c r="BZ2606" s="41"/>
      <c r="CA2606" s="41"/>
      <c r="CB2606" s="41"/>
      <c r="CC2606" s="41"/>
      <c r="CD2606" s="41"/>
      <c r="CE2606" s="41"/>
      <c r="CF2606" s="41"/>
      <c r="CG2606" s="41"/>
      <c r="CH2606" s="41"/>
      <c r="CI2606" s="41"/>
      <c r="CJ2606" s="41"/>
      <c r="CK2606" s="41"/>
      <c r="CL2606" s="41"/>
      <c r="CM2606" s="41"/>
      <c r="CN2606" s="41"/>
      <c r="CO2606" s="41"/>
      <c r="CP2606" s="41"/>
      <c r="CQ2606" s="41"/>
      <c r="CR2606" s="41"/>
      <c r="CS2606" s="41"/>
      <c r="CT2606" s="41"/>
      <c r="CU2606" s="41"/>
      <c r="CV2606" s="41"/>
      <c r="CW2606" s="41"/>
      <c r="CX2606" s="41"/>
      <c r="CY2606" s="41"/>
      <c r="CZ2606" s="41"/>
      <c r="DA2606" s="41"/>
      <c r="DB2606" s="41"/>
      <c r="DC2606" s="41"/>
      <c r="DD2606" s="41"/>
      <c r="DE2606" s="41"/>
      <c r="DF2606" s="41"/>
      <c r="DG2606" s="41"/>
      <c r="DH2606" s="41"/>
      <c r="DI2606" s="41"/>
      <c r="DJ2606" s="41"/>
      <c r="DK2606" s="41"/>
      <c r="DL2606" s="41"/>
      <c r="DM2606" s="41"/>
      <c r="DN2606" s="41"/>
      <c r="DO2606" s="41"/>
      <c r="DP2606" s="41"/>
      <c r="DQ2606" s="41"/>
      <c r="DR2606" s="41"/>
      <c r="DS2606" s="41"/>
      <c r="DT2606" s="41"/>
      <c r="DU2606" s="41"/>
      <c r="DV2606" s="41"/>
    </row>
    <row r="2607" spans="1:126" s="7" customFormat="1" ht="16.5" customHeight="1">
      <c r="B2607" s="8" t="s">
        <v>229</v>
      </c>
      <c r="C2607" s="8"/>
      <c r="D2607" s="8"/>
      <c r="E2607" s="8"/>
      <c r="F2607" s="8"/>
      <c r="G2607" s="8"/>
      <c r="H2607" s="8"/>
      <c r="I2607" s="8"/>
      <c r="J2607" s="8"/>
      <c r="K2607" s="8"/>
      <c r="L2607" s="8"/>
      <c r="M2607" s="8"/>
      <c r="N2607" s="8"/>
      <c r="O2607" s="8"/>
      <c r="P2607" s="8"/>
      <c r="Q2607" s="8"/>
      <c r="R2607" s="8"/>
      <c r="S2607" s="8"/>
      <c r="T2607" s="8"/>
      <c r="U2607" s="8"/>
      <c r="V2607" s="8"/>
      <c r="W2607" s="8"/>
      <c r="X2607" s="8"/>
      <c r="Y2607" s="8"/>
      <c r="Z2607" s="8"/>
      <c r="AA2607" s="8"/>
      <c r="AB2607" s="8"/>
      <c r="AD2607" s="474">
        <f>VLOOKUP(A2605,入力フォーム!$A$26:$AA$75,2,FALSE)</f>
        <v>0</v>
      </c>
      <c r="AE2607" s="474"/>
      <c r="AF2607" s="474"/>
      <c r="AG2607" s="474"/>
      <c r="AH2607" s="474"/>
      <c r="AI2607" s="474"/>
      <c r="AJ2607" s="474"/>
      <c r="AK2607" s="474"/>
      <c r="AL2607" s="474"/>
      <c r="AM2607" s="474"/>
      <c r="AN2607" s="474"/>
      <c r="AO2607" s="474"/>
      <c r="AP2607" s="474"/>
      <c r="AQ2607" s="8" t="s">
        <v>230</v>
      </c>
      <c r="AR2607" s="8"/>
      <c r="AS2607" s="8"/>
      <c r="AT2607" s="8"/>
      <c r="AU2607" s="8"/>
      <c r="AV2607" s="8"/>
      <c r="AW2607" s="8"/>
      <c r="AX2607" s="8"/>
      <c r="AY2607" s="8"/>
      <c r="AZ2607" s="8"/>
      <c r="BZ2607" s="41"/>
      <c r="CA2607" s="41"/>
      <c r="CB2607" s="41"/>
      <c r="CC2607" s="41"/>
      <c r="CD2607" s="41"/>
      <c r="CE2607" s="41"/>
      <c r="CF2607" s="41"/>
      <c r="CG2607" s="41"/>
      <c r="CH2607" s="41"/>
      <c r="CI2607" s="41"/>
      <c r="CJ2607" s="41"/>
      <c r="CK2607" s="41"/>
      <c r="CL2607" s="41"/>
      <c r="CM2607" s="41"/>
      <c r="CN2607" s="41"/>
      <c r="CO2607" s="41"/>
      <c r="CP2607" s="41"/>
      <c r="CQ2607" s="41"/>
      <c r="CR2607" s="41"/>
      <c r="CS2607" s="41"/>
      <c r="CT2607" s="41"/>
      <c r="CU2607" s="41"/>
      <c r="CV2607" s="41"/>
      <c r="CW2607" s="41"/>
      <c r="CX2607" s="41"/>
      <c r="CY2607" s="41"/>
      <c r="CZ2607" s="41"/>
      <c r="DA2607" s="41"/>
      <c r="DB2607" s="41"/>
      <c r="DC2607" s="41"/>
      <c r="DD2607" s="41"/>
      <c r="DE2607" s="41"/>
      <c r="DF2607" s="41"/>
      <c r="DG2607" s="41"/>
      <c r="DH2607" s="41"/>
      <c r="DI2607" s="41"/>
      <c r="DJ2607" s="41"/>
      <c r="DK2607" s="41"/>
      <c r="DL2607" s="41"/>
      <c r="DM2607" s="41"/>
      <c r="DN2607" s="41"/>
      <c r="DO2607" s="41"/>
      <c r="DP2607" s="41"/>
      <c r="DQ2607" s="41"/>
      <c r="DR2607" s="41"/>
      <c r="DS2607" s="41"/>
      <c r="DT2607" s="41"/>
      <c r="DU2607" s="41"/>
      <c r="DV2607" s="41"/>
    </row>
    <row r="2608" spans="1:126" ht="14.25" customHeight="1">
      <c r="B2608" s="9"/>
      <c r="C2608" s="9"/>
      <c r="D2608" s="9"/>
    </row>
    <row r="2609" spans="1:126" ht="15.75" customHeight="1">
      <c r="D2609" s="475" t="s">
        <v>23</v>
      </c>
      <c r="E2609" s="475"/>
      <c r="F2609" s="475"/>
      <c r="G2609" s="475"/>
      <c r="H2609" s="475"/>
      <c r="I2609" s="475"/>
      <c r="J2609" s="475"/>
      <c r="K2609" s="475"/>
      <c r="L2609" s="475"/>
      <c r="M2609" s="475"/>
      <c r="N2609" s="475"/>
      <c r="O2609" s="475"/>
      <c r="P2609" s="475"/>
      <c r="Q2609" s="475"/>
      <c r="R2609" s="475"/>
      <c r="S2609" s="475"/>
      <c r="T2609" s="475"/>
      <c r="U2609" s="475"/>
      <c r="V2609" s="475"/>
      <c r="W2609" s="475"/>
      <c r="X2609" s="475"/>
      <c r="Y2609" s="475"/>
      <c r="Z2609" s="475"/>
      <c r="AA2609" s="475"/>
      <c r="AB2609" s="475"/>
      <c r="AC2609" s="475"/>
      <c r="AD2609" s="475"/>
      <c r="AE2609" s="475"/>
      <c r="AF2609" s="475"/>
      <c r="AG2609" s="475"/>
      <c r="AH2609" s="475"/>
      <c r="AI2609" s="475"/>
      <c r="AJ2609" s="475"/>
      <c r="AK2609" s="475"/>
      <c r="AL2609" s="475"/>
      <c r="AM2609" s="475"/>
      <c r="AN2609" s="475"/>
      <c r="AO2609" s="475"/>
      <c r="AP2609" s="475"/>
      <c r="AQ2609" s="475"/>
      <c r="AR2609" s="475"/>
      <c r="AS2609" s="475"/>
      <c r="AT2609" s="475"/>
      <c r="AU2609" s="475"/>
      <c r="AV2609" s="475"/>
      <c r="AW2609" s="475"/>
      <c r="AX2609" s="475"/>
      <c r="AY2609" s="475"/>
      <c r="AZ2609" s="475"/>
      <c r="BA2609" s="475"/>
      <c r="BB2609" s="475"/>
      <c r="BC2609" s="475"/>
      <c r="BD2609" s="475"/>
      <c r="BE2609" s="475"/>
      <c r="BF2609" s="475"/>
      <c r="BG2609" s="475"/>
      <c r="BH2609" s="475"/>
      <c r="BI2609" s="475"/>
      <c r="BJ2609" s="475"/>
      <c r="BK2609" s="475"/>
      <c r="BL2609" s="475"/>
      <c r="BM2609" s="475"/>
      <c r="BN2609" s="475"/>
      <c r="BO2609" s="475"/>
      <c r="BP2609" s="475"/>
      <c r="BQ2609" s="475"/>
      <c r="BR2609" s="475"/>
      <c r="BS2609" s="475"/>
      <c r="BT2609" s="475"/>
      <c r="BU2609" s="475"/>
      <c r="BV2609" s="475"/>
      <c r="BW2609" s="475"/>
      <c r="BX2609" s="475"/>
      <c r="BZ2609"/>
    </row>
    <row r="2610" spans="1:126" ht="14.25" customHeight="1">
      <c r="B2610" s="9"/>
      <c r="C2610" s="9"/>
      <c r="D2610" s="9"/>
      <c r="E2610" s="9"/>
      <c r="F2610" s="9"/>
      <c r="G2610" s="9"/>
      <c r="H2610" s="9"/>
      <c r="I2610" s="9"/>
      <c r="J2610" s="9"/>
      <c r="K2610" s="9"/>
      <c r="L2610" s="9"/>
      <c r="M2610" s="9"/>
      <c r="N2610" s="9"/>
      <c r="O2610" s="9"/>
      <c r="P2610" s="9"/>
      <c r="Q2610" s="9"/>
      <c r="R2610" s="9"/>
      <c r="S2610" s="9"/>
      <c r="T2610" s="9"/>
      <c r="U2610" s="9"/>
      <c r="V2610" s="9"/>
      <c r="W2610" s="9"/>
      <c r="X2610" s="9"/>
      <c r="Y2610" s="9"/>
      <c r="Z2610" s="9"/>
      <c r="AA2610" s="9"/>
      <c r="AB2610" s="9"/>
      <c r="AC2610" s="9"/>
      <c r="AD2610" s="9"/>
      <c r="AE2610" s="9"/>
      <c r="AF2610" s="9"/>
      <c r="AG2610" s="9"/>
      <c r="AH2610" s="9"/>
      <c r="AI2610" s="9"/>
      <c r="AJ2610" s="9"/>
      <c r="AK2610" s="9"/>
      <c r="AL2610" s="9"/>
      <c r="AM2610" s="9"/>
      <c r="AN2610" s="9"/>
      <c r="AO2610" s="9"/>
      <c r="AP2610" s="9"/>
      <c r="AQ2610" s="9"/>
      <c r="AR2610" s="9"/>
      <c r="AS2610" s="9"/>
      <c r="AT2610" s="9"/>
      <c r="AU2610" s="9"/>
      <c r="AV2610" s="9"/>
      <c r="AW2610" s="9"/>
      <c r="AX2610" s="9"/>
      <c r="AY2610" s="9"/>
      <c r="AZ2610" s="9"/>
    </row>
    <row r="2611" spans="1:126" ht="19.5" customHeight="1">
      <c r="B2611" s="9"/>
      <c r="C2611" s="9"/>
      <c r="D2611" s="10"/>
      <c r="E2611" s="11" t="s">
        <v>40</v>
      </c>
      <c r="F2611" s="11"/>
      <c r="G2611" s="11"/>
      <c r="H2611" s="11"/>
      <c r="I2611" s="11"/>
      <c r="J2611" s="12"/>
      <c r="K2611" s="12"/>
      <c r="L2611" s="12"/>
      <c r="M2611" s="12"/>
      <c r="N2611" s="12"/>
      <c r="O2611" s="12"/>
      <c r="P2611" s="12"/>
      <c r="Q2611" s="10"/>
      <c r="R2611" s="476" t="str">
        <f>VLOOKUP(A2605,入力フォーム!$A$26:$AA$75,11,FALSE)</f>
        <v/>
      </c>
      <c r="S2611" s="476"/>
      <c r="T2611" s="476"/>
      <c r="U2611" s="476"/>
      <c r="V2611" s="476"/>
      <c r="W2611" s="476"/>
      <c r="X2611" s="476"/>
      <c r="Y2611" s="476"/>
      <c r="Z2611" s="476"/>
      <c r="AA2611" s="476"/>
      <c r="AB2611" s="476"/>
      <c r="AC2611" s="476"/>
      <c r="AD2611" s="476"/>
      <c r="AE2611" s="476"/>
      <c r="AF2611" s="476"/>
      <c r="AG2611" s="476"/>
      <c r="AH2611" s="477" t="s">
        <v>235</v>
      </c>
      <c r="AI2611" s="478"/>
      <c r="AJ2611" s="478"/>
      <c r="AK2611" s="478"/>
      <c r="AL2611" s="478"/>
      <c r="AM2611" s="476" t="str">
        <f>VLOOKUP(A2605,入力フォーム!$A$26:$AA$75,13,FALSE)</f>
        <v/>
      </c>
      <c r="AN2611" s="476"/>
      <c r="AO2611" s="476"/>
      <c r="AP2611" s="476"/>
      <c r="AQ2611" s="476"/>
      <c r="AR2611" s="476"/>
      <c r="AS2611" s="476"/>
      <c r="AT2611" s="476"/>
      <c r="AU2611" s="476"/>
      <c r="AV2611" s="476"/>
      <c r="AW2611" s="476"/>
      <c r="AX2611" s="476"/>
      <c r="AY2611" s="476"/>
      <c r="AZ2611" s="476"/>
      <c r="BA2611" s="476"/>
      <c r="BB2611" s="476"/>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3"/>
    </row>
    <row r="2612" spans="1:126" ht="20.100000000000001" customHeight="1">
      <c r="B2612" s="9"/>
      <c r="C2612" s="9"/>
      <c r="D2612" s="10"/>
      <c r="E2612" s="11" t="s">
        <v>41</v>
      </c>
      <c r="F2612" s="11"/>
      <c r="G2612" s="11"/>
      <c r="H2612" s="11"/>
      <c r="I2612" s="11"/>
      <c r="J2612" s="12"/>
      <c r="K2612" s="12"/>
      <c r="L2612" s="12"/>
      <c r="M2612" s="12"/>
      <c r="N2612" s="12"/>
      <c r="O2612" s="12"/>
      <c r="P2612" s="229"/>
      <c r="Q2612" s="230"/>
      <c r="R2612" s="463" t="str">
        <f>入力フォーム!$C$10</f>
        <v>品川キャンパス</v>
      </c>
      <c r="S2612" s="463"/>
      <c r="T2612" s="463"/>
      <c r="U2612" s="463"/>
      <c r="V2612" s="463"/>
      <c r="W2612" s="463"/>
      <c r="X2612" s="463"/>
      <c r="Y2612" s="463"/>
      <c r="Z2612" s="231"/>
      <c r="AA2612" s="464" t="str">
        <f>入力フォーム!$D$10</f>
        <v>文学部事務室</v>
      </c>
      <c r="AB2612" s="464"/>
      <c r="AC2612" s="464"/>
      <c r="AD2612" s="464"/>
      <c r="AE2612" s="464"/>
      <c r="AF2612" s="464"/>
      <c r="AG2612" s="464"/>
      <c r="AH2612" s="464"/>
      <c r="AI2612" s="464"/>
      <c r="AJ2612" s="464"/>
      <c r="AK2612" s="464"/>
      <c r="AL2612" s="464"/>
      <c r="AM2612" s="464"/>
      <c r="AN2612" s="464"/>
      <c r="AO2612" s="464"/>
      <c r="AP2612" s="464"/>
      <c r="AQ2612" s="464"/>
      <c r="AR2612" s="464"/>
      <c r="AS2612" s="464"/>
      <c r="AT2612" s="464"/>
      <c r="AU2612" s="464"/>
      <c r="AV2612" s="464"/>
      <c r="AW2612" s="464"/>
      <c r="AX2612" s="464"/>
      <c r="AY2612" s="464"/>
      <c r="AZ2612" s="464"/>
      <c r="BA2612" s="464"/>
      <c r="BB2612" s="464"/>
      <c r="BC2612" s="464"/>
      <c r="BD2612" s="464"/>
      <c r="BE2612" s="464"/>
      <c r="BF2612" s="464"/>
      <c r="BG2612" s="464"/>
      <c r="BH2612" s="464"/>
      <c r="BI2612" s="464"/>
      <c r="BJ2612" s="464"/>
      <c r="BK2612" s="464"/>
      <c r="BL2612" s="464"/>
      <c r="BM2612" s="464"/>
      <c r="BN2612" s="464"/>
      <c r="BO2612" s="464"/>
      <c r="BP2612" s="464"/>
      <c r="BQ2612" s="464"/>
      <c r="BR2612" s="231"/>
      <c r="BS2612" s="231"/>
      <c r="BT2612" s="231"/>
      <c r="BU2612" s="231"/>
      <c r="BV2612" s="231"/>
      <c r="BW2612" s="231"/>
      <c r="BX2612" s="232"/>
    </row>
    <row r="2613" spans="1:126" ht="18.600000000000001" customHeight="1">
      <c r="B2613" s="9"/>
      <c r="C2613" s="9"/>
      <c r="D2613" s="15"/>
      <c r="E2613" s="16" t="s">
        <v>236</v>
      </c>
      <c r="F2613" s="16"/>
      <c r="G2613" s="16"/>
      <c r="H2613" s="16"/>
      <c r="I2613" s="16"/>
      <c r="J2613" s="17"/>
      <c r="K2613" s="17"/>
      <c r="L2613" s="17"/>
      <c r="M2613" s="17"/>
      <c r="N2613" s="17"/>
      <c r="O2613" s="17"/>
      <c r="P2613" s="17"/>
      <c r="Q2613" s="15"/>
      <c r="R2613" s="465" t="str">
        <f>入力フォーム!$C$4</f>
        <v>文学部事務室</v>
      </c>
      <c r="S2613" s="465"/>
      <c r="T2613" s="465"/>
      <c r="U2613" s="465"/>
      <c r="V2613" s="465"/>
      <c r="W2613" s="465"/>
      <c r="X2613" s="465"/>
      <c r="Y2613" s="465"/>
      <c r="Z2613" s="465"/>
      <c r="AA2613" s="465"/>
      <c r="AB2613" s="465"/>
      <c r="AC2613" s="465"/>
      <c r="AD2613" s="465"/>
      <c r="AE2613" s="465"/>
      <c r="AF2613" s="465"/>
      <c r="AG2613" s="465"/>
      <c r="AH2613" s="465"/>
      <c r="AI2613" s="465"/>
      <c r="AJ2613" s="465"/>
      <c r="AK2613" s="465"/>
      <c r="AL2613" s="465"/>
      <c r="AM2613" s="465"/>
      <c r="AN2613" s="465"/>
      <c r="AO2613" s="465"/>
      <c r="AP2613" s="465"/>
      <c r="AQ2613" s="465"/>
      <c r="AR2613" s="465"/>
      <c r="AS2613" s="465"/>
      <c r="AT2613" s="465"/>
      <c r="AU2613" s="465"/>
      <c r="AV2613" s="465"/>
      <c r="AW2613" s="465"/>
      <c r="AX2613" s="465"/>
      <c r="AY2613" s="465"/>
      <c r="AZ2613" s="465"/>
      <c r="BA2613" s="465"/>
      <c r="BB2613" s="465"/>
      <c r="BC2613" s="465"/>
      <c r="BD2613" s="465"/>
      <c r="BE2613" s="465"/>
      <c r="BF2613" s="465"/>
      <c r="BG2613" s="465"/>
      <c r="BH2613" s="465"/>
      <c r="BI2613" s="465"/>
      <c r="BJ2613" s="465"/>
      <c r="BK2613" s="465"/>
      <c r="BL2613" s="465"/>
      <c r="BM2613" s="465"/>
      <c r="BN2613" s="465"/>
      <c r="BO2613" s="465"/>
      <c r="BP2613" s="465"/>
      <c r="BQ2613" s="465"/>
      <c r="BR2613" s="465"/>
      <c r="BS2613" s="233"/>
      <c r="BT2613" s="233"/>
      <c r="BU2613" s="233"/>
      <c r="BV2613" s="233"/>
      <c r="BW2613" s="233"/>
      <c r="BX2613" s="19"/>
    </row>
    <row r="2614" spans="1:126" ht="38.25" customHeight="1">
      <c r="B2614" s="9"/>
      <c r="C2614" s="9"/>
      <c r="D2614" s="10"/>
      <c r="E2614" s="466" t="s">
        <v>42</v>
      </c>
      <c r="F2614" s="466"/>
      <c r="G2614" s="466"/>
      <c r="H2614" s="466"/>
      <c r="I2614" s="466"/>
      <c r="J2614" s="466"/>
      <c r="K2614" s="466"/>
      <c r="L2614" s="466"/>
      <c r="M2614" s="466"/>
      <c r="N2614" s="466"/>
      <c r="O2614" s="466"/>
      <c r="P2614" s="467"/>
      <c r="Q2614" s="10"/>
      <c r="R2614" s="468" t="str">
        <f>入力フォーム!$C$8</f>
        <v>OC学生スタッフ</v>
      </c>
      <c r="S2614" s="468"/>
      <c r="T2614" s="468"/>
      <c r="U2614" s="468"/>
      <c r="V2614" s="468"/>
      <c r="W2614" s="468"/>
      <c r="X2614" s="468"/>
      <c r="Y2614" s="468"/>
      <c r="Z2614" s="468"/>
      <c r="AA2614" s="468"/>
      <c r="AB2614" s="468"/>
      <c r="AC2614" s="468"/>
      <c r="AD2614" s="468"/>
      <c r="AE2614" s="468"/>
      <c r="AF2614" s="468"/>
      <c r="AG2614" s="468"/>
      <c r="AH2614" s="468"/>
      <c r="AI2614" s="468"/>
      <c r="AJ2614" s="468"/>
      <c r="AK2614" s="468"/>
      <c r="AL2614" s="468"/>
      <c r="AM2614" s="468"/>
      <c r="AN2614" s="468"/>
      <c r="AO2614" s="468"/>
      <c r="AP2614" s="468"/>
      <c r="AQ2614" s="468"/>
      <c r="AR2614" s="468"/>
      <c r="AS2614" s="468"/>
      <c r="AT2614" s="468"/>
      <c r="AU2614" s="468"/>
      <c r="AV2614" s="468"/>
      <c r="AW2614" s="468"/>
      <c r="AX2614" s="468"/>
      <c r="AY2614" s="468"/>
      <c r="AZ2614" s="468"/>
      <c r="BA2614" s="468"/>
      <c r="BB2614" s="468"/>
      <c r="BC2614" s="468"/>
      <c r="BD2614" s="468"/>
      <c r="BE2614" s="468"/>
      <c r="BF2614" s="468"/>
      <c r="BG2614" s="468"/>
      <c r="BH2614" s="468"/>
      <c r="BI2614" s="468"/>
      <c r="BJ2614" s="468"/>
      <c r="BK2614" s="468"/>
      <c r="BL2614" s="468"/>
      <c r="BM2614" s="468"/>
      <c r="BN2614" s="468"/>
      <c r="BO2614" s="468"/>
      <c r="BP2614" s="468"/>
      <c r="BQ2614" s="468"/>
      <c r="BR2614" s="468"/>
      <c r="BS2614" s="234"/>
      <c r="BT2614" s="234"/>
      <c r="BU2614" s="234"/>
      <c r="BV2614" s="234"/>
      <c r="BW2614" s="234"/>
      <c r="BX2614" s="14"/>
    </row>
    <row r="2615" spans="1:126" ht="20.100000000000001" customHeight="1">
      <c r="B2615" s="9"/>
      <c r="C2615" s="9"/>
      <c r="D2615" s="15"/>
      <c r="E2615" s="16" t="s">
        <v>43</v>
      </c>
      <c r="F2615" s="16"/>
      <c r="G2615" s="16"/>
      <c r="H2615" s="16"/>
      <c r="I2615" s="16"/>
      <c r="J2615" s="17"/>
      <c r="K2615" s="17"/>
      <c r="L2615" s="17"/>
      <c r="M2615" s="17"/>
      <c r="N2615" s="17"/>
      <c r="O2615" s="17"/>
      <c r="P2615" s="17"/>
      <c r="Q2615" s="15"/>
      <c r="R2615" s="17" t="s">
        <v>44</v>
      </c>
      <c r="S2615" s="17"/>
      <c r="T2615" s="17"/>
      <c r="U2615" s="17"/>
      <c r="V2615" s="17"/>
      <c r="W2615" s="469" t="str">
        <f>VLOOKUP(A2605,入力フォーム!$A$26:$AA$75,22,FALSE)</f>
        <v/>
      </c>
      <c r="X2615" s="469"/>
      <c r="Y2615" s="469"/>
      <c r="Z2615" s="469"/>
      <c r="AA2615" s="469"/>
      <c r="AB2615" s="469"/>
      <c r="AC2615" s="469"/>
      <c r="AD2615" s="469"/>
      <c r="AE2615" s="469"/>
      <c r="AF2615" s="469"/>
      <c r="AG2615" s="469"/>
      <c r="AH2615" s="469"/>
      <c r="AI2615" s="469"/>
      <c r="AJ2615" s="469"/>
      <c r="AK2615" s="469"/>
      <c r="AL2615" s="469"/>
      <c r="AM2615" s="469"/>
      <c r="AN2615" s="469"/>
      <c r="AO2615" s="469"/>
      <c r="AP2615" s="17"/>
      <c r="AQ2615" s="17"/>
      <c r="AR2615" s="470" t="s">
        <v>237</v>
      </c>
      <c r="AS2615" s="470"/>
      <c r="AT2615" s="470"/>
      <c r="AU2615" s="470"/>
      <c r="AV2615" s="470"/>
      <c r="AW2615" s="470"/>
      <c r="AX2615" s="471">
        <f>入力フォーム!$E$16</f>
        <v>0</v>
      </c>
      <c r="AY2615" s="471"/>
      <c r="AZ2615" s="471"/>
      <c r="BA2615" s="472" t="s">
        <v>65</v>
      </c>
      <c r="BB2615" s="472"/>
      <c r="BC2615" s="472"/>
      <c r="BD2615" s="472"/>
      <c r="BE2615" s="472"/>
      <c r="BF2615" s="18"/>
      <c r="BG2615" s="18"/>
      <c r="BH2615" s="18"/>
      <c r="BI2615" s="18"/>
      <c r="BJ2615" s="18"/>
      <c r="BK2615" s="18"/>
      <c r="BL2615" s="18"/>
      <c r="BM2615" s="18"/>
      <c r="BN2615" s="18"/>
      <c r="BO2615" s="18"/>
      <c r="BP2615" s="18"/>
      <c r="BQ2615" s="18"/>
      <c r="BR2615" s="18"/>
      <c r="BS2615" s="18"/>
      <c r="BT2615" s="18"/>
      <c r="BU2615" s="18"/>
      <c r="BV2615" s="18"/>
      <c r="BW2615" s="18"/>
      <c r="BX2615" s="19"/>
    </row>
    <row r="2616" spans="1:126" ht="20.100000000000001" customHeight="1">
      <c r="A2616" s="245"/>
      <c r="B2616" s="235"/>
      <c r="C2616" s="235"/>
      <c r="D2616" s="236"/>
      <c r="E2616" s="237"/>
      <c r="F2616" s="237"/>
      <c r="G2616" s="237"/>
      <c r="H2616" s="237"/>
      <c r="I2616" s="237"/>
      <c r="J2616" s="238"/>
      <c r="K2616" s="238"/>
      <c r="L2616" s="238"/>
      <c r="M2616" s="238"/>
      <c r="N2616" s="238"/>
      <c r="O2616" s="238"/>
      <c r="P2616" s="238"/>
      <c r="Q2616" s="239"/>
      <c r="R2616" s="240"/>
      <c r="S2616" s="241"/>
      <c r="T2616" s="241"/>
      <c r="U2616" s="241"/>
      <c r="V2616" s="241"/>
      <c r="W2616" s="241"/>
      <c r="X2616" s="241"/>
      <c r="Y2616" s="241"/>
      <c r="Z2616" s="241"/>
      <c r="AA2616" s="241"/>
      <c r="AB2616" s="241"/>
      <c r="AC2616" s="241"/>
      <c r="AD2616" s="241"/>
      <c r="AE2616" s="241"/>
      <c r="AF2616" s="241"/>
      <c r="AG2616" s="241"/>
      <c r="AH2616" s="241"/>
      <c r="AI2616" s="241"/>
      <c r="AJ2616" s="241"/>
      <c r="AK2616" s="241"/>
      <c r="AL2616" s="241"/>
      <c r="AM2616" s="241"/>
      <c r="AN2616" s="241"/>
      <c r="AO2616" s="241"/>
      <c r="AP2616" s="241"/>
      <c r="AQ2616" s="241"/>
      <c r="AR2616" s="242"/>
      <c r="AS2616" s="242"/>
      <c r="AT2616" s="243"/>
      <c r="AU2616" s="241"/>
      <c r="AV2616" s="241"/>
      <c r="AW2616" s="241"/>
      <c r="AX2616" s="241"/>
      <c r="AY2616" s="242"/>
      <c r="AZ2616" s="242"/>
      <c r="BA2616" s="242"/>
      <c r="BB2616" s="242"/>
      <c r="BC2616" s="242"/>
      <c r="BD2616" s="242"/>
      <c r="BE2616" s="242"/>
      <c r="BF2616" s="242"/>
      <c r="BG2616" s="242"/>
      <c r="BH2616" s="242"/>
      <c r="BI2616" s="242"/>
      <c r="BJ2616" s="242"/>
      <c r="BK2616" s="242"/>
      <c r="BL2616" s="242"/>
      <c r="BM2616" s="242"/>
      <c r="BN2616" s="242"/>
      <c r="BO2616" s="242"/>
      <c r="BP2616" s="242"/>
      <c r="BQ2616" s="242"/>
      <c r="BR2616" s="242"/>
      <c r="BS2616" s="242"/>
      <c r="BT2616" s="242"/>
      <c r="BU2616" s="242"/>
      <c r="BV2616" s="242"/>
      <c r="BW2616" s="242"/>
      <c r="BX2616" s="244"/>
    </row>
    <row r="2617" spans="1:126" ht="20.100000000000001" customHeight="1">
      <c r="B2617" s="9"/>
      <c r="C2617" s="9"/>
      <c r="D2617" s="20"/>
      <c r="E2617" s="21" t="s">
        <v>45</v>
      </c>
      <c r="F2617" s="21"/>
      <c r="G2617" s="21"/>
      <c r="H2617" s="21"/>
      <c r="I2617" s="21"/>
      <c r="J2617" s="22"/>
      <c r="K2617" s="22"/>
      <c r="L2617" s="22"/>
      <c r="M2617" s="22"/>
      <c r="N2617" s="22"/>
      <c r="O2617" s="22"/>
      <c r="P2617" s="22"/>
      <c r="Q2617" s="15"/>
      <c r="R2617" s="490" t="str">
        <f>VLOOKUP(A2605,入力フォーム!$A$26:$AA$75,14,FALSE)</f>
        <v/>
      </c>
      <c r="S2617" s="490"/>
      <c r="T2617" s="490"/>
      <c r="U2617" s="490"/>
      <c r="V2617" s="490"/>
      <c r="W2617" s="490"/>
      <c r="X2617" s="490"/>
      <c r="Y2617" s="490"/>
      <c r="Z2617" s="490"/>
      <c r="AA2617" s="490"/>
      <c r="AB2617" s="491" t="s">
        <v>235</v>
      </c>
      <c r="AC2617" s="491"/>
      <c r="AD2617" s="491"/>
      <c r="AE2617" s="491"/>
      <c r="AF2617" s="491"/>
      <c r="AG2617" s="492" t="str">
        <f>VLOOKUP(A2605,入力フォーム!$A$26:$AA$75,16,FALSE)</f>
        <v/>
      </c>
      <c r="AH2617" s="492"/>
      <c r="AI2617" s="492"/>
      <c r="AJ2617" s="492"/>
      <c r="AK2617" s="492"/>
      <c r="AL2617" s="492"/>
      <c r="AM2617" s="492"/>
      <c r="AN2617" s="492"/>
      <c r="AO2617" s="492"/>
      <c r="AP2617" s="492"/>
      <c r="AQ2617" s="27"/>
      <c r="AR2617" s="36"/>
      <c r="AS2617" s="36"/>
      <c r="AT2617" s="36"/>
      <c r="AU2617" s="36"/>
      <c r="AV2617" s="36"/>
      <c r="AW2617" s="36"/>
      <c r="AX2617" s="36"/>
      <c r="AY2617" s="18"/>
      <c r="AZ2617" s="18"/>
      <c r="BA2617" s="18"/>
      <c r="BB2617" s="18"/>
      <c r="BC2617" s="18"/>
      <c r="BD2617" s="18"/>
      <c r="BE2617" s="18"/>
      <c r="BF2617" s="18"/>
      <c r="BG2617" s="18"/>
      <c r="BH2617" s="18"/>
      <c r="BI2617" s="18"/>
      <c r="BJ2617" s="18"/>
      <c r="BK2617" s="18"/>
      <c r="BL2617" s="18"/>
      <c r="BM2617" s="18"/>
      <c r="BN2617" s="18"/>
      <c r="BO2617" s="18"/>
      <c r="BP2617" s="18"/>
      <c r="BQ2617" s="18"/>
      <c r="BR2617" s="18"/>
      <c r="BS2617" s="18"/>
      <c r="BT2617" s="18"/>
      <c r="BU2617" s="18"/>
      <c r="BV2617" s="18"/>
      <c r="BW2617" s="18"/>
      <c r="BX2617" s="19"/>
    </row>
    <row r="2618" spans="1:126" s="8" customFormat="1" ht="10.5" customHeight="1">
      <c r="D2618" s="15"/>
      <c r="E2618" s="16"/>
      <c r="F2618" s="16"/>
      <c r="G2618" s="16"/>
      <c r="H2618" s="16"/>
      <c r="I2618" s="16"/>
      <c r="J2618" s="16"/>
      <c r="K2618" s="16"/>
      <c r="L2618" s="16"/>
      <c r="M2618" s="16"/>
      <c r="N2618" s="16"/>
      <c r="O2618" s="16"/>
      <c r="P2618" s="17"/>
      <c r="Q2618" s="15"/>
      <c r="R2618" s="16"/>
      <c r="S2618" s="16"/>
      <c r="T2618" s="16"/>
      <c r="U2618" s="16"/>
      <c r="V2618" s="16"/>
      <c r="W2618" s="16"/>
      <c r="X2618" s="16"/>
      <c r="Y2618" s="16"/>
      <c r="Z2618" s="16"/>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6"/>
      <c r="AW2618" s="16"/>
      <c r="AX2618" s="16"/>
      <c r="AY2618" s="16"/>
      <c r="AZ2618" s="16"/>
      <c r="BA2618" s="16"/>
      <c r="BB2618" s="16"/>
      <c r="BC2618" s="16"/>
      <c r="BD2618" s="16"/>
      <c r="BE2618" s="16"/>
      <c r="BF2618" s="16"/>
      <c r="BG2618" s="16"/>
      <c r="BH2618" s="16"/>
      <c r="BI2618" s="16"/>
      <c r="BJ2618" s="16"/>
      <c r="BK2618" s="16"/>
      <c r="BL2618" s="16"/>
      <c r="BM2618" s="16"/>
      <c r="BN2618" s="16"/>
      <c r="BO2618" s="16"/>
      <c r="BP2618" s="16"/>
      <c r="BQ2618" s="16"/>
      <c r="BR2618" s="16"/>
      <c r="BS2618" s="16"/>
      <c r="BT2618" s="16"/>
      <c r="BU2618" s="16"/>
      <c r="BV2618" s="16"/>
      <c r="BW2618" s="16"/>
      <c r="BX2618" s="19"/>
      <c r="BY2618"/>
      <c r="BZ2618" s="43"/>
      <c r="CA2618" s="43"/>
      <c r="CB2618" s="43"/>
      <c r="CC2618" s="43"/>
      <c r="CD2618" s="43"/>
      <c r="CE2618" s="43"/>
      <c r="CF2618" s="43"/>
      <c r="CG2618" s="43"/>
      <c r="CH2618" s="43"/>
      <c r="CI2618" s="43"/>
      <c r="CJ2618" s="43"/>
      <c r="CK2618" s="43"/>
      <c r="CL2618" s="43"/>
      <c r="CM2618" s="43"/>
      <c r="CN2618" s="43"/>
      <c r="CO2618" s="43"/>
      <c r="CP2618" s="43"/>
      <c r="CQ2618" s="43"/>
      <c r="CR2618" s="43"/>
      <c r="CS2618" s="43"/>
      <c r="CT2618" s="43"/>
      <c r="CU2618" s="43"/>
      <c r="CV2618" s="43"/>
      <c r="CW2618" s="43"/>
      <c r="CX2618" s="43"/>
      <c r="CY2618" s="43"/>
      <c r="CZ2618" s="43"/>
      <c r="DA2618" s="43"/>
      <c r="DB2618" s="43"/>
      <c r="DC2618" s="43"/>
      <c r="DD2618" s="43"/>
      <c r="DE2618" s="43"/>
      <c r="DF2618" s="43"/>
      <c r="DG2618" s="43"/>
      <c r="DH2618" s="43"/>
      <c r="DI2618" s="43"/>
      <c r="DJ2618" s="43"/>
      <c r="DK2618" s="43"/>
      <c r="DL2618" s="43"/>
      <c r="DM2618" s="43"/>
      <c r="DN2618" s="43"/>
      <c r="DO2618" s="43"/>
      <c r="DP2618" s="43"/>
      <c r="DQ2618" s="43"/>
      <c r="DR2618" s="43"/>
      <c r="DS2618" s="43"/>
      <c r="DT2618" s="43"/>
      <c r="DU2618" s="43"/>
      <c r="DV2618" s="43"/>
    </row>
    <row r="2619" spans="1:126" ht="20.100000000000001" customHeight="1">
      <c r="B2619" s="9"/>
      <c r="C2619" s="9"/>
      <c r="D2619" s="15"/>
      <c r="E2619" s="16"/>
      <c r="F2619" s="16"/>
      <c r="G2619" s="16"/>
      <c r="H2619" s="16"/>
      <c r="I2619" s="16"/>
      <c r="J2619" s="17"/>
      <c r="K2619" s="17"/>
      <c r="L2619" s="17"/>
      <c r="M2619" s="17"/>
      <c r="N2619" s="17"/>
      <c r="O2619" s="17"/>
      <c r="P2619" s="17"/>
      <c r="Q2619" s="15"/>
      <c r="R2619" s="17"/>
      <c r="S2619" s="17" t="s">
        <v>46</v>
      </c>
      <c r="T2619" s="17"/>
      <c r="U2619" s="17"/>
      <c r="V2619" s="17"/>
      <c r="W2619" s="17"/>
      <c r="X2619" s="17"/>
      <c r="Y2619" s="17"/>
      <c r="Z2619" s="17"/>
      <c r="AA2619" s="17"/>
      <c r="AB2619" s="17"/>
      <c r="AC2619" s="17"/>
      <c r="AD2619" s="17"/>
      <c r="AE2619" s="17"/>
      <c r="AF2619" s="17"/>
      <c r="AG2619" s="17"/>
      <c r="AH2619" s="17"/>
      <c r="AI2619" s="17"/>
      <c r="AJ2619" s="17"/>
      <c r="BI2619" s="247"/>
      <c r="BJ2619" s="247"/>
      <c r="BK2619" s="247"/>
      <c r="BL2619" s="18"/>
      <c r="BM2619" s="18"/>
      <c r="BN2619" s="18"/>
      <c r="BO2619" s="18"/>
      <c r="BP2619" s="18"/>
      <c r="BQ2619" s="18"/>
      <c r="BR2619" s="18"/>
      <c r="BS2619" s="18"/>
      <c r="BT2619" s="18"/>
      <c r="BU2619" s="18"/>
      <c r="BV2619" s="18"/>
      <c r="BW2619" s="18"/>
      <c r="BX2619" s="19"/>
    </row>
    <row r="2620" spans="1:126" ht="20.100000000000001" customHeight="1">
      <c r="B2620" s="9"/>
      <c r="C2620" s="9"/>
      <c r="D2620" s="15"/>
      <c r="E2620" s="16"/>
      <c r="F2620" s="16"/>
      <c r="G2620" s="16"/>
      <c r="H2620" s="16"/>
      <c r="I2620" s="16"/>
      <c r="J2620" s="17"/>
      <c r="K2620" s="17"/>
      <c r="L2620" s="17"/>
      <c r="M2620" s="17"/>
      <c r="N2620" s="17"/>
      <c r="O2620" s="17"/>
      <c r="P2620" s="17"/>
      <c r="Q2620" s="15"/>
      <c r="R2620" s="492" t="str">
        <f>VLOOKUP(A2605,入力フォーム!$A$26:$AA$75,17,FALSE)</f>
        <v/>
      </c>
      <c r="S2620" s="492"/>
      <c r="T2620" s="492"/>
      <c r="U2620" s="492"/>
      <c r="V2620" s="492"/>
      <c r="W2620" s="492"/>
      <c r="X2620" s="492"/>
      <c r="Y2620" s="492"/>
      <c r="Z2620" s="492"/>
      <c r="AA2620" s="492"/>
      <c r="AB2620" s="491" t="s">
        <v>235</v>
      </c>
      <c r="AC2620" s="491"/>
      <c r="AD2620" s="491"/>
      <c r="AE2620" s="491"/>
      <c r="AF2620" s="491"/>
      <c r="AG2620" s="492" t="str">
        <f>VLOOKUP(A2605,入力フォーム!$A$26:$AA$75,19,FALSE)</f>
        <v/>
      </c>
      <c r="AH2620" s="492"/>
      <c r="AI2620" s="492"/>
      <c r="AJ2620" s="492"/>
      <c r="AK2620" s="492"/>
      <c r="AL2620" s="492"/>
      <c r="AM2620" s="492"/>
      <c r="AN2620" s="492"/>
      <c r="AO2620" s="492"/>
      <c r="AP2620" s="492"/>
      <c r="AQ2620" s="27"/>
      <c r="AR2620" s="28" t="s">
        <v>47</v>
      </c>
      <c r="AS2620" s="28"/>
      <c r="AT2620" s="28"/>
      <c r="AU2620" s="28"/>
      <c r="AV2620" s="485" t="str">
        <f>VLOOKUP(A2605,入力フォーム!$A$26:$AA$75,20,FALSE)</f>
        <v/>
      </c>
      <c r="AW2620" s="485"/>
      <c r="AX2620" s="28" t="s">
        <v>48</v>
      </c>
      <c r="AY2620" s="28"/>
      <c r="AZ2620" s="28"/>
      <c r="BA2620" s="28"/>
      <c r="BB2620" s="28"/>
      <c r="BC2620" s="28"/>
      <c r="BD2620" s="28"/>
      <c r="BE2620" s="28"/>
      <c r="BF2620" s="28"/>
      <c r="BG2620" s="18"/>
      <c r="BH2620" s="18"/>
      <c r="BI2620" s="18"/>
      <c r="BJ2620" s="18"/>
      <c r="BK2620" s="18"/>
      <c r="BL2620" s="18"/>
      <c r="BM2620" s="18"/>
      <c r="BN2620" s="18"/>
      <c r="BO2620" s="18"/>
      <c r="BP2620" s="18"/>
      <c r="BQ2620" s="18"/>
      <c r="BR2620" s="18"/>
      <c r="BS2620" s="18"/>
      <c r="BT2620" s="18"/>
      <c r="BU2620" s="18"/>
      <c r="BV2620" s="18"/>
      <c r="BW2620" s="18"/>
      <c r="BX2620" s="19"/>
    </row>
    <row r="2621" spans="1:126" ht="20.100000000000001" customHeight="1">
      <c r="B2621" s="9"/>
      <c r="C2621" s="9"/>
      <c r="D2621" s="15"/>
      <c r="E2621" s="16"/>
      <c r="F2621" s="16"/>
      <c r="G2621" s="16"/>
      <c r="H2621" s="16"/>
      <c r="I2621" s="16"/>
      <c r="J2621" s="17"/>
      <c r="K2621" s="17"/>
      <c r="L2621" s="17"/>
      <c r="M2621" s="17"/>
      <c r="N2621" s="17"/>
      <c r="O2621" s="17"/>
      <c r="P2621" s="17"/>
      <c r="Q2621" s="15"/>
      <c r="R2621" s="17"/>
      <c r="S2621" s="17"/>
      <c r="T2621" s="17"/>
      <c r="U2621" s="17"/>
      <c r="V2621" s="17"/>
      <c r="W2621" s="17"/>
      <c r="X2621" s="17"/>
      <c r="Y2621" s="17"/>
      <c r="Z2621" s="17"/>
      <c r="AA2621" s="17"/>
      <c r="AB2621" s="17"/>
      <c r="AC2621" s="17"/>
      <c r="AD2621" s="17"/>
      <c r="AE2621" s="17"/>
      <c r="AF2621" s="17"/>
      <c r="AG2621" s="17"/>
      <c r="AH2621" s="17"/>
      <c r="AI2621" s="17"/>
      <c r="AJ2621" s="17"/>
      <c r="AK2621" s="17"/>
      <c r="AL2621" s="17"/>
      <c r="AM2621" s="17"/>
      <c r="AN2621" s="17"/>
      <c r="AO2621" s="17"/>
      <c r="AP2621" s="17"/>
      <c r="AQ2621" s="17"/>
      <c r="AR2621" s="17"/>
      <c r="AS2621" s="17"/>
      <c r="AT2621" s="17"/>
      <c r="AU2621" s="17"/>
      <c r="AV2621" s="17"/>
      <c r="AW2621" s="17"/>
      <c r="AX2621" s="17"/>
      <c r="AY2621" s="18"/>
      <c r="AZ2621" s="18"/>
      <c r="BA2621" s="18"/>
      <c r="BB2621" s="18"/>
      <c r="BC2621" s="18"/>
      <c r="BD2621" s="18"/>
      <c r="BE2621" s="18"/>
      <c r="BF2621" s="18"/>
      <c r="BG2621" s="18"/>
      <c r="BH2621" s="18"/>
      <c r="BI2621" s="18"/>
      <c r="BJ2621" s="18"/>
      <c r="BK2621" s="18"/>
      <c r="BL2621" s="18"/>
      <c r="BM2621" s="18"/>
      <c r="BN2621" s="18"/>
      <c r="BO2621" s="18"/>
      <c r="BP2621" s="18"/>
      <c r="BQ2621" s="18"/>
      <c r="BR2621" s="18"/>
      <c r="BS2621" s="18"/>
      <c r="BT2621" s="18"/>
      <c r="BU2621" s="18"/>
      <c r="BV2621" s="18"/>
      <c r="BW2621" s="18"/>
      <c r="BX2621" s="19"/>
    </row>
    <row r="2622" spans="1:126" ht="20.100000000000001" customHeight="1">
      <c r="B2622" s="9"/>
      <c r="C2622" s="9"/>
      <c r="D2622" s="15"/>
      <c r="E2622" s="16"/>
      <c r="F2622" s="16"/>
      <c r="G2622" s="16"/>
      <c r="H2622" s="16"/>
      <c r="I2622" s="16"/>
      <c r="J2622" s="17"/>
      <c r="K2622" s="17"/>
      <c r="L2622" s="17"/>
      <c r="M2622" s="17"/>
      <c r="N2622" s="17"/>
      <c r="O2622" s="17"/>
      <c r="P2622" s="17"/>
      <c r="Q2622" s="15"/>
      <c r="R2622" s="248" t="s">
        <v>238</v>
      </c>
      <c r="S2622" s="29"/>
      <c r="T2622" s="29"/>
      <c r="U2622" s="29"/>
      <c r="V2622" s="29"/>
      <c r="W2622" s="29"/>
      <c r="X2622" s="29"/>
      <c r="Y2622" s="29"/>
      <c r="Z2622" s="29"/>
      <c r="AA2622" s="29"/>
      <c r="AB2622" s="29"/>
      <c r="AC2622" s="29"/>
      <c r="AD2622" s="29"/>
      <c r="AE2622" s="29"/>
      <c r="AF2622" s="29"/>
      <c r="AG2622" s="29"/>
      <c r="AH2622" s="29"/>
      <c r="AI2622" s="29"/>
      <c r="AJ2622" s="29"/>
      <c r="AK2622" s="29"/>
      <c r="AL2622" s="29"/>
      <c r="AM2622" s="29"/>
      <c r="AN2622" s="29"/>
      <c r="AO2622" s="29"/>
      <c r="AP2622" s="29"/>
      <c r="AQ2622" s="29"/>
      <c r="AR2622" s="29"/>
      <c r="AS2622" s="29"/>
      <c r="AT2622" s="29"/>
      <c r="AU2622" s="29"/>
      <c r="AV2622" s="29"/>
      <c r="AW2622" s="29"/>
      <c r="AX2622" s="29"/>
      <c r="AY2622" s="30"/>
      <c r="AZ2622" s="30"/>
      <c r="BA2622" s="30"/>
      <c r="BB2622" s="30"/>
      <c r="BC2622" s="30"/>
      <c r="BD2622" s="30"/>
      <c r="BE2622" s="30"/>
      <c r="BF2622" s="30"/>
      <c r="BG2622" s="30"/>
      <c r="BH2622" s="30"/>
      <c r="BI2622" s="30"/>
      <c r="BJ2622" s="30"/>
      <c r="BK2622" s="30"/>
      <c r="BL2622" s="18"/>
      <c r="BM2622" s="18"/>
      <c r="BN2622" s="18"/>
      <c r="BO2622" s="18"/>
      <c r="BP2622" s="18"/>
      <c r="BQ2622" s="18"/>
      <c r="BR2622" s="18"/>
      <c r="BS2622" s="18"/>
      <c r="BT2622" s="18"/>
      <c r="BU2622" s="18"/>
      <c r="BV2622" s="18"/>
      <c r="BW2622" s="18"/>
      <c r="BX2622" s="19"/>
    </row>
    <row r="2623" spans="1:126" ht="20.100000000000001" customHeight="1">
      <c r="B2623" s="9"/>
      <c r="C2623" s="9"/>
      <c r="D2623" s="23"/>
      <c r="E2623" s="24"/>
      <c r="F2623" s="24"/>
      <c r="G2623" s="24"/>
      <c r="H2623" s="24"/>
      <c r="I2623" s="24"/>
      <c r="J2623" s="25"/>
      <c r="K2623" s="25"/>
      <c r="L2623" s="25"/>
      <c r="M2623" s="25"/>
      <c r="N2623" s="25"/>
      <c r="O2623" s="25"/>
      <c r="P2623" s="25"/>
      <c r="Q2623" s="15"/>
      <c r="R2623" s="249" t="s">
        <v>239</v>
      </c>
      <c r="S2623" s="29"/>
      <c r="T2623" s="29"/>
      <c r="U2623" s="29"/>
      <c r="V2623" s="29"/>
      <c r="W2623" s="29"/>
      <c r="X2623" s="29"/>
      <c r="Y2623" s="29"/>
      <c r="Z2623" s="29"/>
      <c r="AA2623" s="29"/>
      <c r="AB2623" s="29"/>
      <c r="AC2623" s="29"/>
      <c r="AD2623" s="29"/>
      <c r="AE2623" s="29"/>
      <c r="AF2623" s="29"/>
      <c r="AG2623" s="29"/>
      <c r="AH2623" s="29"/>
      <c r="AI2623" s="29"/>
      <c r="AJ2623" s="29"/>
      <c r="AK2623" s="29"/>
      <c r="AL2623" s="29"/>
      <c r="AM2623" s="29"/>
      <c r="AN2623" s="29"/>
      <c r="AO2623" s="29"/>
      <c r="AP2623" s="29"/>
      <c r="AQ2623" s="29"/>
      <c r="AR2623" s="29"/>
      <c r="AS2623" s="29"/>
      <c r="AT2623" s="29"/>
      <c r="AU2623" s="29"/>
      <c r="AV2623" s="29"/>
      <c r="AW2623" s="29"/>
      <c r="AX2623" s="29"/>
      <c r="AY2623" s="30"/>
      <c r="AZ2623" s="30"/>
      <c r="BA2623" s="30"/>
      <c r="BB2623" s="30"/>
      <c r="BC2623" s="30"/>
      <c r="BD2623" s="30"/>
      <c r="BE2623" s="30"/>
      <c r="BF2623" s="30"/>
      <c r="BG2623" s="30"/>
      <c r="BH2623" s="30"/>
      <c r="BI2623" s="30"/>
      <c r="BJ2623" s="30"/>
      <c r="BK2623" s="30"/>
      <c r="BL2623" s="18"/>
      <c r="BM2623" s="18"/>
      <c r="BN2623" s="18"/>
      <c r="BO2623" s="18"/>
      <c r="BP2623" s="18"/>
      <c r="BQ2623" s="18"/>
      <c r="BR2623" s="18"/>
      <c r="BS2623" s="18"/>
      <c r="BT2623" s="18"/>
      <c r="BU2623" s="18"/>
      <c r="BV2623" s="18"/>
      <c r="BW2623" s="18"/>
      <c r="BX2623" s="19"/>
    </row>
    <row r="2624" spans="1:126" ht="20.100000000000001" customHeight="1">
      <c r="B2624" s="9"/>
      <c r="C2624" s="9"/>
      <c r="D2624" s="15"/>
      <c r="E2624" s="16" t="s">
        <v>49</v>
      </c>
      <c r="F2624" s="16"/>
      <c r="G2624" s="16"/>
      <c r="H2624" s="16"/>
      <c r="I2624" s="16"/>
      <c r="J2624" s="17"/>
      <c r="K2624" s="17"/>
      <c r="L2624" s="17"/>
      <c r="M2624" s="17"/>
      <c r="N2624" s="17"/>
      <c r="O2624" s="17"/>
      <c r="P2624" s="17"/>
      <c r="Q2624" s="20"/>
      <c r="R2624" s="21" t="s">
        <v>67</v>
      </c>
      <c r="S2624" s="22"/>
      <c r="T2624" s="22"/>
      <c r="U2624" s="22"/>
      <c r="V2624" s="22"/>
      <c r="W2624" s="22"/>
      <c r="X2624" s="22"/>
      <c r="Y2624" s="22"/>
      <c r="Z2624" s="22"/>
      <c r="AA2624" s="22"/>
      <c r="AB2624" s="22"/>
      <c r="AC2624" s="22"/>
      <c r="AD2624" s="22"/>
      <c r="AE2624" s="22"/>
      <c r="AF2624" s="22"/>
      <c r="AG2624" s="22"/>
      <c r="AH2624" s="22"/>
      <c r="AI2624" s="22"/>
      <c r="AJ2624" s="22"/>
      <c r="AK2624" s="22"/>
      <c r="AL2624" s="22"/>
      <c r="AM2624" s="22"/>
      <c r="AN2624" s="22"/>
      <c r="AO2624" s="22"/>
      <c r="AP2624" s="22"/>
      <c r="AQ2624" s="22"/>
      <c r="AR2624" s="22"/>
      <c r="AS2624" s="22"/>
      <c r="AT2624" s="22"/>
      <c r="AU2624" s="22"/>
      <c r="AV2624" s="22"/>
      <c r="AW2624" s="22"/>
      <c r="AX2624" s="2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3"/>
    </row>
    <row r="2625" spans="2:126" ht="20.100000000000001" customHeight="1">
      <c r="B2625" s="9"/>
      <c r="C2625" s="9"/>
      <c r="D2625" s="15"/>
      <c r="E2625" s="16"/>
      <c r="F2625" s="16"/>
      <c r="G2625" s="16"/>
      <c r="H2625" s="16"/>
      <c r="I2625" s="16"/>
      <c r="J2625" s="17"/>
      <c r="K2625" s="17"/>
      <c r="L2625" s="17"/>
      <c r="M2625" s="17"/>
      <c r="N2625" s="17"/>
      <c r="O2625" s="17"/>
      <c r="P2625" s="17"/>
      <c r="Q2625" s="23"/>
      <c r="R2625" s="31" t="s">
        <v>126</v>
      </c>
      <c r="S2625" s="31"/>
      <c r="T2625" s="31"/>
      <c r="U2625" s="31"/>
      <c r="V2625" s="31"/>
      <c r="W2625" s="31"/>
      <c r="X2625" s="31"/>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c r="AX2625" s="31"/>
      <c r="AY2625" s="32"/>
      <c r="AZ2625" s="32"/>
      <c r="BA2625" s="32"/>
      <c r="BB2625" s="32"/>
      <c r="BC2625" s="32"/>
      <c r="BD2625" s="32"/>
      <c r="BE2625" s="32"/>
      <c r="BF2625" s="32"/>
      <c r="BG2625" s="32"/>
      <c r="BH2625" s="32"/>
      <c r="BI2625" s="32"/>
      <c r="BJ2625" s="32"/>
      <c r="BK2625" s="33"/>
      <c r="BL2625" s="33"/>
      <c r="BM2625" s="33"/>
      <c r="BN2625" s="33"/>
      <c r="BO2625" s="33"/>
      <c r="BP2625" s="33"/>
      <c r="BQ2625" s="33"/>
      <c r="BR2625" s="33"/>
      <c r="BS2625" s="33"/>
      <c r="BT2625" s="33"/>
      <c r="BU2625" s="33"/>
      <c r="BV2625" s="33"/>
      <c r="BW2625" s="33"/>
      <c r="BX2625" s="26"/>
    </row>
    <row r="2626" spans="2:126" ht="20.100000000000001" customHeight="1">
      <c r="B2626" s="9"/>
      <c r="C2626" s="9"/>
      <c r="D2626" s="10"/>
      <c r="E2626" s="11" t="s">
        <v>81</v>
      </c>
      <c r="F2626" s="11"/>
      <c r="G2626" s="11"/>
      <c r="H2626" s="11"/>
      <c r="I2626" s="11"/>
      <c r="J2626" s="12"/>
      <c r="K2626" s="12"/>
      <c r="L2626" s="12"/>
      <c r="M2626" s="12"/>
      <c r="N2626" s="12"/>
      <c r="O2626" s="12"/>
      <c r="P2626" s="12"/>
      <c r="Q2626" s="15"/>
      <c r="R2626" s="16" t="s">
        <v>115</v>
      </c>
      <c r="S2626" s="17"/>
      <c r="T2626" s="17"/>
      <c r="U2626" s="17"/>
      <c r="V2626" s="17"/>
      <c r="W2626" s="17"/>
      <c r="X2626" s="17"/>
      <c r="Y2626" s="17"/>
      <c r="Z2626" s="17"/>
      <c r="AA2626" s="17"/>
      <c r="AB2626" s="17"/>
      <c r="AC2626" s="17"/>
      <c r="AD2626" s="17"/>
      <c r="AE2626" s="17"/>
      <c r="AF2626" s="17"/>
      <c r="AG2626" s="17"/>
      <c r="AH2626" s="17"/>
      <c r="AI2626" s="17"/>
      <c r="AJ2626" s="17"/>
      <c r="AK2626" s="17"/>
      <c r="AL2626" s="17"/>
      <c r="AM2626" s="17"/>
      <c r="AN2626" s="17"/>
      <c r="AO2626" s="17"/>
      <c r="AP2626" s="17"/>
      <c r="AQ2626" s="17"/>
      <c r="AR2626" s="17"/>
      <c r="AS2626" s="17"/>
      <c r="AT2626" s="17"/>
      <c r="AU2626" s="17"/>
      <c r="AV2626" s="17"/>
      <c r="AW2626" s="17"/>
      <c r="AX2626" s="17"/>
      <c r="AY2626" s="18"/>
      <c r="AZ2626" s="18"/>
      <c r="BA2626" s="18"/>
      <c r="BB2626" s="18"/>
      <c r="BC2626" s="18"/>
      <c r="BD2626" s="18"/>
      <c r="BE2626" s="18"/>
      <c r="BF2626" s="18"/>
      <c r="BG2626" s="18"/>
      <c r="BH2626" s="18"/>
      <c r="BI2626" s="18"/>
      <c r="BJ2626" s="18"/>
      <c r="BK2626" s="18"/>
      <c r="BL2626" s="18"/>
      <c r="BM2626" s="18"/>
      <c r="BN2626" s="18"/>
      <c r="BO2626" s="18"/>
      <c r="BP2626" s="18"/>
      <c r="BQ2626" s="18"/>
      <c r="BR2626" s="18"/>
      <c r="BS2626" s="18"/>
      <c r="BT2626" s="18"/>
      <c r="BU2626" s="18"/>
      <c r="BV2626" s="18"/>
      <c r="BW2626" s="18"/>
      <c r="BX2626" s="19"/>
    </row>
    <row r="2627" spans="2:126" ht="20.100000000000001" customHeight="1">
      <c r="B2627" s="9"/>
      <c r="C2627" s="9"/>
      <c r="D2627" s="15"/>
      <c r="E2627" s="16" t="s">
        <v>82</v>
      </c>
      <c r="F2627" s="16"/>
      <c r="G2627" s="16"/>
      <c r="H2627" s="16"/>
      <c r="I2627" s="16"/>
      <c r="J2627" s="17"/>
      <c r="K2627" s="17"/>
      <c r="L2627" s="17"/>
      <c r="M2627" s="17"/>
      <c r="N2627" s="17"/>
      <c r="O2627" s="17"/>
      <c r="P2627" s="17"/>
      <c r="Q2627" s="20"/>
      <c r="R2627" s="486" t="s">
        <v>113</v>
      </c>
      <c r="S2627" s="486"/>
      <c r="T2627" s="486"/>
      <c r="U2627" s="486"/>
      <c r="V2627" s="39" t="s">
        <v>240</v>
      </c>
      <c r="W2627" s="487" t="str">
        <f>VLOOKUP(A2605,入力フォーム!$A$26:$AA$75,10,FALSE)</f>
        <v/>
      </c>
      <c r="X2627" s="487"/>
      <c r="Y2627" s="487"/>
      <c r="Z2627" s="487"/>
      <c r="AA2627" s="487"/>
      <c r="AB2627" s="487"/>
      <c r="AC2627" s="487"/>
      <c r="AD2627" s="39" t="s">
        <v>21</v>
      </c>
      <c r="AE2627" s="40"/>
      <c r="AF2627" s="22"/>
      <c r="AG2627" s="22"/>
      <c r="AH2627" s="22"/>
      <c r="AI2627" s="22"/>
      <c r="AJ2627" s="22"/>
      <c r="AK2627" s="22"/>
      <c r="AL2627" s="22"/>
      <c r="AM2627" s="22"/>
      <c r="AN2627" s="22"/>
      <c r="AO2627" s="22"/>
      <c r="AP2627" s="22"/>
      <c r="AQ2627" s="22"/>
      <c r="AR2627" s="22"/>
      <c r="AS2627" s="22"/>
      <c r="AT2627" s="22"/>
      <c r="AU2627" s="22"/>
      <c r="AV2627" s="22"/>
      <c r="AW2627" s="22"/>
      <c r="AX2627" s="2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3"/>
    </row>
    <row r="2628" spans="2:126" ht="20.100000000000001" customHeight="1">
      <c r="B2628" s="9"/>
      <c r="C2628" s="9"/>
      <c r="D2628" s="15"/>
      <c r="E2628" s="16"/>
      <c r="F2628" s="16"/>
      <c r="G2628" s="16"/>
      <c r="H2628" s="16"/>
      <c r="I2628" s="16"/>
      <c r="J2628" s="17"/>
      <c r="K2628" s="17"/>
      <c r="L2628" s="17"/>
      <c r="M2628" s="17"/>
      <c r="N2628" s="17"/>
      <c r="O2628" s="17"/>
      <c r="P2628" s="17"/>
      <c r="Q2628" s="15"/>
      <c r="R2628" s="16" t="s">
        <v>104</v>
      </c>
      <c r="S2628" s="17"/>
      <c r="T2628" s="17"/>
      <c r="U2628" s="17"/>
      <c r="V2628" s="17"/>
      <c r="W2628" s="17"/>
      <c r="X2628" s="17"/>
      <c r="Y2628" s="17"/>
      <c r="Z2628" s="17"/>
      <c r="AA2628" s="17"/>
      <c r="AB2628" s="17"/>
      <c r="AC2628" s="17"/>
      <c r="AD2628" s="17"/>
      <c r="AE2628" s="17"/>
      <c r="AF2628" s="17"/>
      <c r="AG2628" s="17"/>
      <c r="AH2628" s="17"/>
      <c r="AI2628" s="17"/>
      <c r="AJ2628" s="17"/>
      <c r="AK2628" s="17"/>
      <c r="AL2628" s="17"/>
      <c r="AM2628" s="17"/>
      <c r="AN2628" s="17"/>
      <c r="AO2628" s="17"/>
      <c r="AP2628" s="17"/>
      <c r="AQ2628" s="17"/>
      <c r="AR2628" s="17"/>
      <c r="AS2628" s="17"/>
      <c r="AT2628" s="17"/>
      <c r="AU2628" s="17"/>
      <c r="AV2628" s="17"/>
      <c r="AW2628" s="17"/>
      <c r="AX2628" s="17"/>
      <c r="AY2628" s="18"/>
      <c r="AZ2628" s="18"/>
      <c r="BA2628" s="18"/>
      <c r="BB2628" s="18"/>
      <c r="BC2628" s="18"/>
      <c r="BD2628" s="18"/>
      <c r="BE2628" s="18"/>
      <c r="BF2628" s="18"/>
      <c r="BG2628" s="18"/>
      <c r="BH2628" s="18"/>
      <c r="BI2628" s="18"/>
      <c r="BJ2628" s="18"/>
      <c r="BK2628" s="18"/>
      <c r="BL2628" s="18"/>
      <c r="BM2628" s="18"/>
      <c r="BN2628" s="18"/>
      <c r="BO2628" s="18"/>
      <c r="BP2628" s="18"/>
      <c r="BQ2628" s="18"/>
      <c r="BR2628" s="18"/>
      <c r="BS2628" s="18"/>
      <c r="BT2628" s="18"/>
      <c r="BU2628" s="18"/>
      <c r="BV2628" s="18"/>
      <c r="BW2628" s="18"/>
      <c r="BX2628" s="19"/>
    </row>
    <row r="2629" spans="2:126" ht="20.100000000000001" customHeight="1">
      <c r="B2629" s="9"/>
      <c r="C2629" s="9"/>
      <c r="D2629" s="15"/>
      <c r="E2629" s="16"/>
      <c r="F2629" s="16"/>
      <c r="G2629" s="16"/>
      <c r="H2629" s="16"/>
      <c r="I2629" s="16"/>
      <c r="J2629" s="17"/>
      <c r="K2629" s="17"/>
      <c r="L2629" s="17"/>
      <c r="M2629" s="17"/>
      <c r="N2629" s="17"/>
      <c r="O2629" s="17"/>
      <c r="P2629" s="17"/>
      <c r="Q2629" s="15"/>
      <c r="R2629" s="16" t="s">
        <v>68</v>
      </c>
      <c r="S2629" s="17"/>
      <c r="T2629" s="17"/>
      <c r="U2629" s="17"/>
      <c r="V2629" s="17"/>
      <c r="W2629" s="17"/>
      <c r="X2629" s="17"/>
      <c r="Y2629" s="17"/>
      <c r="Z2629" s="17"/>
      <c r="AA2629" s="17"/>
      <c r="AB2629" s="17"/>
      <c r="AC2629" s="17"/>
      <c r="AD2629" s="17"/>
      <c r="AE2629" s="17"/>
      <c r="AF2629" s="17"/>
      <c r="AG2629" s="17"/>
      <c r="AH2629" s="17"/>
      <c r="AI2629" s="17"/>
      <c r="AJ2629" s="17"/>
      <c r="AK2629" s="17"/>
      <c r="AL2629" s="17"/>
      <c r="AM2629" s="17"/>
      <c r="AN2629" s="17"/>
      <c r="AO2629" s="17"/>
      <c r="AP2629" s="17"/>
      <c r="AQ2629" s="17"/>
      <c r="AR2629" s="17"/>
      <c r="AS2629" s="17"/>
      <c r="AT2629" s="17"/>
      <c r="AU2629" s="17"/>
      <c r="AV2629" s="17"/>
      <c r="AW2629" s="17"/>
      <c r="AX2629" s="17"/>
      <c r="AY2629" s="18"/>
      <c r="AZ2629" s="18"/>
      <c r="BA2629" s="18"/>
      <c r="BB2629" s="18"/>
      <c r="BC2629" s="18"/>
      <c r="BD2629" s="18"/>
      <c r="BE2629" s="18"/>
      <c r="BF2629" s="18"/>
      <c r="BG2629" s="18"/>
      <c r="BH2629" s="18"/>
      <c r="BI2629" s="18"/>
      <c r="BJ2629" s="18"/>
      <c r="BK2629" s="18"/>
      <c r="BL2629" s="18"/>
      <c r="BM2629" s="18"/>
      <c r="BN2629" s="18"/>
      <c r="BO2629" s="18"/>
      <c r="BP2629" s="18"/>
      <c r="BQ2629" s="18"/>
      <c r="BR2629" s="18"/>
      <c r="BS2629" s="18"/>
      <c r="BT2629" s="18"/>
      <c r="BU2629" s="18"/>
      <c r="BV2629" s="18"/>
      <c r="BW2629" s="18"/>
      <c r="BX2629" s="1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I2629"/>
      <c r="DJ2629"/>
      <c r="DK2629"/>
      <c r="DL2629"/>
      <c r="DM2629"/>
      <c r="DN2629"/>
      <c r="DO2629"/>
      <c r="DP2629"/>
      <c r="DQ2629"/>
      <c r="DR2629"/>
      <c r="DS2629"/>
      <c r="DT2629"/>
      <c r="DU2629"/>
      <c r="DV2629"/>
    </row>
    <row r="2630" spans="2:126" ht="20.100000000000001" customHeight="1">
      <c r="B2630" s="9"/>
      <c r="C2630" s="9"/>
      <c r="D2630" s="15"/>
      <c r="E2630" s="16"/>
      <c r="F2630" s="16"/>
      <c r="G2630" s="16"/>
      <c r="H2630" s="16"/>
      <c r="I2630" s="16"/>
      <c r="J2630" s="17"/>
      <c r="K2630" s="17"/>
      <c r="L2630" s="17"/>
      <c r="M2630" s="17"/>
      <c r="N2630" s="17"/>
      <c r="O2630" s="17"/>
      <c r="P2630" s="17"/>
      <c r="Q2630" s="15"/>
      <c r="R2630" s="16" t="s">
        <v>114</v>
      </c>
      <c r="S2630" s="17"/>
      <c r="T2630" s="17"/>
      <c r="U2630" s="17"/>
      <c r="V2630" s="17"/>
      <c r="W2630" s="17"/>
      <c r="X2630" s="17"/>
      <c r="Y2630" s="17"/>
      <c r="Z2630" s="17"/>
      <c r="AA2630" s="17"/>
      <c r="AB2630" s="17"/>
      <c r="AC2630" s="17"/>
      <c r="AD2630" s="17"/>
      <c r="AE2630" s="17"/>
      <c r="AF2630" s="17"/>
      <c r="AG2630" s="17"/>
      <c r="AH2630" s="17"/>
      <c r="AI2630" s="17"/>
      <c r="AJ2630" s="17"/>
      <c r="AK2630" s="17"/>
      <c r="AL2630" s="17"/>
      <c r="AM2630" s="17"/>
      <c r="AN2630" s="17"/>
      <c r="AO2630" s="17"/>
      <c r="AP2630" s="17"/>
      <c r="AQ2630" s="17"/>
      <c r="AR2630" s="17"/>
      <c r="AS2630" s="17"/>
      <c r="AT2630" s="17"/>
      <c r="AU2630" s="17"/>
      <c r="AV2630" s="17"/>
      <c r="AW2630" s="17"/>
      <c r="AX2630" s="17"/>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9"/>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I2630"/>
      <c r="DJ2630"/>
      <c r="DK2630"/>
      <c r="DL2630"/>
      <c r="DM2630"/>
      <c r="DN2630"/>
      <c r="DO2630"/>
      <c r="DP2630"/>
      <c r="DQ2630"/>
      <c r="DR2630"/>
      <c r="DS2630"/>
      <c r="DT2630"/>
      <c r="DU2630"/>
      <c r="DV2630"/>
    </row>
    <row r="2631" spans="2:126" ht="20.100000000000001" customHeight="1">
      <c r="B2631" s="9"/>
      <c r="C2631" s="9"/>
      <c r="D2631" s="15"/>
      <c r="E2631" s="16"/>
      <c r="F2631" s="16"/>
      <c r="G2631" s="16"/>
      <c r="H2631" s="16"/>
      <c r="I2631" s="16"/>
      <c r="J2631" s="17"/>
      <c r="K2631" s="17"/>
      <c r="L2631" s="17"/>
      <c r="M2631" s="17"/>
      <c r="N2631" s="17"/>
      <c r="O2631" s="17"/>
      <c r="P2631" s="17"/>
      <c r="Q2631" s="23"/>
      <c r="R2631" s="25"/>
      <c r="S2631" s="25"/>
      <c r="T2631" s="25"/>
      <c r="U2631" s="25"/>
      <c r="V2631" s="25"/>
      <c r="W2631" s="25"/>
      <c r="X2631" s="25"/>
      <c r="Y2631" s="24" t="s">
        <v>241</v>
      </c>
      <c r="Z2631" s="25"/>
      <c r="AA2631" s="25"/>
      <c r="AB2631" s="25"/>
      <c r="AC2631" s="25"/>
      <c r="AD2631" s="25"/>
      <c r="AE2631" s="25"/>
      <c r="AF2631" s="25"/>
      <c r="AG2631" s="25"/>
      <c r="AH2631" s="25"/>
      <c r="AI2631" s="25"/>
      <c r="AJ2631" s="25"/>
      <c r="AK2631" s="25"/>
      <c r="AL2631" s="25"/>
      <c r="AM2631" s="25"/>
      <c r="AN2631" s="25"/>
      <c r="AO2631" s="25"/>
      <c r="AP2631" s="25"/>
      <c r="AQ2631" s="25"/>
      <c r="AR2631" s="25"/>
      <c r="AS2631" s="25"/>
      <c r="AT2631" s="25"/>
      <c r="AU2631" s="25"/>
      <c r="AV2631" s="25"/>
      <c r="AW2631" s="25"/>
      <c r="AX2631" s="25"/>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26"/>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I2631"/>
      <c r="DJ2631"/>
      <c r="DK2631"/>
      <c r="DL2631"/>
      <c r="DM2631"/>
      <c r="DN2631"/>
      <c r="DO2631"/>
      <c r="DP2631"/>
      <c r="DQ2631"/>
      <c r="DR2631"/>
      <c r="DS2631"/>
      <c r="DT2631"/>
      <c r="DU2631"/>
      <c r="DV2631"/>
    </row>
    <row r="2632" spans="2:126" ht="20.100000000000001" customHeight="1">
      <c r="B2632" s="9"/>
      <c r="C2632" s="9"/>
      <c r="D2632" s="10"/>
      <c r="E2632" s="11" t="s">
        <v>50</v>
      </c>
      <c r="F2632" s="11"/>
      <c r="G2632" s="11"/>
      <c r="H2632" s="11"/>
      <c r="I2632" s="11"/>
      <c r="J2632" s="12"/>
      <c r="K2632" s="12"/>
      <c r="L2632" s="12"/>
      <c r="M2632" s="12"/>
      <c r="N2632" s="12"/>
      <c r="O2632" s="12"/>
      <c r="P2632" s="12"/>
      <c r="Q2632" s="15"/>
      <c r="R2632" s="16" t="s">
        <v>69</v>
      </c>
      <c r="S2632" s="17"/>
      <c r="T2632" s="17"/>
      <c r="U2632" s="17"/>
      <c r="V2632" s="17"/>
      <c r="W2632" s="17"/>
      <c r="X2632" s="17"/>
      <c r="Y2632" s="17"/>
      <c r="Z2632" s="17"/>
      <c r="AA2632" s="17"/>
      <c r="AB2632" s="17"/>
      <c r="AC2632" s="16" t="s">
        <v>70</v>
      </c>
      <c r="AD2632" s="17"/>
      <c r="AE2632" s="17"/>
      <c r="AF2632" s="17"/>
      <c r="AG2632" s="17"/>
      <c r="AH2632" s="17"/>
      <c r="AI2632" s="17"/>
      <c r="AJ2632" s="17"/>
      <c r="AK2632" s="17"/>
      <c r="AL2632" s="17"/>
      <c r="AM2632" s="17"/>
      <c r="AN2632" s="17"/>
      <c r="AO2632" s="17"/>
      <c r="AP2632" s="17"/>
      <c r="AQ2632" s="17"/>
      <c r="AR2632" s="17"/>
      <c r="AS2632" s="17"/>
      <c r="AT2632" s="17"/>
      <c r="AU2632" s="17"/>
      <c r="AV2632" s="17"/>
      <c r="AW2632" s="17"/>
      <c r="AX2632" s="17"/>
      <c r="AY2632" s="18"/>
      <c r="AZ2632" s="18"/>
      <c r="BA2632" s="18"/>
      <c r="BB2632" s="18"/>
      <c r="BC2632" s="18"/>
      <c r="BD2632" s="18"/>
      <c r="BE2632" s="18"/>
      <c r="BF2632" s="18"/>
      <c r="BG2632" s="18"/>
      <c r="BH2632" s="18"/>
      <c r="BI2632" s="18"/>
      <c r="BJ2632" s="18"/>
      <c r="BK2632" s="18"/>
      <c r="BL2632" s="18"/>
      <c r="BM2632" s="18"/>
      <c r="BN2632" s="18"/>
      <c r="BO2632" s="18"/>
      <c r="BP2632" s="18"/>
      <c r="BQ2632" s="18"/>
      <c r="BR2632" s="18"/>
      <c r="BS2632" s="18"/>
      <c r="BT2632" s="18"/>
      <c r="BU2632" s="18"/>
      <c r="BV2632" s="18"/>
      <c r="BW2632" s="18"/>
      <c r="BX2632" s="19"/>
      <c r="BZ2632"/>
      <c r="CA2632"/>
      <c r="CB2632"/>
      <c r="CC2632"/>
      <c r="CD2632"/>
      <c r="CE2632"/>
      <c r="CF2632"/>
      <c r="CG2632"/>
      <c r="CH2632"/>
      <c r="CI2632"/>
      <c r="CJ2632"/>
      <c r="CK2632"/>
      <c r="CL2632"/>
      <c r="CM2632"/>
      <c r="CN2632"/>
      <c r="CO2632"/>
      <c r="CP2632"/>
      <c r="CQ2632"/>
      <c r="CR2632"/>
      <c r="CS2632"/>
      <c r="CT2632"/>
      <c r="CU2632"/>
      <c r="CV2632"/>
      <c r="CW2632"/>
      <c r="CX2632"/>
      <c r="CY2632"/>
      <c r="CZ2632"/>
      <c r="DA2632"/>
      <c r="DB2632"/>
      <c r="DC2632"/>
      <c r="DD2632"/>
      <c r="DE2632"/>
      <c r="DF2632"/>
      <c r="DG2632"/>
      <c r="DH2632"/>
      <c r="DI2632"/>
      <c r="DJ2632"/>
      <c r="DK2632"/>
      <c r="DL2632"/>
      <c r="DM2632"/>
      <c r="DN2632"/>
      <c r="DO2632"/>
      <c r="DP2632"/>
      <c r="DQ2632"/>
      <c r="DR2632"/>
      <c r="DS2632"/>
      <c r="DT2632"/>
      <c r="DU2632"/>
      <c r="DV2632"/>
    </row>
    <row r="2633" spans="2:126" ht="20.100000000000001" customHeight="1">
      <c r="B2633" s="9"/>
      <c r="C2633" s="9"/>
      <c r="D2633" s="10"/>
      <c r="E2633" s="11" t="s">
        <v>51</v>
      </c>
      <c r="F2633" s="11"/>
      <c r="G2633" s="11"/>
      <c r="H2633" s="11"/>
      <c r="I2633" s="11"/>
      <c r="J2633" s="12"/>
      <c r="K2633" s="12"/>
      <c r="L2633" s="12"/>
      <c r="M2633" s="12"/>
      <c r="N2633" s="12"/>
      <c r="O2633" s="12"/>
      <c r="P2633" s="12"/>
      <c r="Q2633" s="10"/>
      <c r="R2633" s="11" t="s">
        <v>86</v>
      </c>
      <c r="S2633" s="12"/>
      <c r="T2633" s="12"/>
      <c r="U2633" s="12"/>
      <c r="V2633" s="12"/>
      <c r="W2633" s="12"/>
      <c r="X2633" s="12"/>
      <c r="Y2633" s="12"/>
      <c r="Z2633" s="12"/>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c r="BW2633" s="13"/>
      <c r="BX2633" s="14"/>
    </row>
    <row r="2634" spans="2:126" ht="20.100000000000001" customHeight="1">
      <c r="B2634" s="9"/>
      <c r="C2634" s="9"/>
      <c r="D2634" s="20"/>
      <c r="E2634" s="21" t="s">
        <v>52</v>
      </c>
      <c r="F2634" s="21"/>
      <c r="G2634" s="21"/>
      <c r="H2634" s="21"/>
      <c r="I2634" s="21"/>
      <c r="J2634" s="22"/>
      <c r="K2634" s="22"/>
      <c r="L2634" s="22"/>
      <c r="M2634" s="22"/>
      <c r="N2634" s="22"/>
      <c r="O2634" s="22"/>
      <c r="P2634" s="22"/>
      <c r="Q2634" s="15"/>
      <c r="R2634" s="16" t="s">
        <v>71</v>
      </c>
      <c r="S2634" s="29"/>
      <c r="T2634" s="29"/>
      <c r="U2634" s="29"/>
      <c r="V2634" s="29"/>
      <c r="W2634" s="29"/>
      <c r="X2634" s="29"/>
      <c r="Y2634" s="29"/>
      <c r="Z2634" s="29"/>
      <c r="AA2634" s="29"/>
      <c r="AB2634" s="29"/>
      <c r="AC2634" s="29"/>
      <c r="AD2634" s="29"/>
      <c r="AE2634" s="29"/>
      <c r="AF2634" s="29"/>
      <c r="AG2634" s="29"/>
      <c r="AH2634" s="29"/>
      <c r="AI2634" s="29"/>
      <c r="AJ2634" s="29"/>
      <c r="AK2634" s="29"/>
      <c r="AL2634" s="29"/>
      <c r="AM2634" s="29"/>
      <c r="AN2634" s="29"/>
      <c r="AO2634" s="29"/>
      <c r="AP2634" s="29"/>
      <c r="AQ2634" s="29"/>
      <c r="AR2634" s="29"/>
      <c r="AS2634" s="29"/>
      <c r="AT2634" s="29"/>
      <c r="AU2634" s="29"/>
      <c r="AV2634" s="29"/>
      <c r="AW2634" s="29"/>
      <c r="AX2634" s="29"/>
      <c r="AY2634" s="30"/>
      <c r="AZ2634" s="30"/>
      <c r="BA2634" s="30"/>
      <c r="BB2634" s="30"/>
      <c r="BC2634" s="30"/>
      <c r="BD2634" s="30"/>
      <c r="BE2634" s="30"/>
      <c r="BF2634" s="30"/>
      <c r="BG2634" s="30"/>
      <c r="BH2634" s="30"/>
      <c r="BI2634" s="30"/>
      <c r="BJ2634" s="30"/>
      <c r="BK2634" s="30"/>
      <c r="BL2634" s="18"/>
      <c r="BM2634" s="18"/>
      <c r="BN2634" s="18"/>
      <c r="BO2634" s="18"/>
      <c r="BP2634" s="18"/>
      <c r="BQ2634" s="18"/>
      <c r="BR2634" s="18"/>
      <c r="BS2634" s="18"/>
      <c r="BT2634" s="18"/>
      <c r="BU2634" s="18"/>
      <c r="BV2634" s="18"/>
      <c r="BW2634" s="18"/>
      <c r="BX2634" s="19"/>
      <c r="BZ2634"/>
      <c r="CA2634"/>
      <c r="CB2634"/>
      <c r="CC2634"/>
      <c r="CD2634"/>
      <c r="CE2634"/>
      <c r="CF2634"/>
      <c r="CG2634"/>
      <c r="CH2634"/>
      <c r="CI2634"/>
      <c r="CJ2634"/>
      <c r="CK2634"/>
      <c r="CL2634"/>
      <c r="CM2634"/>
      <c r="CN2634"/>
      <c r="CO2634"/>
      <c r="CP2634"/>
      <c r="CQ2634"/>
      <c r="CR2634"/>
      <c r="CS2634"/>
      <c r="CT2634"/>
      <c r="CU2634"/>
      <c r="CV2634"/>
      <c r="CW2634"/>
      <c r="CX2634"/>
      <c r="CY2634"/>
      <c r="CZ2634"/>
      <c r="DA2634"/>
      <c r="DB2634"/>
      <c r="DC2634"/>
      <c r="DD2634"/>
      <c r="DE2634"/>
      <c r="DF2634"/>
      <c r="DG2634"/>
      <c r="DH2634"/>
      <c r="DI2634"/>
      <c r="DJ2634"/>
      <c r="DK2634"/>
      <c r="DL2634"/>
      <c r="DM2634"/>
      <c r="DN2634"/>
      <c r="DO2634"/>
      <c r="DP2634"/>
      <c r="DQ2634"/>
      <c r="DR2634"/>
      <c r="DS2634"/>
      <c r="DT2634"/>
      <c r="DU2634"/>
      <c r="DV2634"/>
    </row>
    <row r="2635" spans="2:126" ht="20.100000000000001" customHeight="1">
      <c r="B2635" s="9"/>
      <c r="C2635" s="9"/>
      <c r="D2635" s="15"/>
      <c r="E2635" s="16"/>
      <c r="F2635" s="16"/>
      <c r="G2635" s="16"/>
      <c r="H2635" s="16"/>
      <c r="I2635" s="16"/>
      <c r="J2635" s="17"/>
      <c r="K2635" s="17"/>
      <c r="L2635" s="17"/>
      <c r="M2635" s="17"/>
      <c r="N2635" s="17"/>
      <c r="O2635" s="17"/>
      <c r="P2635" s="17"/>
      <c r="Q2635" s="15"/>
      <c r="R2635" s="28" t="s">
        <v>72</v>
      </c>
      <c r="S2635" s="29"/>
      <c r="T2635" s="29"/>
      <c r="U2635" s="29"/>
      <c r="V2635" s="29"/>
      <c r="W2635" s="29"/>
      <c r="X2635" s="29"/>
      <c r="Y2635" s="29"/>
      <c r="Z2635" s="29"/>
      <c r="AA2635" s="29"/>
      <c r="AB2635" s="29"/>
      <c r="AC2635" s="29"/>
      <c r="AD2635" s="29"/>
      <c r="AE2635" s="29"/>
      <c r="AF2635" s="29"/>
      <c r="AG2635" s="29"/>
      <c r="AH2635" s="29"/>
      <c r="AI2635" s="29"/>
      <c r="AJ2635" s="29"/>
      <c r="AK2635" s="29"/>
      <c r="AL2635" s="29"/>
      <c r="AM2635" s="29"/>
      <c r="AN2635" s="29"/>
      <c r="AO2635" s="29"/>
      <c r="AP2635" s="29"/>
      <c r="AQ2635" s="29"/>
      <c r="AR2635" s="29"/>
      <c r="AS2635" s="29"/>
      <c r="AT2635" s="29"/>
      <c r="AU2635" s="29"/>
      <c r="AV2635" s="29"/>
      <c r="AW2635" s="29"/>
      <c r="AX2635" s="29"/>
      <c r="AY2635" s="30"/>
      <c r="AZ2635" s="30"/>
      <c r="BA2635" s="30"/>
      <c r="BB2635" s="30"/>
      <c r="BC2635" s="30"/>
      <c r="BD2635" s="30"/>
      <c r="BE2635" s="30"/>
      <c r="BF2635" s="30"/>
      <c r="BG2635" s="30"/>
      <c r="BH2635" s="30"/>
      <c r="BI2635" s="30"/>
      <c r="BJ2635" s="30"/>
      <c r="BK2635" s="30"/>
      <c r="BL2635" s="18"/>
      <c r="BM2635" s="18"/>
      <c r="BN2635" s="18"/>
      <c r="BO2635" s="18"/>
      <c r="BP2635" s="18"/>
      <c r="BQ2635" s="18"/>
      <c r="BR2635" s="18"/>
      <c r="BS2635" s="18"/>
      <c r="BT2635" s="18"/>
      <c r="BU2635" s="18"/>
      <c r="BV2635" s="18"/>
      <c r="BW2635" s="18"/>
      <c r="BX2635" s="19"/>
      <c r="BZ2635"/>
      <c r="CA2635"/>
      <c r="CB2635"/>
      <c r="CC2635"/>
      <c r="CD2635"/>
      <c r="CE2635"/>
      <c r="CF2635"/>
      <c r="CG2635"/>
      <c r="CH2635"/>
      <c r="CI2635"/>
      <c r="CJ2635"/>
      <c r="CK2635"/>
      <c r="CL2635"/>
      <c r="CM2635"/>
      <c r="CN2635"/>
      <c r="CO2635"/>
      <c r="CP2635"/>
      <c r="CQ2635"/>
      <c r="CR2635"/>
      <c r="CS2635"/>
      <c r="CT2635"/>
      <c r="CU2635"/>
      <c r="CV2635"/>
      <c r="CW2635"/>
      <c r="CX2635"/>
      <c r="CY2635"/>
      <c r="CZ2635"/>
      <c r="DA2635"/>
      <c r="DB2635"/>
      <c r="DC2635"/>
      <c r="DD2635"/>
      <c r="DE2635"/>
      <c r="DF2635"/>
      <c r="DG2635"/>
      <c r="DH2635"/>
      <c r="DI2635"/>
      <c r="DJ2635"/>
      <c r="DK2635"/>
      <c r="DL2635"/>
      <c r="DM2635"/>
      <c r="DN2635"/>
      <c r="DO2635"/>
      <c r="DP2635"/>
      <c r="DQ2635"/>
      <c r="DR2635"/>
      <c r="DS2635"/>
      <c r="DT2635"/>
      <c r="DU2635"/>
      <c r="DV2635"/>
    </row>
    <row r="2636" spans="2:126" ht="20.100000000000001" customHeight="1">
      <c r="B2636" s="9"/>
      <c r="C2636" s="9"/>
      <c r="D2636" s="15"/>
      <c r="E2636" s="16"/>
      <c r="F2636" s="16"/>
      <c r="G2636" s="16"/>
      <c r="H2636" s="16"/>
      <c r="I2636" s="16"/>
      <c r="J2636" s="17"/>
      <c r="K2636" s="17"/>
      <c r="L2636" s="17"/>
      <c r="M2636" s="17"/>
      <c r="N2636" s="17"/>
      <c r="O2636" s="17"/>
      <c r="P2636" s="17"/>
      <c r="Q2636" s="15"/>
      <c r="R2636" s="29"/>
      <c r="S2636" s="29"/>
      <c r="T2636" s="29" t="s">
        <v>73</v>
      </c>
      <c r="U2636" s="29"/>
      <c r="V2636" s="29"/>
      <c r="W2636" s="29"/>
      <c r="X2636" s="29"/>
      <c r="Y2636" s="29"/>
      <c r="Z2636" s="29"/>
      <c r="AA2636" s="29"/>
      <c r="AB2636" s="29"/>
      <c r="AC2636" s="29"/>
      <c r="AD2636" s="29"/>
      <c r="AE2636" s="29"/>
      <c r="AF2636" s="29"/>
      <c r="AG2636" s="29"/>
      <c r="AH2636" s="29"/>
      <c r="AI2636" s="29"/>
      <c r="AJ2636" s="29"/>
      <c r="AK2636" s="29"/>
      <c r="AL2636" s="29"/>
      <c r="AM2636" s="29"/>
      <c r="AN2636" s="29"/>
      <c r="AO2636" s="29"/>
      <c r="AP2636" s="29"/>
      <c r="AQ2636" s="29"/>
      <c r="AR2636" s="29"/>
      <c r="AS2636" s="29"/>
      <c r="AT2636" s="29"/>
      <c r="AU2636" s="29"/>
      <c r="AV2636" s="29"/>
      <c r="AW2636" s="29"/>
      <c r="AX2636" s="29"/>
      <c r="AY2636" s="30"/>
      <c r="AZ2636" s="30"/>
      <c r="BA2636" s="30"/>
      <c r="BB2636" s="30"/>
      <c r="BC2636" s="30"/>
      <c r="BD2636" s="30"/>
      <c r="BE2636" s="30"/>
      <c r="BF2636" s="30"/>
      <c r="BG2636" s="30"/>
      <c r="BH2636" s="30"/>
      <c r="BI2636" s="30"/>
      <c r="BJ2636" s="30"/>
      <c r="BK2636" s="30"/>
      <c r="BL2636" s="18"/>
      <c r="BM2636" s="18"/>
      <c r="BN2636" s="18"/>
      <c r="BO2636" s="18"/>
      <c r="BP2636" s="18"/>
      <c r="BQ2636" s="18"/>
      <c r="BR2636" s="18"/>
      <c r="BS2636" s="18"/>
      <c r="BT2636" s="18"/>
      <c r="BU2636" s="18"/>
      <c r="BV2636" s="18"/>
      <c r="BW2636" s="18"/>
      <c r="BX2636" s="19"/>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I2636"/>
      <c r="DJ2636"/>
      <c r="DK2636"/>
      <c r="DL2636"/>
      <c r="DM2636"/>
      <c r="DN2636"/>
      <c r="DO2636"/>
      <c r="DP2636"/>
      <c r="DQ2636"/>
      <c r="DR2636"/>
      <c r="DS2636"/>
      <c r="DT2636"/>
      <c r="DU2636"/>
      <c r="DV2636"/>
    </row>
    <row r="2637" spans="2:126" ht="20.100000000000001" customHeight="1">
      <c r="B2637" s="9"/>
      <c r="C2637" s="9"/>
      <c r="D2637" s="15"/>
      <c r="E2637" s="16"/>
      <c r="F2637" s="16"/>
      <c r="G2637" s="16"/>
      <c r="H2637" s="16"/>
      <c r="I2637" s="16"/>
      <c r="J2637" s="17"/>
      <c r="K2637" s="17"/>
      <c r="L2637" s="17"/>
      <c r="M2637" s="17"/>
      <c r="N2637" s="17"/>
      <c r="O2637" s="17"/>
      <c r="P2637" s="17"/>
      <c r="Q2637" s="15"/>
      <c r="R2637" s="29"/>
      <c r="S2637" s="29"/>
      <c r="T2637" s="29" t="s">
        <v>74</v>
      </c>
      <c r="U2637" s="29"/>
      <c r="V2637" s="29"/>
      <c r="W2637" s="29"/>
      <c r="X2637" s="29"/>
      <c r="Y2637" s="29"/>
      <c r="Z2637" s="29"/>
      <c r="AA2637" s="29"/>
      <c r="AB2637" s="29"/>
      <c r="AC2637" s="29"/>
      <c r="AD2637" s="29"/>
      <c r="AE2637" s="29"/>
      <c r="AF2637" s="29"/>
      <c r="AG2637" s="29"/>
      <c r="AH2637" s="29"/>
      <c r="AI2637" s="29"/>
      <c r="AJ2637" s="29"/>
      <c r="AK2637" s="29"/>
      <c r="AL2637" s="29"/>
      <c r="AM2637" s="29"/>
      <c r="AN2637" s="29"/>
      <c r="AO2637" s="29"/>
      <c r="AP2637" s="29"/>
      <c r="AQ2637" s="29"/>
      <c r="AR2637" s="29"/>
      <c r="AS2637" s="29"/>
      <c r="AT2637" s="29"/>
      <c r="AU2637" s="29"/>
      <c r="AV2637" s="29"/>
      <c r="AW2637" s="29"/>
      <c r="AX2637" s="29"/>
      <c r="AY2637" s="30"/>
      <c r="AZ2637" s="30"/>
      <c r="BA2637" s="30"/>
      <c r="BB2637" s="30"/>
      <c r="BC2637" s="30"/>
      <c r="BD2637" s="30"/>
      <c r="BE2637" s="30"/>
      <c r="BF2637" s="30"/>
      <c r="BG2637" s="30"/>
      <c r="BH2637" s="30"/>
      <c r="BI2637" s="30"/>
      <c r="BJ2637" s="30"/>
      <c r="BK2637" s="30"/>
      <c r="BL2637" s="18"/>
      <c r="BM2637" s="18"/>
      <c r="BN2637" s="18"/>
      <c r="BO2637" s="18"/>
      <c r="BP2637" s="18"/>
      <c r="BQ2637" s="18"/>
      <c r="BR2637" s="18"/>
      <c r="BS2637" s="18"/>
      <c r="BT2637" s="18"/>
      <c r="BU2637" s="18"/>
      <c r="BV2637" s="18"/>
      <c r="BW2637" s="18"/>
      <c r="BX2637" s="19"/>
      <c r="BZ2637"/>
      <c r="CA2637"/>
      <c r="CB2637"/>
      <c r="CC2637"/>
      <c r="CD2637"/>
      <c r="CE2637"/>
      <c r="CF2637"/>
      <c r="CG2637"/>
      <c r="CH2637"/>
      <c r="CI2637"/>
      <c r="CJ2637"/>
      <c r="CK2637"/>
      <c r="CL2637"/>
      <c r="CM2637"/>
      <c r="CN2637"/>
      <c r="CO2637"/>
      <c r="CP2637"/>
      <c r="CQ2637"/>
      <c r="CR2637"/>
      <c r="CS2637"/>
      <c r="CT2637"/>
      <c r="CU2637"/>
      <c r="CV2637"/>
      <c r="CW2637"/>
      <c r="CX2637"/>
      <c r="CY2637"/>
      <c r="CZ2637"/>
      <c r="DA2637"/>
      <c r="DB2637"/>
      <c r="DC2637"/>
      <c r="DD2637"/>
      <c r="DE2637"/>
      <c r="DF2637"/>
      <c r="DG2637"/>
      <c r="DH2637"/>
      <c r="DI2637"/>
      <c r="DJ2637"/>
      <c r="DK2637"/>
      <c r="DL2637"/>
      <c r="DM2637"/>
      <c r="DN2637"/>
      <c r="DO2637"/>
      <c r="DP2637"/>
      <c r="DQ2637"/>
      <c r="DR2637"/>
      <c r="DS2637"/>
      <c r="DT2637"/>
      <c r="DU2637"/>
      <c r="DV2637"/>
    </row>
    <row r="2638" spans="2:126" ht="20.100000000000001" customHeight="1">
      <c r="B2638" s="9"/>
      <c r="C2638" s="9"/>
      <c r="D2638" s="15"/>
      <c r="E2638" s="16"/>
      <c r="F2638" s="16"/>
      <c r="G2638" s="16"/>
      <c r="H2638" s="16"/>
      <c r="I2638" s="16"/>
      <c r="J2638" s="17"/>
      <c r="K2638" s="17"/>
      <c r="L2638" s="17"/>
      <c r="M2638" s="17"/>
      <c r="N2638" s="17"/>
      <c r="O2638" s="17"/>
      <c r="P2638" s="17"/>
      <c r="Q2638" s="15"/>
      <c r="R2638" s="29"/>
      <c r="S2638" s="29"/>
      <c r="T2638" s="29" t="s">
        <v>75</v>
      </c>
      <c r="U2638" s="29"/>
      <c r="V2638" s="29"/>
      <c r="W2638" s="29"/>
      <c r="X2638" s="29"/>
      <c r="Y2638" s="29"/>
      <c r="Z2638" s="29"/>
      <c r="AA2638" s="29"/>
      <c r="AB2638" s="29"/>
      <c r="AC2638" s="29"/>
      <c r="AD2638" s="29"/>
      <c r="AE2638" s="29"/>
      <c r="AF2638" s="29"/>
      <c r="AG2638" s="29"/>
      <c r="AH2638" s="29"/>
      <c r="AI2638" s="29"/>
      <c r="AJ2638" s="29"/>
      <c r="AK2638" s="29"/>
      <c r="AL2638" s="29"/>
      <c r="AM2638" s="29"/>
      <c r="AN2638" s="29"/>
      <c r="AO2638" s="29"/>
      <c r="AP2638" s="29"/>
      <c r="AQ2638" s="29"/>
      <c r="AR2638" s="29"/>
      <c r="AS2638" s="29"/>
      <c r="AT2638" s="29"/>
      <c r="AU2638" s="29"/>
      <c r="AV2638" s="29"/>
      <c r="AW2638" s="29"/>
      <c r="AX2638" s="29"/>
      <c r="AY2638" s="30"/>
      <c r="AZ2638" s="30"/>
      <c r="BA2638" s="30"/>
      <c r="BB2638" s="30"/>
      <c r="BC2638" s="30"/>
      <c r="BD2638" s="30"/>
      <c r="BE2638" s="30"/>
      <c r="BF2638" s="30"/>
      <c r="BG2638" s="30"/>
      <c r="BH2638" s="30"/>
      <c r="BI2638" s="30"/>
      <c r="BJ2638" s="30"/>
      <c r="BK2638" s="30"/>
      <c r="BL2638" s="18"/>
      <c r="BM2638" s="18"/>
      <c r="BN2638" s="18"/>
      <c r="BO2638" s="18"/>
      <c r="BP2638" s="18"/>
      <c r="BQ2638" s="18"/>
      <c r="BR2638" s="18"/>
      <c r="BS2638" s="18"/>
      <c r="BT2638" s="18"/>
      <c r="BU2638" s="18"/>
      <c r="BV2638" s="18"/>
      <c r="BW2638" s="18"/>
      <c r="BX2638" s="19"/>
      <c r="BZ2638"/>
      <c r="CA2638"/>
      <c r="CB2638"/>
      <c r="CC2638"/>
      <c r="CD2638"/>
      <c r="CE2638"/>
      <c r="CF2638"/>
      <c r="CG2638"/>
      <c r="CH2638"/>
      <c r="CI2638"/>
      <c r="CJ2638"/>
      <c r="CK2638"/>
      <c r="CL2638"/>
      <c r="CM2638"/>
      <c r="CN2638"/>
      <c r="CO2638"/>
      <c r="CP2638"/>
      <c r="CQ2638"/>
      <c r="CR2638"/>
      <c r="CS2638"/>
      <c r="CT2638"/>
      <c r="CU2638"/>
      <c r="CV2638"/>
      <c r="CW2638"/>
      <c r="CX2638"/>
      <c r="CY2638"/>
      <c r="CZ2638"/>
      <c r="DA2638"/>
      <c r="DB2638"/>
      <c r="DC2638"/>
      <c r="DD2638"/>
      <c r="DE2638"/>
      <c r="DF2638"/>
      <c r="DG2638"/>
      <c r="DH2638"/>
      <c r="DI2638"/>
      <c r="DJ2638"/>
      <c r="DK2638"/>
      <c r="DL2638"/>
      <c r="DM2638"/>
      <c r="DN2638"/>
      <c r="DO2638"/>
      <c r="DP2638"/>
      <c r="DQ2638"/>
      <c r="DR2638"/>
      <c r="DS2638"/>
      <c r="DT2638"/>
      <c r="DU2638"/>
      <c r="DV2638"/>
    </row>
    <row r="2639" spans="2:126" ht="20.100000000000001" customHeight="1">
      <c r="B2639" s="9"/>
      <c r="C2639" s="9"/>
      <c r="D2639" s="15"/>
      <c r="E2639" s="16"/>
      <c r="F2639" s="16"/>
      <c r="G2639" s="16"/>
      <c r="H2639" s="16"/>
      <c r="I2639" s="16"/>
      <c r="J2639" s="17"/>
      <c r="K2639" s="17"/>
      <c r="L2639" s="17"/>
      <c r="M2639" s="17"/>
      <c r="N2639" s="17"/>
      <c r="O2639" s="17"/>
      <c r="P2639" s="17"/>
      <c r="Q2639" s="15"/>
      <c r="R2639" s="29"/>
      <c r="S2639" s="29"/>
      <c r="T2639" s="29" t="s">
        <v>84</v>
      </c>
      <c r="U2639" s="29"/>
      <c r="V2639" s="29"/>
      <c r="W2639" s="29"/>
      <c r="X2639" s="29"/>
      <c r="Y2639" s="29"/>
      <c r="Z2639" s="29"/>
      <c r="AA2639" s="29"/>
      <c r="AB2639" s="29"/>
      <c r="AC2639" s="29"/>
      <c r="AD2639" s="29"/>
      <c r="AE2639" s="29"/>
      <c r="AF2639" s="29"/>
      <c r="AG2639" s="29"/>
      <c r="AH2639" s="29"/>
      <c r="AI2639" s="29"/>
      <c r="AJ2639" s="29"/>
      <c r="AK2639" s="29"/>
      <c r="AL2639" s="29"/>
      <c r="AM2639" s="29"/>
      <c r="AN2639" s="29"/>
      <c r="AO2639" s="29"/>
      <c r="AP2639" s="29"/>
      <c r="AQ2639" s="29"/>
      <c r="AR2639" s="29"/>
      <c r="AS2639" s="29"/>
      <c r="AT2639" s="29"/>
      <c r="AU2639" s="29"/>
      <c r="AV2639" s="29"/>
      <c r="AW2639" s="29"/>
      <c r="AX2639" s="29"/>
      <c r="AY2639" s="30"/>
      <c r="AZ2639" s="30"/>
      <c r="BA2639" s="30"/>
      <c r="BB2639" s="30"/>
      <c r="BC2639" s="30"/>
      <c r="BD2639" s="30"/>
      <c r="BE2639" s="30"/>
      <c r="BF2639" s="30"/>
      <c r="BG2639" s="30"/>
      <c r="BH2639" s="30"/>
      <c r="BI2639" s="30"/>
      <c r="BJ2639" s="30"/>
      <c r="BK2639" s="30"/>
      <c r="BL2639" s="18"/>
      <c r="BM2639" s="18"/>
      <c r="BN2639" s="18"/>
      <c r="BO2639" s="18"/>
      <c r="BP2639" s="18"/>
      <c r="BQ2639" s="18"/>
      <c r="BR2639" s="18"/>
      <c r="BS2639" s="18"/>
      <c r="BT2639" s="18"/>
      <c r="BU2639" s="18"/>
      <c r="BV2639" s="18"/>
      <c r="BW2639" s="18"/>
      <c r="BX2639" s="19"/>
      <c r="BZ2639"/>
      <c r="CA2639"/>
      <c r="CB2639"/>
      <c r="CC2639"/>
      <c r="CD2639"/>
      <c r="CE2639"/>
      <c r="CF2639"/>
      <c r="CG2639"/>
      <c r="CH2639"/>
      <c r="CI2639"/>
      <c r="CJ2639"/>
      <c r="CK2639"/>
      <c r="CL2639"/>
      <c r="CM2639"/>
      <c r="CN2639"/>
      <c r="CO2639"/>
      <c r="CP2639"/>
      <c r="CQ2639"/>
      <c r="CR2639"/>
      <c r="CS2639"/>
      <c r="CT2639"/>
      <c r="CU2639"/>
      <c r="CV2639"/>
      <c r="CW2639"/>
      <c r="CX2639"/>
      <c r="CY2639"/>
      <c r="CZ2639"/>
      <c r="DA2639"/>
      <c r="DB2639"/>
      <c r="DC2639"/>
      <c r="DD2639"/>
      <c r="DE2639"/>
      <c r="DF2639"/>
      <c r="DG2639"/>
      <c r="DH2639"/>
      <c r="DI2639"/>
      <c r="DJ2639"/>
      <c r="DK2639"/>
      <c r="DL2639"/>
      <c r="DM2639"/>
      <c r="DN2639"/>
      <c r="DO2639"/>
      <c r="DP2639"/>
      <c r="DQ2639"/>
      <c r="DR2639"/>
      <c r="DS2639"/>
      <c r="DT2639"/>
      <c r="DU2639"/>
      <c r="DV2639"/>
    </row>
    <row r="2640" spans="2:126" ht="20.100000000000001" customHeight="1">
      <c r="B2640" s="9"/>
      <c r="C2640" s="9"/>
      <c r="D2640" s="23"/>
      <c r="E2640" s="24"/>
      <c r="F2640" s="24"/>
      <c r="G2640" s="24"/>
      <c r="H2640" s="24"/>
      <c r="I2640" s="24"/>
      <c r="J2640" s="25"/>
      <c r="K2640" s="25"/>
      <c r="L2640" s="25"/>
      <c r="M2640" s="25"/>
      <c r="N2640" s="25"/>
      <c r="O2640" s="25"/>
      <c r="P2640" s="25"/>
      <c r="Q2640" s="15"/>
      <c r="R2640" s="29"/>
      <c r="S2640" s="29"/>
      <c r="T2640" s="29" t="s">
        <v>76</v>
      </c>
      <c r="U2640" s="29"/>
      <c r="V2640" s="29"/>
      <c r="W2640" s="29"/>
      <c r="X2640" s="29"/>
      <c r="Y2640" s="29"/>
      <c r="Z2640" s="29"/>
      <c r="AA2640" s="29"/>
      <c r="AB2640" s="29"/>
      <c r="AC2640" s="29"/>
      <c r="AD2640" s="29"/>
      <c r="AE2640" s="29"/>
      <c r="AF2640" s="29"/>
      <c r="AG2640" s="29"/>
      <c r="AH2640" s="29"/>
      <c r="AI2640" s="29"/>
      <c r="AJ2640" s="29"/>
      <c r="AK2640" s="29"/>
      <c r="AL2640" s="29"/>
      <c r="AM2640" s="29"/>
      <c r="AN2640" s="29"/>
      <c r="AO2640" s="29"/>
      <c r="AP2640" s="29"/>
      <c r="AQ2640" s="29"/>
      <c r="AR2640" s="29"/>
      <c r="AS2640" s="29"/>
      <c r="AT2640" s="29"/>
      <c r="AU2640" s="29"/>
      <c r="AV2640" s="29"/>
      <c r="AW2640" s="29"/>
      <c r="AX2640" s="29"/>
      <c r="AY2640" s="30"/>
      <c r="AZ2640" s="30"/>
      <c r="BA2640" s="30"/>
      <c r="BB2640" s="30"/>
      <c r="BC2640" s="30"/>
      <c r="BD2640" s="30"/>
      <c r="BE2640" s="30"/>
      <c r="BF2640" s="30"/>
      <c r="BG2640" s="30"/>
      <c r="BH2640" s="30"/>
      <c r="BI2640" s="30"/>
      <c r="BJ2640" s="30"/>
      <c r="BK2640" s="30"/>
      <c r="BL2640" s="18"/>
      <c r="BM2640" s="18"/>
      <c r="BN2640" s="18"/>
      <c r="BO2640" s="18"/>
      <c r="BP2640" s="18"/>
      <c r="BQ2640" s="18"/>
      <c r="BR2640" s="18"/>
      <c r="BS2640" s="18"/>
      <c r="BT2640" s="18"/>
      <c r="BU2640" s="18"/>
      <c r="BV2640" s="18"/>
      <c r="BW2640" s="18"/>
      <c r="BX2640" s="19"/>
      <c r="BZ2640"/>
      <c r="CA2640"/>
      <c r="CB2640"/>
      <c r="CC2640"/>
      <c r="CD2640"/>
      <c r="CE2640"/>
      <c r="CF2640"/>
      <c r="CG2640"/>
      <c r="CH2640"/>
      <c r="CI2640"/>
      <c r="CJ2640"/>
      <c r="CK2640"/>
      <c r="CL2640"/>
      <c r="CM2640"/>
      <c r="CN2640"/>
      <c r="CO2640"/>
      <c r="CP2640"/>
      <c r="CQ2640"/>
      <c r="CR2640"/>
      <c r="CS2640"/>
      <c r="CT2640"/>
      <c r="CU2640"/>
      <c r="CV2640"/>
      <c r="CW2640"/>
      <c r="CX2640"/>
      <c r="CY2640"/>
      <c r="CZ2640"/>
      <c r="DA2640"/>
      <c r="DB2640"/>
      <c r="DC2640"/>
      <c r="DD2640"/>
      <c r="DE2640"/>
      <c r="DF2640"/>
      <c r="DG2640"/>
      <c r="DH2640"/>
      <c r="DI2640"/>
      <c r="DJ2640"/>
      <c r="DK2640"/>
      <c r="DL2640"/>
      <c r="DM2640"/>
      <c r="DN2640"/>
      <c r="DO2640"/>
      <c r="DP2640"/>
      <c r="DQ2640"/>
      <c r="DR2640"/>
      <c r="DS2640"/>
      <c r="DT2640"/>
      <c r="DU2640"/>
      <c r="DV2640"/>
    </row>
    <row r="2641" spans="2:126" ht="20.100000000000001" customHeight="1">
      <c r="B2641" s="9"/>
      <c r="C2641" s="9"/>
      <c r="D2641" s="15"/>
      <c r="E2641" s="16" t="s">
        <v>53</v>
      </c>
      <c r="F2641" s="16"/>
      <c r="G2641" s="16"/>
      <c r="H2641" s="16"/>
      <c r="I2641" s="16"/>
      <c r="J2641" s="17"/>
      <c r="K2641" s="17"/>
      <c r="L2641" s="17"/>
      <c r="M2641" s="17"/>
      <c r="N2641" s="17"/>
      <c r="O2641" s="17"/>
      <c r="P2641" s="17"/>
      <c r="Q2641" s="10"/>
      <c r="R2641" s="11" t="s">
        <v>325</v>
      </c>
      <c r="S2641" s="37"/>
      <c r="T2641" s="37"/>
      <c r="U2641" s="37"/>
      <c r="V2641" s="37"/>
      <c r="W2641" s="37"/>
      <c r="X2641" s="37"/>
      <c r="Y2641" s="37"/>
      <c r="Z2641" s="37"/>
      <c r="AA2641" s="37"/>
      <c r="AB2641" s="37"/>
      <c r="AC2641" s="37"/>
      <c r="AD2641" s="37"/>
      <c r="AE2641" s="37"/>
      <c r="AF2641" s="37"/>
      <c r="AG2641" s="37"/>
      <c r="AH2641" s="37"/>
      <c r="AI2641" s="37"/>
      <c r="AJ2641" s="37"/>
      <c r="AK2641" s="37"/>
      <c r="AL2641" s="37"/>
      <c r="AM2641" s="37"/>
      <c r="AN2641" s="37"/>
      <c r="AO2641" s="37"/>
      <c r="AP2641" s="37"/>
      <c r="AQ2641" s="37"/>
      <c r="AR2641" s="37"/>
      <c r="AS2641" s="37"/>
      <c r="AT2641" s="37"/>
      <c r="AU2641" s="37"/>
      <c r="AV2641" s="37"/>
      <c r="AW2641" s="37"/>
      <c r="AX2641" s="37"/>
      <c r="AY2641" s="38"/>
      <c r="AZ2641" s="38"/>
      <c r="BA2641" s="38"/>
      <c r="BB2641" s="38"/>
      <c r="BC2641" s="38"/>
      <c r="BD2641" s="38"/>
      <c r="BE2641" s="38"/>
      <c r="BF2641" s="38"/>
      <c r="BG2641" s="38"/>
      <c r="BH2641" s="38"/>
      <c r="BI2641" s="38"/>
      <c r="BJ2641" s="38"/>
      <c r="BK2641" s="38"/>
      <c r="BL2641" s="13"/>
      <c r="BM2641" s="13"/>
      <c r="BN2641" s="13"/>
      <c r="BO2641" s="13"/>
      <c r="BP2641" s="13"/>
      <c r="BQ2641" s="13"/>
      <c r="BR2641" s="13"/>
      <c r="BS2641" s="13"/>
      <c r="BT2641" s="13"/>
      <c r="BU2641" s="13"/>
      <c r="BV2641" s="13"/>
      <c r="BW2641" s="13"/>
      <c r="BX2641" s="14"/>
      <c r="BZ2641"/>
      <c r="CA2641"/>
      <c r="CB2641"/>
      <c r="CC2641"/>
      <c r="CD2641"/>
      <c r="CE2641"/>
      <c r="CF2641"/>
      <c r="CG2641"/>
      <c r="CH2641"/>
      <c r="CI2641"/>
      <c r="CJ2641"/>
      <c r="CK2641"/>
      <c r="CL2641"/>
      <c r="CM2641"/>
      <c r="CN2641"/>
      <c r="CO2641"/>
      <c r="CP2641"/>
      <c r="CQ2641"/>
      <c r="CR2641"/>
      <c r="CS2641"/>
      <c r="CT2641"/>
      <c r="CU2641"/>
      <c r="CV2641"/>
      <c r="CW2641"/>
      <c r="CX2641"/>
      <c r="CY2641"/>
      <c r="CZ2641"/>
      <c r="DA2641"/>
      <c r="DB2641"/>
      <c r="DC2641"/>
      <c r="DD2641"/>
      <c r="DE2641"/>
      <c r="DF2641"/>
      <c r="DG2641"/>
      <c r="DH2641"/>
      <c r="DI2641"/>
      <c r="DJ2641"/>
      <c r="DK2641"/>
      <c r="DL2641"/>
      <c r="DM2641"/>
      <c r="DN2641"/>
      <c r="DO2641"/>
      <c r="DP2641"/>
      <c r="DQ2641"/>
      <c r="DR2641"/>
      <c r="DS2641"/>
      <c r="DT2641"/>
      <c r="DU2641"/>
      <c r="DV2641"/>
    </row>
    <row r="2642" spans="2:126" ht="20.100000000000001" customHeight="1">
      <c r="B2642" s="9"/>
      <c r="C2642" s="9"/>
      <c r="D2642" s="20"/>
      <c r="E2642" s="21" t="s">
        <v>54</v>
      </c>
      <c r="F2642" s="21"/>
      <c r="G2642" s="21"/>
      <c r="H2642" s="21"/>
      <c r="I2642" s="21"/>
      <c r="J2642" s="22"/>
      <c r="K2642" s="22"/>
      <c r="L2642" s="22"/>
      <c r="M2642" s="22"/>
      <c r="N2642" s="22"/>
      <c r="O2642" s="22"/>
      <c r="P2642" s="22"/>
      <c r="Q2642" s="15"/>
      <c r="R2642" s="28" t="s">
        <v>77</v>
      </c>
      <c r="S2642" s="29"/>
      <c r="T2642" s="29"/>
      <c r="U2642" s="29"/>
      <c r="V2642" s="29"/>
      <c r="W2642" s="29"/>
      <c r="X2642" s="29"/>
      <c r="Y2642" s="29"/>
      <c r="Z2642" s="29"/>
      <c r="AA2642" s="29"/>
      <c r="AB2642" s="29"/>
      <c r="AC2642" s="29"/>
      <c r="AD2642" s="29"/>
      <c r="AE2642" s="29"/>
      <c r="AF2642" s="29"/>
      <c r="AG2642" s="29"/>
      <c r="AH2642" s="29"/>
      <c r="AI2642" s="29"/>
      <c r="AJ2642" s="29"/>
      <c r="AK2642" s="29"/>
      <c r="AL2642" s="29"/>
      <c r="AM2642" s="29"/>
      <c r="AN2642" s="29"/>
      <c r="AO2642" s="29"/>
      <c r="AP2642" s="29"/>
      <c r="AQ2642" s="29"/>
      <c r="AR2642" s="29"/>
      <c r="AS2642" s="29"/>
      <c r="AT2642" s="29"/>
      <c r="AU2642" s="29"/>
      <c r="AV2642" s="29"/>
      <c r="AW2642" s="29"/>
      <c r="AX2642" s="29"/>
      <c r="AY2642" s="30"/>
      <c r="AZ2642" s="30"/>
      <c r="BA2642" s="30"/>
      <c r="BB2642" s="30"/>
      <c r="BC2642" s="30"/>
      <c r="BD2642" s="30"/>
      <c r="BE2642" s="30"/>
      <c r="BF2642" s="30"/>
      <c r="BG2642" s="30"/>
      <c r="BH2642" s="30"/>
      <c r="BI2642" s="30"/>
      <c r="BJ2642" s="30"/>
      <c r="BK2642" s="30"/>
      <c r="BL2642" s="18"/>
      <c r="BM2642" s="18"/>
      <c r="BN2642" s="18"/>
      <c r="BO2642" s="18"/>
      <c r="BP2642" s="18"/>
      <c r="BQ2642" s="18"/>
      <c r="BR2642" s="18"/>
      <c r="BS2642" s="18"/>
      <c r="BT2642" s="18"/>
      <c r="BU2642" s="18"/>
      <c r="BV2642" s="18"/>
      <c r="BW2642" s="18"/>
      <c r="BX2642" s="19"/>
      <c r="BZ2642"/>
      <c r="CA2642"/>
      <c r="CB2642"/>
      <c r="CC2642"/>
      <c r="CD2642"/>
      <c r="CE2642"/>
      <c r="CF2642"/>
      <c r="CG2642"/>
      <c r="CH2642"/>
      <c r="CI2642"/>
      <c r="CJ2642"/>
      <c r="CK2642"/>
      <c r="CL2642"/>
      <c r="CM2642"/>
      <c r="CN2642"/>
      <c r="CO2642"/>
      <c r="CP2642"/>
      <c r="CQ2642"/>
      <c r="CR2642"/>
      <c r="CS2642"/>
      <c r="CT2642"/>
      <c r="CU2642"/>
      <c r="CV2642"/>
      <c r="CW2642"/>
      <c r="CX2642"/>
      <c r="CY2642"/>
      <c r="CZ2642"/>
      <c r="DA2642"/>
      <c r="DB2642"/>
      <c r="DC2642"/>
      <c r="DD2642"/>
      <c r="DE2642"/>
      <c r="DF2642"/>
      <c r="DG2642"/>
      <c r="DH2642"/>
      <c r="DI2642"/>
      <c r="DJ2642"/>
      <c r="DK2642"/>
      <c r="DL2642"/>
      <c r="DM2642"/>
      <c r="DN2642"/>
      <c r="DO2642"/>
      <c r="DP2642"/>
      <c r="DQ2642"/>
      <c r="DR2642"/>
      <c r="DS2642"/>
      <c r="DT2642"/>
      <c r="DU2642"/>
      <c r="DV2642"/>
    </row>
    <row r="2643" spans="2:126" ht="20.100000000000001" customHeight="1">
      <c r="B2643" s="9"/>
      <c r="C2643" s="9"/>
      <c r="D2643" s="15"/>
      <c r="E2643" s="16"/>
      <c r="F2643" s="16"/>
      <c r="G2643" s="16"/>
      <c r="H2643" s="16"/>
      <c r="I2643" s="16"/>
      <c r="J2643" s="17"/>
      <c r="K2643" s="17"/>
      <c r="L2643" s="17"/>
      <c r="M2643" s="17"/>
      <c r="N2643" s="17"/>
      <c r="O2643" s="17"/>
      <c r="P2643" s="17"/>
      <c r="Q2643" s="15"/>
      <c r="R2643" s="29"/>
      <c r="S2643" s="29"/>
      <c r="T2643" s="29" t="s">
        <v>78</v>
      </c>
      <c r="U2643" s="29"/>
      <c r="V2643" s="29"/>
      <c r="W2643" s="29"/>
      <c r="X2643" s="29"/>
      <c r="Y2643" s="29"/>
      <c r="Z2643" s="29"/>
      <c r="AA2643" s="29"/>
      <c r="AB2643" s="29"/>
      <c r="AC2643" s="29"/>
      <c r="AD2643" s="29"/>
      <c r="AE2643" s="29"/>
      <c r="AF2643" s="29"/>
      <c r="AG2643" s="29"/>
      <c r="AH2643" s="29"/>
      <c r="AI2643" s="29"/>
      <c r="AJ2643" s="29"/>
      <c r="AK2643" s="29"/>
      <c r="AL2643" s="29"/>
      <c r="AM2643" s="29"/>
      <c r="AN2643" s="29"/>
      <c r="AO2643" s="29"/>
      <c r="AP2643" s="29"/>
      <c r="AQ2643" s="29"/>
      <c r="AR2643" s="29"/>
      <c r="AS2643" s="29"/>
      <c r="AT2643" s="29"/>
      <c r="AU2643" s="29"/>
      <c r="AV2643" s="29"/>
      <c r="AW2643" s="29"/>
      <c r="AX2643" s="29"/>
      <c r="AY2643" s="30"/>
      <c r="AZ2643" s="30"/>
      <c r="BA2643" s="30"/>
      <c r="BB2643" s="30"/>
      <c r="BC2643" s="30"/>
      <c r="BD2643" s="30"/>
      <c r="BE2643" s="30"/>
      <c r="BF2643" s="30"/>
      <c r="BG2643" s="30"/>
      <c r="BH2643" s="30"/>
      <c r="BI2643" s="30"/>
      <c r="BJ2643" s="30"/>
      <c r="BK2643" s="30"/>
      <c r="BL2643" s="18"/>
      <c r="BM2643" s="18"/>
      <c r="BN2643" s="18"/>
      <c r="BO2643" s="18"/>
      <c r="BP2643" s="18"/>
      <c r="BQ2643" s="18"/>
      <c r="BR2643" s="18"/>
      <c r="BS2643" s="18"/>
      <c r="BT2643" s="18"/>
      <c r="BU2643" s="18"/>
      <c r="BV2643" s="18"/>
      <c r="BW2643" s="18"/>
      <c r="BX2643" s="19"/>
      <c r="BZ2643"/>
      <c r="CA2643"/>
      <c r="CB2643"/>
      <c r="CC2643"/>
      <c r="CD2643"/>
      <c r="CE2643"/>
      <c r="CF2643"/>
      <c r="CG2643"/>
      <c r="CH2643"/>
      <c r="CI2643"/>
      <c r="CJ2643"/>
      <c r="CK2643"/>
      <c r="CL2643"/>
      <c r="CM2643"/>
      <c r="CN2643"/>
      <c r="CO2643"/>
      <c r="CP2643"/>
      <c r="CQ2643"/>
      <c r="CR2643"/>
      <c r="CS2643"/>
      <c r="CT2643"/>
      <c r="CU2643"/>
      <c r="CV2643"/>
      <c r="CW2643"/>
      <c r="CX2643"/>
      <c r="CY2643"/>
      <c r="CZ2643"/>
      <c r="DA2643"/>
      <c r="DB2643"/>
      <c r="DC2643"/>
      <c r="DD2643"/>
      <c r="DE2643"/>
      <c r="DF2643"/>
      <c r="DG2643"/>
      <c r="DH2643"/>
      <c r="DI2643"/>
      <c r="DJ2643"/>
      <c r="DK2643"/>
      <c r="DL2643"/>
      <c r="DM2643"/>
      <c r="DN2643"/>
      <c r="DO2643"/>
      <c r="DP2643"/>
      <c r="DQ2643"/>
      <c r="DR2643"/>
      <c r="DS2643"/>
      <c r="DT2643"/>
      <c r="DU2643"/>
      <c r="DV2643"/>
    </row>
    <row r="2644" spans="2:126" ht="20.100000000000001" customHeight="1">
      <c r="B2644" s="9"/>
      <c r="C2644" s="9"/>
      <c r="D2644" s="15"/>
      <c r="E2644" s="16"/>
      <c r="F2644" s="16"/>
      <c r="G2644" s="16"/>
      <c r="H2644" s="16"/>
      <c r="I2644" s="16"/>
      <c r="J2644" s="17"/>
      <c r="K2644" s="17"/>
      <c r="L2644" s="17"/>
      <c r="M2644" s="17"/>
      <c r="N2644" s="17"/>
      <c r="O2644" s="17"/>
      <c r="P2644" s="17"/>
      <c r="Q2644" s="15"/>
      <c r="R2644" s="29"/>
      <c r="S2644" s="29"/>
      <c r="T2644" s="29" t="s">
        <v>79</v>
      </c>
      <c r="U2644" s="29"/>
      <c r="V2644" s="29"/>
      <c r="W2644" s="29"/>
      <c r="X2644" s="29"/>
      <c r="Y2644" s="29"/>
      <c r="Z2644" s="29"/>
      <c r="AA2644" s="29"/>
      <c r="AB2644" s="29"/>
      <c r="AC2644" s="29"/>
      <c r="AD2644" s="29"/>
      <c r="AE2644" s="29"/>
      <c r="AF2644" s="29"/>
      <c r="AG2644" s="29"/>
      <c r="AH2644" s="29"/>
      <c r="AI2644" s="29"/>
      <c r="AJ2644" s="29"/>
      <c r="AK2644" s="29"/>
      <c r="AL2644" s="29"/>
      <c r="AM2644" s="29"/>
      <c r="AN2644" s="29"/>
      <c r="AO2644" s="29"/>
      <c r="AP2644" s="29"/>
      <c r="AQ2644" s="29"/>
      <c r="AR2644" s="29"/>
      <c r="AS2644" s="29"/>
      <c r="AT2644" s="29"/>
      <c r="AU2644" s="29"/>
      <c r="AV2644" s="29"/>
      <c r="AW2644" s="29"/>
      <c r="AX2644" s="29"/>
      <c r="AY2644" s="30"/>
      <c r="AZ2644" s="30"/>
      <c r="BA2644" s="30"/>
      <c r="BB2644" s="30"/>
      <c r="BC2644" s="30"/>
      <c r="BD2644" s="30"/>
      <c r="BE2644" s="30"/>
      <c r="BF2644" s="30"/>
      <c r="BG2644" s="30"/>
      <c r="BH2644" s="30"/>
      <c r="BI2644" s="30"/>
      <c r="BJ2644" s="30"/>
      <c r="BK2644" s="30"/>
      <c r="BL2644" s="18"/>
      <c r="BM2644" s="18"/>
      <c r="BN2644" s="18"/>
      <c r="BO2644" s="18"/>
      <c r="BP2644" s="18"/>
      <c r="BQ2644" s="18"/>
      <c r="BR2644" s="18"/>
      <c r="BS2644" s="18"/>
      <c r="BT2644" s="18"/>
      <c r="BU2644" s="18"/>
      <c r="BV2644" s="18"/>
      <c r="BW2644" s="18"/>
      <c r="BX2644" s="19"/>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I2644"/>
      <c r="DJ2644"/>
      <c r="DK2644"/>
      <c r="DL2644"/>
      <c r="DM2644"/>
      <c r="DN2644"/>
      <c r="DO2644"/>
      <c r="DP2644"/>
      <c r="DQ2644"/>
      <c r="DR2644"/>
      <c r="DS2644"/>
      <c r="DT2644"/>
      <c r="DU2644"/>
      <c r="DV2644"/>
    </row>
    <row r="2645" spans="2:126" ht="20.100000000000001" customHeight="1">
      <c r="B2645" s="9"/>
      <c r="C2645" s="9"/>
      <c r="D2645" s="23"/>
      <c r="E2645" s="24"/>
      <c r="F2645" s="24"/>
      <c r="G2645" s="24"/>
      <c r="H2645" s="24"/>
      <c r="I2645" s="24"/>
      <c r="J2645" s="25"/>
      <c r="K2645" s="25"/>
      <c r="L2645" s="25"/>
      <c r="M2645" s="25"/>
      <c r="N2645" s="25"/>
      <c r="O2645" s="25"/>
      <c r="P2645" s="25"/>
      <c r="Q2645" s="23"/>
      <c r="R2645" s="31"/>
      <c r="S2645" s="31"/>
      <c r="T2645" s="31" t="s">
        <v>80</v>
      </c>
      <c r="U2645" s="31"/>
      <c r="V2645" s="31"/>
      <c r="W2645" s="31"/>
      <c r="X2645" s="31"/>
      <c r="Y2645" s="31"/>
      <c r="Z2645" s="31"/>
      <c r="AA2645" s="31"/>
      <c r="AB2645" s="31"/>
      <c r="AC2645" s="31"/>
      <c r="AD2645" s="31"/>
      <c r="AE2645" s="31"/>
      <c r="AF2645" s="31"/>
      <c r="AG2645" s="31"/>
      <c r="AH2645" s="31"/>
      <c r="AI2645" s="31"/>
      <c r="AJ2645" s="31"/>
      <c r="AK2645" s="31"/>
      <c r="AL2645" s="31"/>
      <c r="AM2645" s="31"/>
      <c r="AN2645" s="31"/>
      <c r="AO2645" s="31"/>
      <c r="AP2645" s="31"/>
      <c r="AQ2645" s="31"/>
      <c r="AR2645" s="31"/>
      <c r="AS2645" s="31"/>
      <c r="AT2645" s="31"/>
      <c r="AU2645" s="31"/>
      <c r="AV2645" s="31"/>
      <c r="AW2645" s="31"/>
      <c r="AX2645" s="31"/>
      <c r="AY2645" s="32"/>
      <c r="AZ2645" s="32"/>
      <c r="BA2645" s="32"/>
      <c r="BB2645" s="32"/>
      <c r="BC2645" s="32"/>
      <c r="BD2645" s="32"/>
      <c r="BE2645" s="32"/>
      <c r="BF2645" s="32"/>
      <c r="BG2645" s="32"/>
      <c r="BH2645" s="32"/>
      <c r="BI2645" s="32"/>
      <c r="BJ2645" s="32"/>
      <c r="BK2645" s="32"/>
      <c r="BL2645" s="33"/>
      <c r="BM2645" s="33"/>
      <c r="BN2645" s="33"/>
      <c r="BO2645" s="33"/>
      <c r="BP2645" s="33"/>
      <c r="BQ2645" s="33"/>
      <c r="BR2645" s="33"/>
      <c r="BS2645" s="33"/>
      <c r="BT2645" s="33"/>
      <c r="BU2645" s="33"/>
      <c r="BV2645" s="33"/>
      <c r="BW2645" s="33"/>
      <c r="BX2645" s="26"/>
    </row>
    <row r="2646" spans="2:126" ht="20.100000000000001" customHeight="1">
      <c r="B2646" s="9"/>
      <c r="C2646" s="9"/>
      <c r="D2646" s="15"/>
      <c r="E2646" s="16" t="s">
        <v>55</v>
      </c>
      <c r="F2646" s="16"/>
      <c r="G2646" s="16"/>
      <c r="H2646" s="16"/>
      <c r="I2646" s="16"/>
      <c r="J2646" s="17"/>
      <c r="K2646" s="17"/>
      <c r="L2646" s="17"/>
      <c r="M2646" s="17"/>
      <c r="N2646" s="17"/>
      <c r="O2646" s="17"/>
      <c r="P2646" s="17"/>
      <c r="Q2646" s="15"/>
      <c r="R2646" s="250" t="s">
        <v>231</v>
      </c>
      <c r="S2646" s="250"/>
      <c r="T2646" s="250"/>
      <c r="U2646" s="250"/>
      <c r="V2646" s="250"/>
      <c r="W2646" s="250"/>
      <c r="X2646" s="250"/>
      <c r="Y2646" s="250"/>
      <c r="Z2646" s="250"/>
      <c r="AA2646" s="250"/>
      <c r="AB2646" s="250"/>
      <c r="AC2646" s="250"/>
      <c r="AD2646" s="250"/>
      <c r="AE2646" s="250"/>
      <c r="AF2646" s="250"/>
      <c r="AG2646" s="250"/>
      <c r="AH2646" s="250"/>
      <c r="AI2646" s="250"/>
      <c r="AJ2646" s="250"/>
      <c r="AK2646" s="250"/>
      <c r="AL2646" s="250"/>
      <c r="AM2646" s="250"/>
      <c r="AN2646" s="250"/>
      <c r="AO2646" s="34"/>
      <c r="AP2646" s="34"/>
      <c r="AQ2646" s="34"/>
      <c r="AR2646" s="34"/>
      <c r="AS2646" s="34"/>
      <c r="AT2646" s="34"/>
      <c r="AU2646" s="34"/>
      <c r="AV2646" s="34"/>
      <c r="AW2646" s="34"/>
      <c r="AX2646" s="34"/>
      <c r="AY2646" s="35"/>
      <c r="AZ2646" s="35"/>
      <c r="BA2646" s="35"/>
      <c r="BB2646" s="35"/>
      <c r="BC2646" s="35"/>
      <c r="BD2646" s="35"/>
      <c r="BE2646" s="35"/>
      <c r="BF2646" s="35"/>
      <c r="BG2646" s="35"/>
      <c r="BH2646" s="35"/>
      <c r="BI2646" s="35"/>
      <c r="BJ2646" s="35"/>
      <c r="BK2646" s="35"/>
      <c r="BL2646" s="2"/>
      <c r="BM2646" s="2"/>
      <c r="BN2646" s="2"/>
      <c r="BO2646" s="2"/>
      <c r="BP2646" s="2"/>
      <c r="BQ2646" s="2"/>
      <c r="BR2646" s="2"/>
      <c r="BS2646" s="2"/>
      <c r="BT2646" s="2"/>
      <c r="BU2646" s="2"/>
      <c r="BV2646" s="2"/>
      <c r="BW2646" s="2"/>
      <c r="BX2646" s="3"/>
    </row>
    <row r="2647" spans="2:126" ht="20.100000000000001" customHeight="1">
      <c r="B2647" s="9"/>
      <c r="C2647" s="9"/>
      <c r="D2647" s="15"/>
      <c r="E2647" s="16"/>
      <c r="F2647" s="16"/>
      <c r="G2647" s="16"/>
      <c r="H2647" s="16"/>
      <c r="I2647" s="16"/>
      <c r="J2647" s="17"/>
      <c r="K2647" s="17"/>
      <c r="L2647" s="17"/>
      <c r="M2647" s="17"/>
      <c r="N2647" s="17"/>
      <c r="O2647" s="17"/>
      <c r="P2647" s="17"/>
      <c r="Q2647" s="15"/>
      <c r="R2647" s="251" t="s">
        <v>232</v>
      </c>
      <c r="S2647" s="251"/>
      <c r="T2647" s="251"/>
      <c r="U2647" s="251"/>
      <c r="V2647" s="251"/>
      <c r="W2647" s="251"/>
      <c r="X2647" s="251"/>
      <c r="Y2647" s="251"/>
      <c r="Z2647" s="251"/>
      <c r="AA2647" s="251"/>
      <c r="AB2647" s="251"/>
      <c r="AC2647" s="251"/>
      <c r="AD2647" s="251"/>
      <c r="AE2647" s="251"/>
      <c r="AF2647" s="251"/>
      <c r="AG2647" s="251"/>
      <c r="AH2647" s="251"/>
      <c r="AI2647" s="251"/>
      <c r="AJ2647" s="251"/>
      <c r="AK2647" s="251"/>
      <c r="AL2647" s="251"/>
      <c r="AM2647" s="251"/>
      <c r="AN2647" s="251"/>
      <c r="AO2647" s="251"/>
      <c r="AP2647" s="251"/>
      <c r="AQ2647" s="251"/>
      <c r="AR2647" s="251"/>
      <c r="AS2647" s="251"/>
      <c r="AT2647" s="251"/>
      <c r="AU2647" s="251"/>
      <c r="AV2647" s="251"/>
      <c r="AW2647" s="251"/>
      <c r="AX2647" s="251"/>
      <c r="AY2647" s="252"/>
      <c r="AZ2647" s="252"/>
      <c r="BA2647" s="252"/>
      <c r="BB2647" s="252"/>
      <c r="BC2647" s="252"/>
      <c r="BD2647" s="252"/>
      <c r="BE2647" s="252"/>
      <c r="BF2647" s="252"/>
      <c r="BG2647" s="252"/>
      <c r="BH2647" s="252"/>
      <c r="BI2647" s="252"/>
      <c r="BJ2647" s="252"/>
      <c r="BK2647" s="252"/>
      <c r="BL2647" s="18"/>
      <c r="BM2647" s="18"/>
      <c r="BN2647" s="18"/>
      <c r="BO2647" s="18"/>
      <c r="BP2647" s="18"/>
      <c r="BQ2647" s="18"/>
      <c r="BR2647" s="18"/>
      <c r="BS2647" s="18"/>
      <c r="BT2647" s="18"/>
      <c r="BU2647" s="18"/>
      <c r="BV2647" s="18"/>
      <c r="BW2647" s="18"/>
      <c r="BX2647" s="19"/>
    </row>
    <row r="2648" spans="2:126" ht="20.100000000000001" customHeight="1">
      <c r="B2648" s="9"/>
      <c r="C2648" s="9"/>
      <c r="D2648" s="15"/>
      <c r="E2648" s="16"/>
      <c r="F2648" s="16"/>
      <c r="G2648" s="16"/>
      <c r="H2648" s="16"/>
      <c r="I2648" s="16"/>
      <c r="J2648" s="17"/>
      <c r="K2648" s="17"/>
      <c r="L2648" s="17"/>
      <c r="M2648" s="17"/>
      <c r="N2648" s="17"/>
      <c r="O2648" s="17"/>
      <c r="P2648" s="17"/>
      <c r="Q2648" s="228"/>
      <c r="R2648" s="29" t="s">
        <v>233</v>
      </c>
      <c r="S2648" s="29"/>
      <c r="T2648" s="29"/>
      <c r="U2648" s="29"/>
      <c r="V2648" s="29"/>
      <c r="W2648" s="29"/>
      <c r="X2648" s="29"/>
      <c r="Y2648" s="29"/>
      <c r="Z2648" s="29"/>
      <c r="AA2648" s="29"/>
      <c r="AB2648" s="29"/>
      <c r="AC2648" s="29"/>
      <c r="AD2648" s="29"/>
      <c r="AE2648" s="29"/>
      <c r="AF2648" s="29"/>
      <c r="AG2648" s="29"/>
      <c r="AH2648" s="29"/>
      <c r="AI2648" s="29"/>
      <c r="AJ2648" s="29"/>
      <c r="AK2648" s="29"/>
      <c r="AL2648" s="29"/>
      <c r="AM2648" s="29"/>
      <c r="AN2648" s="29"/>
      <c r="AO2648" s="29"/>
      <c r="AP2648" s="29"/>
      <c r="AQ2648" s="29"/>
      <c r="AR2648" s="29"/>
      <c r="AS2648" s="29"/>
      <c r="AT2648" s="29"/>
      <c r="AU2648" s="251"/>
      <c r="AV2648" s="251"/>
      <c r="AW2648" s="251"/>
      <c r="AX2648" s="251"/>
      <c r="AY2648" s="252"/>
      <c r="AZ2648" s="252"/>
      <c r="BA2648" s="252"/>
      <c r="BB2648" s="252"/>
      <c r="BC2648" s="252"/>
      <c r="BD2648" s="252"/>
      <c r="BE2648" s="252"/>
      <c r="BF2648" s="252"/>
      <c r="BG2648" s="252"/>
      <c r="BH2648" s="252"/>
      <c r="BI2648" s="252"/>
      <c r="BJ2648" s="252"/>
      <c r="BK2648" s="252"/>
      <c r="BL2648" s="247"/>
      <c r="BM2648" s="18"/>
      <c r="BN2648" s="18"/>
      <c r="BO2648" s="18"/>
      <c r="BP2648" s="18"/>
      <c r="BQ2648" s="18"/>
      <c r="BR2648" s="18"/>
      <c r="BS2648" s="18"/>
      <c r="BT2648" s="18"/>
      <c r="BU2648" s="18"/>
      <c r="BV2648" s="18"/>
      <c r="BW2648" s="18"/>
      <c r="BX2648" s="19"/>
    </row>
    <row r="2649" spans="2:126" ht="20.100000000000001" customHeight="1">
      <c r="B2649" s="9"/>
      <c r="C2649" s="9"/>
      <c r="D2649" s="23"/>
      <c r="E2649" s="24"/>
      <c r="F2649" s="24"/>
      <c r="G2649" s="24"/>
      <c r="H2649" s="24"/>
      <c r="I2649" s="24"/>
      <c r="J2649" s="25"/>
      <c r="K2649" s="25"/>
      <c r="L2649" s="25"/>
      <c r="M2649" s="25"/>
      <c r="N2649" s="25"/>
      <c r="O2649" s="25"/>
      <c r="P2649" s="25"/>
      <c r="Q2649" s="253"/>
      <c r="R2649" s="32" t="s">
        <v>234</v>
      </c>
      <c r="S2649" s="32"/>
      <c r="T2649" s="32"/>
      <c r="U2649" s="32"/>
      <c r="V2649" s="32"/>
      <c r="W2649" s="32"/>
      <c r="X2649" s="32"/>
      <c r="Y2649" s="32"/>
      <c r="Z2649" s="32"/>
      <c r="AA2649" s="32"/>
      <c r="AB2649" s="32"/>
      <c r="AC2649" s="32"/>
      <c r="AD2649" s="32"/>
      <c r="AE2649" s="32"/>
      <c r="AF2649" s="32"/>
      <c r="AG2649" s="32"/>
      <c r="AH2649" s="32"/>
      <c r="AI2649" s="32"/>
      <c r="AJ2649" s="32"/>
      <c r="AK2649" s="32"/>
      <c r="AL2649" s="32"/>
      <c r="AM2649" s="32"/>
      <c r="AN2649" s="32"/>
      <c r="AO2649" s="32"/>
      <c r="AP2649" s="32"/>
      <c r="AQ2649" s="32"/>
      <c r="AR2649" s="32"/>
      <c r="AS2649" s="32"/>
      <c r="AT2649" s="32"/>
      <c r="AU2649" s="32"/>
      <c r="AV2649" s="32"/>
      <c r="AW2649" s="32"/>
      <c r="AX2649" s="32"/>
      <c r="AY2649" s="32"/>
      <c r="AZ2649" s="32"/>
      <c r="BA2649" s="32"/>
      <c r="BB2649" s="32"/>
      <c r="BC2649" s="32"/>
      <c r="BD2649" s="32"/>
      <c r="BE2649" s="32"/>
      <c r="BF2649" s="32"/>
      <c r="BG2649" s="32"/>
      <c r="BH2649" s="32"/>
      <c r="BI2649" s="32"/>
      <c r="BJ2649" s="32"/>
      <c r="BK2649" s="32"/>
      <c r="BL2649" s="33"/>
      <c r="BM2649" s="33"/>
      <c r="BN2649" s="33"/>
      <c r="BO2649" s="33"/>
      <c r="BP2649" s="33"/>
      <c r="BQ2649" s="33"/>
      <c r="BR2649" s="33"/>
      <c r="BS2649" s="33"/>
      <c r="BT2649" s="33"/>
      <c r="BU2649" s="33"/>
      <c r="BV2649" s="33"/>
      <c r="BW2649" s="33"/>
      <c r="BX2649" s="26"/>
    </row>
    <row r="2650" spans="2:126" ht="12.75" customHeight="1">
      <c r="B2650" s="9"/>
      <c r="C2650" s="9"/>
      <c r="D2650" s="9"/>
      <c r="E2650" s="9"/>
      <c r="F2650" s="9"/>
      <c r="G2650" s="9"/>
      <c r="H2650" s="9"/>
      <c r="I2650" s="9"/>
      <c r="J2650" s="9"/>
      <c r="K2650" s="9"/>
      <c r="L2650" s="9"/>
      <c r="M2650" s="9"/>
      <c r="N2650" s="9"/>
      <c r="O2650" s="9"/>
      <c r="P2650" s="9"/>
      <c r="Q2650" s="9"/>
      <c r="R2650" s="9"/>
      <c r="S2650" s="9"/>
      <c r="T2650" s="9"/>
      <c r="U2650" s="9"/>
      <c r="V2650" s="9"/>
      <c r="W2650" s="9"/>
      <c r="X2650" s="9"/>
      <c r="Y2650" s="9"/>
      <c r="Z2650" s="9"/>
      <c r="AA2650" s="9"/>
      <c r="AB2650" s="9"/>
      <c r="AC2650" s="9"/>
      <c r="AD2650" s="9"/>
      <c r="AE2650" s="9"/>
      <c r="AF2650" s="9"/>
      <c r="AG2650" s="9"/>
      <c r="AH2650" s="9"/>
      <c r="AI2650" s="9"/>
      <c r="AJ2650" s="9"/>
      <c r="AK2650" s="9"/>
      <c r="AL2650" s="9"/>
      <c r="AM2650" s="9"/>
      <c r="AN2650" s="9"/>
      <c r="AO2650" s="9"/>
      <c r="AP2650" s="9"/>
      <c r="AQ2650" s="9"/>
      <c r="AR2650" s="9"/>
      <c r="AS2650" s="9"/>
      <c r="AT2650" s="9"/>
      <c r="AU2650" s="9"/>
      <c r="AV2650" s="9"/>
      <c r="AW2650" s="9"/>
      <c r="AX2650" s="9"/>
      <c r="AY2650" s="9"/>
      <c r="AZ2650" s="9"/>
    </row>
    <row r="2651" spans="2:126" s="8" customFormat="1" ht="15.75" customHeight="1">
      <c r="D2651" s="488">
        <f>入力フォーム!$C$13</f>
        <v>45931</v>
      </c>
      <c r="E2651" s="488"/>
      <c r="F2651" s="488"/>
      <c r="G2651" s="488"/>
      <c r="H2651" s="488"/>
      <c r="I2651" s="488"/>
      <c r="J2651" s="488"/>
      <c r="K2651" s="488"/>
      <c r="L2651" s="488"/>
      <c r="M2651" s="488"/>
      <c r="N2651" s="488"/>
      <c r="O2651" s="488"/>
      <c r="P2651" s="488"/>
      <c r="Q2651" s="488"/>
      <c r="R2651" s="47"/>
      <c r="S2651" s="47"/>
      <c r="T2651" s="47"/>
      <c r="U2651" s="47"/>
      <c r="BZ2651" s="43"/>
      <c r="CA2651" s="43"/>
      <c r="CB2651" s="43"/>
      <c r="CC2651" s="43"/>
      <c r="CD2651" s="43"/>
      <c r="CE2651" s="43"/>
      <c r="CF2651" s="43"/>
      <c r="CG2651" s="43"/>
      <c r="CH2651" s="43"/>
      <c r="CI2651" s="43"/>
      <c r="CJ2651" s="43"/>
      <c r="CK2651" s="43"/>
      <c r="CL2651" s="43"/>
      <c r="CM2651" s="43"/>
      <c r="CN2651" s="43"/>
      <c r="CO2651" s="43"/>
      <c r="CP2651" s="43"/>
      <c r="CQ2651" s="43"/>
      <c r="CR2651" s="43"/>
      <c r="CS2651" s="43"/>
      <c r="CT2651" s="43"/>
      <c r="CU2651" s="43"/>
      <c r="CV2651" s="43"/>
      <c r="CW2651" s="43"/>
      <c r="CX2651" s="43"/>
      <c r="CY2651" s="43"/>
      <c r="CZ2651" s="43"/>
      <c r="DA2651" s="43"/>
      <c r="DB2651" s="43"/>
      <c r="DC2651" s="43"/>
      <c r="DD2651" s="43"/>
      <c r="DE2651" s="43"/>
      <c r="DF2651" s="43"/>
      <c r="DG2651" s="43"/>
      <c r="DH2651" s="43"/>
      <c r="DI2651" s="43"/>
      <c r="DJ2651" s="43"/>
      <c r="DK2651" s="43"/>
      <c r="DL2651" s="43"/>
      <c r="DM2651" s="43"/>
      <c r="DN2651" s="43"/>
      <c r="DO2651" s="43"/>
      <c r="DP2651" s="43"/>
      <c r="DQ2651" s="43"/>
      <c r="DR2651" s="43"/>
      <c r="DS2651" s="43"/>
      <c r="DT2651" s="43"/>
      <c r="DU2651" s="43"/>
      <c r="DV2651" s="43"/>
    </row>
    <row r="2652" spans="2:126" s="8" customFormat="1" ht="10.5" customHeight="1">
      <c r="D2652" s="45"/>
      <c r="E2652" s="45"/>
      <c r="F2652" s="45"/>
      <c r="G2652" s="45"/>
      <c r="H2652" s="45"/>
      <c r="I2652" s="45"/>
      <c r="J2652" s="45"/>
      <c r="K2652" s="45"/>
      <c r="L2652" s="45"/>
      <c r="M2652" s="45"/>
      <c r="N2652" s="45"/>
      <c r="O2652" s="45"/>
      <c r="P2652" s="45"/>
      <c r="Q2652" s="45"/>
      <c r="BZ2652" s="43"/>
      <c r="CA2652" s="43"/>
      <c r="CB2652" s="43"/>
      <c r="CC2652" s="43"/>
      <c r="CD2652" s="43"/>
      <c r="CE2652" s="43"/>
      <c r="CF2652" s="43"/>
      <c r="CG2652" s="43"/>
      <c r="CH2652" s="43"/>
      <c r="CI2652" s="43"/>
      <c r="CJ2652" s="43"/>
      <c r="CK2652" s="43"/>
      <c r="CL2652" s="43"/>
      <c r="CM2652" s="43"/>
      <c r="CN2652" s="43"/>
      <c r="CO2652" s="43"/>
      <c r="CP2652" s="43"/>
      <c r="CQ2652" s="43"/>
      <c r="CR2652" s="43"/>
      <c r="CS2652" s="43"/>
      <c r="CT2652" s="43"/>
      <c r="CU2652" s="43"/>
      <c r="CV2652" s="43"/>
      <c r="CW2652" s="43"/>
      <c r="CX2652" s="43"/>
      <c r="CY2652" s="43"/>
      <c r="CZ2652" s="43"/>
      <c r="DA2652" s="43"/>
      <c r="DB2652" s="43"/>
      <c r="DC2652" s="43"/>
      <c r="DD2652" s="43"/>
      <c r="DE2652" s="43"/>
      <c r="DF2652" s="43"/>
      <c r="DG2652" s="43"/>
      <c r="DH2652" s="43"/>
      <c r="DI2652" s="43"/>
      <c r="DJ2652" s="43"/>
      <c r="DK2652" s="43"/>
      <c r="DL2652" s="43"/>
      <c r="DM2652" s="43"/>
      <c r="DN2652" s="43"/>
      <c r="DO2652" s="43"/>
      <c r="DP2652" s="43"/>
      <c r="DQ2652" s="43"/>
      <c r="DR2652" s="43"/>
      <c r="DS2652" s="43"/>
      <c r="DT2652" s="43"/>
      <c r="DU2652" s="43"/>
      <c r="DV2652" s="43"/>
    </row>
    <row r="2653" spans="2:126" s="8" customFormat="1" ht="18" customHeight="1">
      <c r="AM2653" s="8" t="s">
        <v>56</v>
      </c>
      <c r="AQ2653" s="489" t="s">
        <v>306</v>
      </c>
      <c r="AR2653" s="489"/>
      <c r="AS2653" s="489"/>
      <c r="AT2653" s="489"/>
      <c r="AU2653" s="489"/>
      <c r="AV2653" s="489"/>
      <c r="AW2653" s="489"/>
      <c r="AX2653" s="489"/>
      <c r="AY2653" s="489"/>
      <c r="AZ2653" s="489"/>
      <c r="BA2653" s="489"/>
      <c r="BB2653" s="489"/>
      <c r="BC2653" s="489"/>
      <c r="BD2653" s="489"/>
      <c r="BE2653" s="489"/>
      <c r="BF2653" s="489"/>
      <c r="BG2653" s="489"/>
      <c r="BH2653" s="489"/>
      <c r="BI2653" s="489"/>
      <c r="BJ2653" s="489"/>
      <c r="BK2653" s="489"/>
      <c r="BL2653" s="489"/>
      <c r="BZ2653" s="43"/>
      <c r="CA2653" s="43"/>
      <c r="CB2653" s="43"/>
      <c r="CC2653" s="43"/>
      <c r="CD2653" s="43"/>
      <c r="CE2653" s="43"/>
      <c r="CF2653" s="43"/>
      <c r="CG2653" s="43"/>
      <c r="CH2653" s="43"/>
      <c r="CI2653" s="43"/>
      <c r="CJ2653" s="43"/>
      <c r="CK2653" s="43"/>
      <c r="CL2653" s="43"/>
      <c r="CM2653" s="43"/>
      <c r="CN2653" s="43"/>
      <c r="CO2653" s="43"/>
      <c r="CP2653" s="43"/>
      <c r="CQ2653" s="43"/>
      <c r="CR2653" s="43"/>
      <c r="CS2653" s="43"/>
      <c r="CT2653" s="43"/>
      <c r="CU2653" s="43"/>
      <c r="CV2653" s="43"/>
      <c r="CW2653" s="43"/>
      <c r="CX2653" s="43"/>
      <c r="CY2653" s="43"/>
      <c r="CZ2653" s="43"/>
      <c r="DA2653" s="43"/>
      <c r="DB2653" s="43"/>
      <c r="DC2653" s="43"/>
      <c r="DD2653" s="43"/>
      <c r="DE2653" s="43"/>
      <c r="DF2653" s="43"/>
      <c r="DG2653" s="43"/>
      <c r="DH2653" s="43"/>
      <c r="DI2653" s="43"/>
      <c r="DJ2653" s="43"/>
      <c r="DK2653" s="43"/>
      <c r="DL2653" s="43"/>
      <c r="DM2653" s="43"/>
      <c r="DN2653" s="43"/>
      <c r="DO2653" s="43"/>
      <c r="DP2653" s="43"/>
      <c r="DQ2653" s="43"/>
      <c r="DR2653" s="43"/>
      <c r="DS2653" s="43"/>
      <c r="DT2653" s="43"/>
      <c r="DU2653" s="43"/>
      <c r="DV2653" s="43"/>
    </row>
    <row r="2654" spans="2:126" s="8" customFormat="1" ht="18" customHeight="1">
      <c r="AQ2654" s="489" t="s">
        <v>66</v>
      </c>
      <c r="AR2654" s="489"/>
      <c r="AS2654" s="489"/>
      <c r="AT2654" s="489"/>
      <c r="AU2654" s="489"/>
      <c r="AV2654" s="489"/>
      <c r="AW2654" s="489"/>
      <c r="AX2654" s="489"/>
      <c r="AY2654" s="489"/>
      <c r="AZ2654" s="489"/>
      <c r="BA2654" s="489"/>
      <c r="BB2654" s="489"/>
      <c r="BC2654" s="489"/>
      <c r="BD2654" s="489"/>
      <c r="BE2654" s="489"/>
      <c r="BZ2654" s="43"/>
      <c r="CA2654" s="43"/>
      <c r="CB2654" s="43"/>
      <c r="CC2654" s="43"/>
      <c r="CD2654" s="43"/>
      <c r="CE2654" s="43"/>
      <c r="CF2654" s="43"/>
      <c r="CG2654" s="43"/>
      <c r="CH2654" s="43"/>
      <c r="CI2654" s="43"/>
      <c r="CJ2654" s="43"/>
      <c r="CK2654" s="43"/>
      <c r="CL2654" s="43"/>
      <c r="CM2654" s="43"/>
      <c r="CN2654" s="43"/>
      <c r="CO2654" s="43"/>
      <c r="CP2654" s="43"/>
      <c r="CQ2654" s="43"/>
      <c r="CR2654" s="43"/>
      <c r="CS2654" s="43"/>
      <c r="CT2654" s="43"/>
      <c r="CU2654" s="43"/>
      <c r="CV2654" s="43"/>
      <c r="CW2654" s="43"/>
      <c r="CX2654" s="43"/>
      <c r="CY2654" s="43"/>
      <c r="CZ2654" s="43"/>
      <c r="DA2654" s="43"/>
      <c r="DB2654" s="43"/>
      <c r="DC2654" s="43"/>
      <c r="DD2654" s="43"/>
      <c r="DE2654" s="43"/>
      <c r="DF2654" s="43"/>
      <c r="DG2654" s="43"/>
      <c r="DH2654" s="43"/>
      <c r="DI2654" s="43"/>
      <c r="DJ2654" s="43"/>
      <c r="DK2654" s="43"/>
      <c r="DL2654" s="43"/>
      <c r="DM2654" s="43"/>
      <c r="DN2654" s="43"/>
      <c r="DO2654" s="43"/>
      <c r="DP2654" s="43"/>
      <c r="DQ2654" s="43"/>
      <c r="DR2654" s="43"/>
      <c r="DS2654" s="43"/>
      <c r="DT2654" s="43"/>
      <c r="DU2654" s="43"/>
      <c r="DV2654" s="43"/>
    </row>
    <row r="2655" spans="2:126" s="8" customFormat="1" ht="18" customHeight="1">
      <c r="AQ2655" s="479" t="s">
        <v>326</v>
      </c>
      <c r="AR2655" s="479"/>
      <c r="AS2655" s="479"/>
      <c r="AT2655" s="479"/>
      <c r="AU2655" s="479"/>
      <c r="AV2655" s="479"/>
      <c r="AW2655" s="479"/>
      <c r="AX2655" s="479"/>
      <c r="AY2655" s="479"/>
      <c r="AZ2655" s="479"/>
      <c r="BA2655" s="479"/>
      <c r="BB2655" s="479"/>
      <c r="BC2655" s="479"/>
      <c r="BD2655" s="479"/>
      <c r="BE2655" s="479"/>
      <c r="BF2655" s="479"/>
      <c r="BG2655" s="43"/>
      <c r="BH2655" s="480" t="s">
        <v>300</v>
      </c>
      <c r="BI2655" s="480"/>
      <c r="BJ2655" s="480"/>
      <c r="BK2655" s="480"/>
      <c r="BL2655" s="480"/>
      <c r="BM2655" s="480"/>
      <c r="BN2655" s="480"/>
      <c r="BO2655" s="480"/>
      <c r="BS2655" s="8" t="s">
        <v>57</v>
      </c>
      <c r="BZ2655" s="43"/>
      <c r="CA2655" s="43"/>
      <c r="CB2655" s="43"/>
      <c r="CC2655" s="43"/>
      <c r="CD2655" s="43"/>
      <c r="CE2655" s="43"/>
      <c r="CF2655" s="43"/>
      <c r="CG2655" s="43"/>
      <c r="CH2655" s="43"/>
      <c r="CI2655" s="43"/>
      <c r="CJ2655" s="43"/>
      <c r="CK2655" s="43"/>
      <c r="CL2655" s="43"/>
      <c r="CM2655" s="43"/>
      <c r="CN2655" s="43"/>
      <c r="CO2655" s="43"/>
      <c r="CP2655" s="43"/>
      <c r="CQ2655" s="43"/>
      <c r="CR2655" s="43"/>
      <c r="CS2655" s="43"/>
      <c r="CT2655" s="43"/>
      <c r="CU2655" s="43"/>
      <c r="CV2655" s="43"/>
      <c r="CW2655" s="43"/>
      <c r="CX2655" s="43"/>
      <c r="CY2655" s="43"/>
      <c r="CZ2655" s="43"/>
      <c r="DA2655" s="43"/>
      <c r="DB2655" s="43"/>
      <c r="DC2655" s="43"/>
      <c r="DD2655" s="43"/>
      <c r="DE2655" s="43"/>
      <c r="DF2655" s="43"/>
      <c r="DG2655" s="43"/>
      <c r="DH2655" s="43"/>
      <c r="DI2655" s="43"/>
      <c r="DJ2655" s="43"/>
      <c r="DK2655" s="43"/>
      <c r="DL2655" s="43"/>
      <c r="DM2655" s="43"/>
      <c r="DN2655" s="43"/>
      <c r="DO2655" s="43"/>
      <c r="DP2655" s="43"/>
      <c r="DQ2655" s="43"/>
      <c r="DR2655" s="43"/>
      <c r="DS2655" s="43"/>
      <c r="DT2655" s="43"/>
      <c r="DU2655" s="43"/>
      <c r="DV2655" s="43"/>
    </row>
    <row r="2656" spans="2:126" s="8" customFormat="1" ht="10.5" customHeight="1">
      <c r="BZ2656" s="43"/>
      <c r="CA2656" s="43"/>
      <c r="CB2656" s="43"/>
      <c r="CC2656" s="43"/>
      <c r="CD2656" s="43"/>
      <c r="CE2656" s="43"/>
      <c r="CF2656" s="43"/>
      <c r="CG2656" s="43"/>
      <c r="CH2656" s="43"/>
      <c r="CI2656" s="43"/>
      <c r="CJ2656" s="43"/>
      <c r="CK2656" s="43"/>
      <c r="CL2656" s="43"/>
      <c r="CM2656" s="43"/>
      <c r="CN2656" s="43"/>
      <c r="CO2656" s="43"/>
      <c r="CP2656" s="43"/>
      <c r="CQ2656" s="43"/>
      <c r="CR2656" s="43"/>
      <c r="CS2656" s="43"/>
      <c r="CT2656" s="43"/>
      <c r="CU2656" s="43"/>
      <c r="CV2656" s="43"/>
      <c r="CW2656" s="43"/>
      <c r="CX2656" s="43"/>
      <c r="CY2656" s="43"/>
      <c r="CZ2656" s="43"/>
      <c r="DA2656" s="43"/>
      <c r="DB2656" s="43"/>
      <c r="DC2656" s="43"/>
      <c r="DD2656" s="43"/>
      <c r="DE2656" s="43"/>
      <c r="DF2656" s="43"/>
      <c r="DG2656" s="43"/>
      <c r="DH2656" s="43"/>
      <c r="DI2656" s="43"/>
      <c r="DJ2656" s="43"/>
      <c r="DK2656" s="43"/>
      <c r="DL2656" s="43"/>
      <c r="DM2656" s="43"/>
      <c r="DN2656" s="43"/>
      <c r="DO2656" s="43"/>
      <c r="DP2656" s="43"/>
      <c r="DQ2656" s="43"/>
      <c r="DR2656" s="43"/>
      <c r="DS2656" s="43"/>
      <c r="DT2656" s="43"/>
      <c r="DU2656" s="43"/>
      <c r="DV2656" s="43"/>
    </row>
    <row r="2657" spans="1:126" s="8" customFormat="1" ht="18" customHeight="1">
      <c r="AM2657" s="8" t="s">
        <v>58</v>
      </c>
      <c r="AQ2657" s="8" t="s">
        <v>59</v>
      </c>
      <c r="AU2657" s="481" t="str">
        <f>"〒"&amp;VLOOKUP(A2605,入力フォーム!$A$26:$AA$75,4,FALSE)</f>
        <v>〒</v>
      </c>
      <c r="AV2657" s="481"/>
      <c r="AW2657" s="481"/>
      <c r="AX2657" s="481"/>
      <c r="AY2657" s="481"/>
      <c r="AZ2657" s="481"/>
      <c r="BA2657" s="481"/>
      <c r="BB2657" s="481"/>
      <c r="BZ2657" s="43"/>
      <c r="CA2657" s="43"/>
      <c r="CB2657" s="43"/>
      <c r="CC2657" s="43"/>
      <c r="CD2657" s="43"/>
      <c r="CE2657" s="43"/>
      <c r="CF2657" s="43"/>
      <c r="CG2657" s="43"/>
      <c r="CH2657" s="43"/>
      <c r="CI2657" s="43"/>
      <c r="CJ2657" s="43"/>
      <c r="CK2657" s="43"/>
      <c r="CL2657" s="43"/>
      <c r="CM2657" s="43"/>
      <c r="CN2657" s="43"/>
      <c r="CO2657" s="43"/>
      <c r="CP2657" s="43"/>
      <c r="CQ2657" s="43"/>
      <c r="CR2657" s="43"/>
      <c r="CS2657" s="43"/>
      <c r="CT2657" s="43"/>
      <c r="CU2657" s="43"/>
      <c r="CV2657" s="43"/>
      <c r="CW2657" s="43"/>
      <c r="CX2657" s="43"/>
      <c r="CY2657" s="43"/>
      <c r="CZ2657" s="43"/>
      <c r="DA2657" s="43"/>
      <c r="DB2657" s="43"/>
      <c r="DC2657" s="43"/>
      <c r="DD2657" s="43"/>
      <c r="DE2657" s="43"/>
      <c r="DF2657" s="43"/>
      <c r="DG2657" s="43"/>
      <c r="DH2657" s="43"/>
      <c r="DI2657" s="43"/>
      <c r="DJ2657" s="43"/>
      <c r="DK2657" s="43"/>
      <c r="DL2657" s="43"/>
      <c r="DM2657" s="43"/>
      <c r="DN2657" s="43"/>
      <c r="DO2657" s="43"/>
      <c r="DP2657" s="43"/>
      <c r="DQ2657" s="43"/>
      <c r="DR2657" s="43"/>
      <c r="DS2657" s="43"/>
      <c r="DT2657" s="43"/>
      <c r="DU2657" s="43"/>
      <c r="DV2657" s="43"/>
    </row>
    <row r="2658" spans="1:126" s="8" customFormat="1" ht="20.100000000000001" customHeight="1">
      <c r="AU2658" s="144"/>
      <c r="AV2658" s="482">
        <f>VLOOKUP(A2605,入力フォーム!$A$26:$AA$75,5,FALSE)</f>
        <v>0</v>
      </c>
      <c r="AW2658" s="482"/>
      <c r="AX2658" s="482"/>
      <c r="AY2658" s="482"/>
      <c r="AZ2658" s="482"/>
      <c r="BA2658" s="482"/>
      <c r="BB2658" s="482"/>
      <c r="BC2658" s="482"/>
      <c r="BD2658" s="482"/>
      <c r="BE2658" s="482"/>
      <c r="BF2658" s="482"/>
      <c r="BG2658" s="482"/>
      <c r="BH2658" s="482"/>
      <c r="BI2658" s="482"/>
      <c r="BJ2658" s="482"/>
      <c r="BK2658" s="482"/>
      <c r="BL2658" s="482"/>
      <c r="BM2658" s="482"/>
      <c r="BN2658" s="482"/>
      <c r="BO2658" s="482"/>
      <c r="BP2658" s="482"/>
      <c r="BQ2658" s="482"/>
      <c r="BR2658" s="482"/>
      <c r="BS2658" s="482"/>
      <c r="BZ2658" s="43"/>
      <c r="CA2658" s="43"/>
      <c r="CB2658" s="43"/>
      <c r="CC2658" s="43"/>
      <c r="CD2658" s="43"/>
      <c r="CE2658" s="43"/>
      <c r="CF2658" s="43"/>
      <c r="CG2658" s="43"/>
      <c r="CH2658" s="43"/>
      <c r="CI2658" s="43"/>
      <c r="CJ2658" s="43"/>
      <c r="CK2658" s="43"/>
      <c r="CL2658" s="43"/>
      <c r="CM2658" s="43"/>
      <c r="CN2658" s="43"/>
      <c r="CO2658" s="43"/>
      <c r="CP2658" s="43"/>
      <c r="CQ2658" s="43"/>
      <c r="CR2658" s="43"/>
      <c r="CS2658" s="43"/>
      <c r="CT2658" s="43"/>
      <c r="CU2658" s="43"/>
      <c r="CV2658" s="43"/>
      <c r="CW2658" s="43"/>
      <c r="CX2658" s="43"/>
      <c r="CY2658" s="43"/>
      <c r="CZ2658" s="43"/>
      <c r="DA2658" s="43"/>
      <c r="DB2658" s="43"/>
      <c r="DC2658" s="43"/>
      <c r="DD2658" s="43"/>
      <c r="DE2658" s="43"/>
      <c r="DF2658" s="43"/>
      <c r="DG2658" s="43"/>
      <c r="DH2658" s="43"/>
      <c r="DI2658" s="43"/>
      <c r="DJ2658" s="43"/>
      <c r="DK2658" s="43"/>
      <c r="DL2658" s="43"/>
      <c r="DM2658" s="43"/>
      <c r="DN2658" s="43"/>
      <c r="DO2658" s="43"/>
      <c r="DP2658" s="43"/>
      <c r="DQ2658" s="43"/>
      <c r="DR2658" s="43"/>
      <c r="DS2658" s="43"/>
      <c r="DT2658" s="43"/>
      <c r="DU2658" s="43"/>
      <c r="DV2658" s="43"/>
    </row>
    <row r="2659" spans="1:126" s="8" customFormat="1" ht="20.100000000000001" customHeight="1">
      <c r="AU2659" s="44"/>
      <c r="AV2659" s="483">
        <f>VLOOKUP(A2605,入力フォーム!$A$26:$AA$75,6,FALSE)</f>
        <v>0</v>
      </c>
      <c r="AW2659" s="483"/>
      <c r="AX2659" s="483"/>
      <c r="AY2659" s="483"/>
      <c r="AZ2659" s="483"/>
      <c r="BA2659" s="483"/>
      <c r="BB2659" s="483"/>
      <c r="BC2659" s="483"/>
      <c r="BD2659" s="483"/>
      <c r="BE2659" s="483"/>
      <c r="BF2659" s="483"/>
      <c r="BG2659" s="483"/>
      <c r="BH2659" s="483"/>
      <c r="BI2659" s="483"/>
      <c r="BJ2659" s="483"/>
      <c r="BK2659" s="483"/>
      <c r="BL2659" s="483"/>
      <c r="BM2659" s="483"/>
      <c r="BN2659" s="483"/>
      <c r="BO2659" s="483"/>
      <c r="BP2659" s="483"/>
      <c r="BQ2659" s="483"/>
      <c r="BR2659" s="483"/>
      <c r="BS2659" s="483"/>
      <c r="BZ2659" s="43"/>
      <c r="CA2659" s="43"/>
      <c r="CB2659" s="43"/>
      <c r="CC2659" s="43"/>
      <c r="CD2659" s="43"/>
      <c r="CE2659" s="43"/>
      <c r="CF2659" s="43"/>
      <c r="CG2659" s="43"/>
      <c r="CH2659" s="43"/>
      <c r="CI2659" s="43"/>
      <c r="CJ2659" s="43"/>
      <c r="CK2659" s="43"/>
      <c r="CL2659" s="43"/>
      <c r="CM2659" s="43"/>
      <c r="CN2659" s="43"/>
      <c r="CO2659" s="43"/>
      <c r="CP2659" s="43"/>
      <c r="CQ2659" s="43"/>
      <c r="CR2659" s="43"/>
      <c r="CS2659" s="43"/>
      <c r="CT2659" s="43"/>
      <c r="CU2659" s="43"/>
      <c r="CV2659" s="43"/>
      <c r="CW2659" s="43"/>
      <c r="CX2659" s="43"/>
      <c r="CY2659" s="43"/>
      <c r="CZ2659" s="43"/>
      <c r="DA2659" s="43"/>
      <c r="DB2659" s="43"/>
      <c r="DC2659" s="43"/>
      <c r="DD2659" s="43"/>
      <c r="DE2659" s="43"/>
      <c r="DF2659" s="43"/>
      <c r="DG2659" s="43"/>
      <c r="DH2659" s="43"/>
      <c r="DI2659" s="43"/>
      <c r="DJ2659" s="43"/>
      <c r="DK2659" s="43"/>
      <c r="DL2659" s="43"/>
      <c r="DM2659" s="43"/>
      <c r="DN2659" s="43"/>
      <c r="DO2659" s="43"/>
      <c r="DP2659" s="43"/>
      <c r="DQ2659" s="43"/>
      <c r="DR2659" s="43"/>
      <c r="DS2659" s="43"/>
      <c r="DT2659" s="43"/>
      <c r="DU2659" s="43"/>
      <c r="DV2659" s="43"/>
    </row>
    <row r="2660" spans="1:126" s="8" customFormat="1" ht="12" customHeight="1">
      <c r="AQ2660" s="46" t="s">
        <v>191</v>
      </c>
      <c r="AR2660" s="46"/>
      <c r="AS2660" s="46"/>
      <c r="AT2660" s="46"/>
      <c r="AU2660" s="46"/>
      <c r="AV2660" s="484">
        <f>VLOOKUP(A2605,入力フォーム!$A$26:$AA$75,3,FALSE)</f>
        <v>0</v>
      </c>
      <c r="AW2660" s="484" ph="1"/>
      <c r="AX2660" s="484" ph="1"/>
      <c r="AY2660" s="484" ph="1"/>
      <c r="AZ2660" s="484" ph="1"/>
      <c r="BA2660" s="484" ph="1"/>
      <c r="BB2660" s="484" ph="1"/>
      <c r="BC2660" s="484" ph="1"/>
      <c r="BD2660" s="484" ph="1"/>
      <c r="BE2660" s="484" ph="1"/>
      <c r="BF2660" s="484" ph="1"/>
      <c r="BG2660" s="484" ph="1"/>
      <c r="BH2660" s="484" ph="1"/>
      <c r="BI2660" s="484" ph="1"/>
      <c r="BJ2660" s="484" ph="1"/>
      <c r="BK2660" s="484" ph="1"/>
      <c r="BL2660" s="484" ph="1"/>
      <c r="BM2660" s="484" ph="1"/>
      <c r="BN2660" s="484" ph="1"/>
      <c r="BO2660" s="48"/>
      <c r="BP2660" s="48"/>
      <c r="BQ2660" s="48"/>
      <c r="BR2660" s="48"/>
      <c r="BS2660" s="48"/>
      <c r="BZ2660" s="43"/>
      <c r="CA2660" s="43"/>
      <c r="CB2660" s="43"/>
      <c r="CC2660" s="43"/>
      <c r="CD2660" s="43"/>
      <c r="CE2660" s="43"/>
      <c r="CF2660" s="43"/>
      <c r="CG2660" s="43"/>
      <c r="CH2660" s="43"/>
      <c r="CI2660" s="43"/>
      <c r="CJ2660" s="43"/>
      <c r="CK2660" s="43"/>
      <c r="CL2660" s="43"/>
      <c r="CM2660" s="43"/>
      <c r="CN2660" s="43"/>
      <c r="CO2660" s="43"/>
      <c r="CP2660" s="43"/>
      <c r="CQ2660" s="43"/>
      <c r="CR2660" s="43"/>
      <c r="CS2660" s="43"/>
      <c r="CT2660" s="43"/>
      <c r="CU2660" s="43"/>
      <c r="CV2660" s="43"/>
      <c r="CW2660" s="43"/>
      <c r="CX2660" s="43"/>
      <c r="CY2660" s="43"/>
      <c r="CZ2660" s="43"/>
      <c r="DA2660" s="43"/>
      <c r="DB2660" s="43"/>
      <c r="DC2660" s="43"/>
      <c r="DD2660" s="43"/>
      <c r="DE2660" s="43"/>
      <c r="DF2660" s="43"/>
      <c r="DG2660" s="43"/>
      <c r="DH2660" s="43"/>
      <c r="DI2660" s="43"/>
      <c r="DJ2660" s="43"/>
      <c r="DK2660" s="43"/>
      <c r="DL2660" s="43"/>
      <c r="DM2660" s="43"/>
      <c r="DN2660" s="43"/>
      <c r="DO2660" s="43"/>
      <c r="DP2660" s="43"/>
      <c r="DQ2660" s="43"/>
      <c r="DR2660" s="43"/>
      <c r="DS2660" s="43"/>
      <c r="DT2660" s="43"/>
      <c r="DU2660" s="43"/>
      <c r="DV2660" s="43"/>
    </row>
    <row r="2661" spans="1:126" s="8" customFormat="1" ht="20.100000000000001" customHeight="1">
      <c r="AQ2661" s="8" t="s">
        <v>60</v>
      </c>
      <c r="AV2661" s="493">
        <f>VLOOKUP(A2605,入力フォーム!$A$26:$AA$75,2,FALSE)</f>
        <v>0</v>
      </c>
      <c r="AW2661" s="493"/>
      <c r="AX2661" s="493"/>
      <c r="AY2661" s="493"/>
      <c r="AZ2661" s="493"/>
      <c r="BA2661" s="493"/>
      <c r="BB2661" s="493"/>
      <c r="BC2661" s="493"/>
      <c r="BD2661" s="493"/>
      <c r="BE2661" s="493"/>
      <c r="BF2661" s="493"/>
      <c r="BG2661" s="493"/>
      <c r="BH2661" s="493"/>
      <c r="BI2661" s="493"/>
      <c r="BJ2661" s="493"/>
      <c r="BK2661" s="493"/>
      <c r="BL2661" s="493"/>
      <c r="BM2661" s="493"/>
      <c r="BN2661" s="493"/>
      <c r="BO2661" s="48"/>
      <c r="BP2661" s="48"/>
      <c r="BQ2661" s="48"/>
      <c r="BR2661" s="48"/>
      <c r="BS2661" s="286" t="s">
        <v>57</v>
      </c>
      <c r="BZ2661" s="43"/>
      <c r="CA2661" s="43"/>
      <c r="CB2661" s="43"/>
      <c r="CC2661" s="43"/>
      <c r="CD2661" s="43"/>
      <c r="CE2661" s="43"/>
      <c r="CF2661" s="43"/>
      <c r="CG2661" s="43"/>
      <c r="CH2661" s="43"/>
      <c r="CI2661" s="43"/>
      <c r="CJ2661" s="43"/>
      <c r="CK2661" s="43"/>
      <c r="CL2661" s="43"/>
      <c r="CM2661" s="43"/>
      <c r="CN2661" s="43"/>
      <c r="CO2661" s="43"/>
      <c r="CP2661" s="43"/>
      <c r="CQ2661" s="43"/>
      <c r="CR2661" s="43"/>
      <c r="CS2661" s="43"/>
      <c r="CT2661" s="43"/>
      <c r="CU2661" s="43"/>
      <c r="CV2661" s="43"/>
      <c r="CW2661" s="43"/>
      <c r="CX2661" s="43"/>
      <c r="CY2661" s="43"/>
      <c r="CZ2661" s="43"/>
      <c r="DA2661" s="43"/>
      <c r="DB2661" s="43"/>
      <c r="DC2661" s="43"/>
      <c r="DD2661" s="43"/>
      <c r="DE2661" s="43"/>
      <c r="DF2661" s="43"/>
      <c r="DG2661" s="43"/>
      <c r="DH2661" s="43"/>
      <c r="DI2661" s="43"/>
      <c r="DJ2661" s="43"/>
      <c r="DK2661" s="43"/>
      <c r="DL2661" s="43"/>
      <c r="DM2661" s="43"/>
      <c r="DN2661" s="43"/>
      <c r="DO2661" s="43"/>
      <c r="DP2661" s="43"/>
      <c r="DQ2661" s="43"/>
      <c r="DR2661" s="43"/>
      <c r="DS2661" s="43"/>
      <c r="DT2661" s="43"/>
      <c r="DU2661" s="43"/>
      <c r="DV2661" s="43"/>
    </row>
    <row r="2662" spans="1:126" s="8" customFormat="1" ht="20.100000000000001" customHeight="1">
      <c r="AQ2662" s="8" t="s">
        <v>61</v>
      </c>
      <c r="AV2662" s="48"/>
      <c r="AW2662" s="494">
        <f>VLOOKUP(A2605,入力フォーム!$A$26:$AA$75,8,FALSE)</f>
        <v>0</v>
      </c>
      <c r="AX2662" s="494"/>
      <c r="AY2662" s="494"/>
      <c r="AZ2662" s="494"/>
      <c r="BA2662" s="494"/>
      <c r="BB2662" s="494"/>
      <c r="BC2662" s="494"/>
      <c r="BD2662" s="494"/>
      <c r="BE2662" s="494"/>
      <c r="BF2662" s="494"/>
      <c r="BG2662" s="494"/>
      <c r="BH2662" s="494"/>
      <c r="BI2662" s="494"/>
      <c r="BJ2662" s="494"/>
      <c r="BK2662" s="494"/>
      <c r="BL2662" s="494"/>
      <c r="BM2662" s="494"/>
      <c r="BN2662" s="494"/>
      <c r="BO2662" s="494"/>
      <c r="BP2662" s="494"/>
      <c r="BQ2662" s="494"/>
      <c r="BR2662" s="494"/>
      <c r="BS2662" s="48"/>
      <c r="BZ2662" s="43"/>
      <c r="CA2662" s="43"/>
      <c r="CB2662" s="43"/>
      <c r="CC2662" s="43"/>
      <c r="CD2662" s="43"/>
      <c r="CE2662" s="43"/>
      <c r="CF2662" s="43"/>
      <c r="CG2662" s="43"/>
      <c r="CH2662" s="43"/>
      <c r="CI2662" s="43"/>
      <c r="CJ2662" s="43"/>
      <c r="CK2662" s="43"/>
      <c r="CL2662" s="43"/>
      <c r="CM2662" s="43"/>
      <c r="CN2662" s="43"/>
      <c r="CO2662" s="43"/>
      <c r="CP2662" s="43"/>
      <c r="CQ2662" s="43"/>
      <c r="CR2662" s="43"/>
      <c r="CS2662" s="43"/>
      <c r="CT2662" s="43"/>
      <c r="CU2662" s="43"/>
      <c r="CV2662" s="43"/>
      <c r="CW2662" s="43"/>
      <c r="CX2662" s="43"/>
      <c r="CY2662" s="43"/>
      <c r="CZ2662" s="43"/>
      <c r="DA2662" s="43"/>
      <c r="DB2662" s="43"/>
      <c r="DC2662" s="43"/>
      <c r="DD2662" s="43"/>
      <c r="DE2662" s="43"/>
      <c r="DF2662" s="43"/>
      <c r="DG2662" s="43"/>
      <c r="DH2662" s="43"/>
      <c r="DI2662" s="43"/>
      <c r="DJ2662" s="43"/>
      <c r="DK2662" s="43"/>
      <c r="DL2662" s="43"/>
      <c r="DM2662" s="43"/>
      <c r="DN2662" s="43"/>
      <c r="DO2662" s="43"/>
      <c r="DP2662" s="43"/>
      <c r="DQ2662" s="43"/>
      <c r="DR2662" s="43"/>
      <c r="DS2662" s="43"/>
      <c r="DT2662" s="43"/>
      <c r="DU2662" s="43"/>
      <c r="DV2662" s="43"/>
    </row>
    <row r="2663" spans="1:126" s="8" customFormat="1" ht="20.100000000000001" customHeight="1">
      <c r="AQ2663" s="8" t="s">
        <v>83</v>
      </c>
      <c r="AV2663" s="48"/>
      <c r="AW2663" s="48"/>
      <c r="AX2663" s="48"/>
      <c r="AY2663" s="48"/>
      <c r="AZ2663" s="48"/>
      <c r="BA2663" s="48"/>
      <c r="BB2663" s="48"/>
      <c r="BC2663" s="48"/>
      <c r="BD2663" s="495">
        <f>VLOOKUP(A2605,入力フォーム!$A$26:$AA$75,9,FALSE)</f>
        <v>0</v>
      </c>
      <c r="BE2663" s="495"/>
      <c r="BF2663" s="495"/>
      <c r="BG2663" s="495"/>
      <c r="BH2663" s="495"/>
      <c r="BI2663" s="495"/>
      <c r="BJ2663" s="495"/>
      <c r="BK2663" s="495"/>
      <c r="BL2663" s="495"/>
      <c r="BM2663" s="495"/>
      <c r="BN2663" s="495"/>
      <c r="BO2663" s="495"/>
      <c r="BP2663" s="495"/>
      <c r="BQ2663" s="495"/>
      <c r="BR2663" s="495"/>
      <c r="BS2663" s="495"/>
      <c r="BZ2663" s="43"/>
      <c r="CA2663" s="43"/>
      <c r="CB2663" s="43"/>
      <c r="CC2663" s="43"/>
      <c r="CD2663" s="43"/>
      <c r="CE2663" s="43"/>
      <c r="CF2663" s="43"/>
      <c r="CG2663" s="43"/>
      <c r="CH2663" s="43"/>
      <c r="CI2663" s="43"/>
      <c r="CJ2663" s="43"/>
      <c r="CK2663" s="43"/>
      <c r="CL2663" s="43"/>
      <c r="CM2663" s="43"/>
      <c r="CN2663" s="43"/>
      <c r="CO2663" s="43"/>
      <c r="CP2663" s="43"/>
      <c r="CQ2663" s="43"/>
      <c r="CR2663" s="43"/>
      <c r="CS2663" s="43"/>
      <c r="CT2663" s="43"/>
      <c r="CU2663" s="43"/>
      <c r="CV2663" s="43"/>
      <c r="CW2663" s="43"/>
      <c r="CX2663" s="43"/>
      <c r="CY2663" s="43"/>
      <c r="CZ2663" s="43"/>
      <c r="DA2663" s="43"/>
      <c r="DB2663" s="43"/>
      <c r="DC2663" s="43"/>
      <c r="DD2663" s="43"/>
      <c r="DE2663" s="43"/>
      <c r="DF2663" s="43"/>
      <c r="DG2663" s="43"/>
      <c r="DH2663" s="43"/>
      <c r="DI2663" s="43"/>
      <c r="DJ2663" s="43"/>
      <c r="DK2663" s="43"/>
      <c r="DL2663" s="43"/>
      <c r="DM2663" s="43"/>
      <c r="DN2663" s="43"/>
      <c r="DO2663" s="43"/>
      <c r="DP2663" s="43"/>
      <c r="DQ2663" s="43"/>
      <c r="DR2663" s="43"/>
      <c r="DS2663" s="43"/>
      <c r="DT2663" s="43"/>
      <c r="DU2663" s="43"/>
      <c r="DV2663" s="43"/>
    </row>
    <row r="2664" spans="1:126" s="8" customFormat="1" ht="12" customHeight="1">
      <c r="BZ2664" s="43"/>
      <c r="CA2664" s="43"/>
      <c r="CB2664" s="43"/>
      <c r="CC2664" s="43"/>
      <c r="CD2664" s="43"/>
      <c r="CE2664" s="43"/>
      <c r="CF2664" s="43"/>
      <c r="CG2664" s="43"/>
      <c r="CH2664" s="43"/>
      <c r="CI2664" s="43"/>
      <c r="CJ2664" s="43"/>
      <c r="CK2664" s="43"/>
      <c r="CL2664" s="43"/>
      <c r="CM2664" s="43"/>
      <c r="CN2664" s="43"/>
      <c r="CO2664" s="43"/>
      <c r="CP2664" s="43"/>
      <c r="CQ2664" s="43"/>
      <c r="CR2664" s="43"/>
      <c r="CS2664" s="43"/>
      <c r="CT2664" s="43"/>
      <c r="CU2664" s="43"/>
      <c r="CV2664" s="43"/>
      <c r="CW2664" s="43"/>
      <c r="CX2664" s="43"/>
      <c r="CY2664" s="43"/>
      <c r="CZ2664" s="43"/>
      <c r="DA2664" s="43"/>
      <c r="DB2664" s="43"/>
      <c r="DC2664" s="43"/>
      <c r="DD2664" s="43"/>
      <c r="DE2664" s="43"/>
      <c r="DF2664" s="43"/>
      <c r="DG2664" s="43"/>
      <c r="DH2664" s="43"/>
      <c r="DI2664" s="43"/>
      <c r="DJ2664" s="43"/>
      <c r="DK2664" s="43"/>
      <c r="DL2664" s="43"/>
      <c r="DM2664" s="43"/>
      <c r="DN2664" s="43"/>
      <c r="DO2664" s="43"/>
      <c r="DP2664" s="43"/>
      <c r="DQ2664" s="43"/>
      <c r="DR2664" s="43"/>
      <c r="DS2664" s="43"/>
      <c r="DT2664" s="43"/>
      <c r="DU2664" s="43"/>
      <c r="DV2664" s="43"/>
    </row>
    <row r="2665" spans="1:126" s="8" customFormat="1" ht="22.5" customHeight="1">
      <c r="D2665" s="496" t="s">
        <v>85</v>
      </c>
      <c r="E2665" s="496"/>
      <c r="F2665" s="496"/>
      <c r="G2665" s="496"/>
      <c r="H2665" s="496"/>
      <c r="I2665" s="496"/>
      <c r="J2665" s="496"/>
      <c r="K2665" s="496"/>
      <c r="L2665" s="497" t="str">
        <f>入力フォーム!$C$22</f>
        <v>07-999</v>
      </c>
      <c r="M2665" s="497"/>
      <c r="N2665" s="497"/>
      <c r="O2665" s="497"/>
      <c r="P2665" s="497"/>
      <c r="Q2665" s="497"/>
      <c r="R2665" s="48"/>
      <c r="S2665" s="48"/>
      <c r="T2665" s="8" t="s">
        <v>242</v>
      </c>
      <c r="BZ2665" s="43"/>
      <c r="CA2665" s="43"/>
      <c r="CB2665" s="43"/>
      <c r="CC2665" s="43"/>
      <c r="CD2665" s="43"/>
      <c r="CE2665" s="43"/>
      <c r="CF2665" s="43"/>
      <c r="CG2665" s="43"/>
      <c r="CH2665" s="43"/>
      <c r="CI2665" s="43"/>
      <c r="CJ2665" s="43"/>
      <c r="CK2665" s="43"/>
      <c r="CL2665" s="43"/>
      <c r="CM2665" s="43"/>
      <c r="CN2665" s="43"/>
      <c r="CO2665" s="43"/>
      <c r="CP2665" s="43"/>
      <c r="CQ2665" s="43"/>
      <c r="CR2665" s="43"/>
      <c r="CS2665" s="43"/>
      <c r="CT2665" s="43"/>
      <c r="CU2665" s="43"/>
      <c r="CV2665" s="43"/>
      <c r="CW2665" s="43"/>
      <c r="CX2665" s="43"/>
      <c r="CY2665" s="43"/>
      <c r="CZ2665" s="43"/>
      <c r="DA2665" s="43"/>
      <c r="DB2665" s="43"/>
      <c r="DC2665" s="43"/>
      <c r="DD2665" s="43"/>
      <c r="DE2665" s="43"/>
      <c r="DF2665" s="43"/>
      <c r="DG2665" s="43"/>
      <c r="DH2665" s="43"/>
      <c r="DI2665" s="43"/>
      <c r="DJ2665" s="43"/>
      <c r="DK2665" s="43"/>
      <c r="DL2665" s="43"/>
      <c r="DM2665" s="43"/>
      <c r="DN2665" s="43"/>
      <c r="DO2665" s="43"/>
      <c r="DP2665" s="43"/>
      <c r="DQ2665" s="43"/>
      <c r="DR2665" s="43"/>
      <c r="DS2665" s="43"/>
      <c r="DT2665" s="43"/>
      <c r="DU2665" s="43"/>
      <c r="DV2665" s="43"/>
    </row>
    <row r="2666" spans="1:126" s="8" customFormat="1" ht="15.75" customHeight="1">
      <c r="D2666" s="45"/>
      <c r="F2666" s="45"/>
      <c r="G2666" s="45"/>
      <c r="H2666" s="45"/>
      <c r="I2666" s="45"/>
      <c r="J2666" s="45"/>
      <c r="K2666" s="45"/>
      <c r="L2666" s="45"/>
      <c r="M2666" s="45"/>
      <c r="N2666" s="45"/>
      <c r="O2666" s="45"/>
      <c r="P2666" s="45"/>
      <c r="Q2666" s="45"/>
      <c r="BX2666" s="51"/>
      <c r="CB2666" s="43"/>
      <c r="CC2666" s="43"/>
      <c r="CD2666" s="43"/>
      <c r="CE2666" s="43"/>
      <c r="CF2666" s="43"/>
      <c r="CG2666" s="43"/>
      <c r="CH2666" s="43"/>
      <c r="CI2666" s="43"/>
      <c r="CJ2666" s="43"/>
      <c r="CK2666" s="43"/>
      <c r="CL2666" s="43"/>
      <c r="CM2666" s="43"/>
      <c r="CN2666" s="43"/>
      <c r="CO2666" s="43"/>
      <c r="CP2666" s="43"/>
      <c r="CQ2666" s="43"/>
      <c r="CR2666" s="43"/>
      <c r="CS2666" s="43"/>
      <c r="CT2666" s="43"/>
      <c r="CU2666" s="43"/>
      <c r="CV2666" s="43"/>
      <c r="CW2666" s="43"/>
      <c r="CX2666" s="43"/>
      <c r="CY2666" s="43"/>
      <c r="CZ2666" s="43"/>
      <c r="DA2666" s="43"/>
      <c r="DB2666" s="43"/>
      <c r="DC2666" s="43"/>
      <c r="DD2666" s="43"/>
      <c r="DE2666" s="43"/>
      <c r="DF2666" s="43"/>
      <c r="DG2666" s="43"/>
      <c r="DH2666" s="43"/>
      <c r="DI2666" s="43"/>
      <c r="DJ2666" s="43"/>
      <c r="DK2666" s="43"/>
      <c r="DL2666" s="43"/>
      <c r="DM2666" s="43"/>
      <c r="DN2666" s="43"/>
      <c r="DO2666" s="43"/>
      <c r="DP2666" s="43"/>
      <c r="DQ2666" s="43"/>
      <c r="DR2666" s="43"/>
      <c r="DS2666" s="43"/>
      <c r="DT2666" s="43"/>
      <c r="DU2666" s="43"/>
      <c r="DV2666" s="43"/>
    </row>
    <row r="2667" spans="1:126" s="7" customFormat="1" ht="18.75">
      <c r="A2667" s="7">
        <f>IF(MOD(ROW()-1,62)=0,QUOTIENT(ROW()-1,62)+1,"")</f>
        <v>44</v>
      </c>
      <c r="B2667" s="473" t="s">
        <v>39</v>
      </c>
      <c r="C2667" s="473"/>
      <c r="D2667" s="473"/>
      <c r="E2667" s="473"/>
      <c r="F2667" s="473"/>
      <c r="G2667" s="473"/>
      <c r="H2667" s="473"/>
      <c r="I2667" s="473"/>
      <c r="J2667" s="473"/>
      <c r="K2667" s="473"/>
      <c r="L2667" s="473"/>
      <c r="M2667" s="473"/>
      <c r="N2667" s="473"/>
      <c r="O2667" s="473"/>
      <c r="P2667" s="473"/>
      <c r="Q2667" s="473"/>
      <c r="R2667" s="473"/>
      <c r="S2667" s="473"/>
      <c r="T2667" s="473"/>
      <c r="U2667" s="473"/>
      <c r="V2667" s="473"/>
      <c r="W2667" s="473"/>
      <c r="X2667" s="473"/>
      <c r="Y2667" s="473"/>
      <c r="Z2667" s="473"/>
      <c r="AA2667" s="473"/>
      <c r="AB2667" s="473"/>
      <c r="AC2667" s="473"/>
      <c r="AD2667" s="473"/>
      <c r="AE2667" s="473"/>
      <c r="AF2667" s="473"/>
      <c r="AG2667" s="473"/>
      <c r="AH2667" s="473"/>
      <c r="AI2667" s="473"/>
      <c r="AJ2667" s="473"/>
      <c r="AK2667" s="473"/>
      <c r="AL2667" s="473"/>
      <c r="AM2667" s="473"/>
      <c r="AN2667" s="473"/>
      <c r="AO2667" s="473"/>
      <c r="AP2667" s="473"/>
      <c r="AQ2667" s="473"/>
      <c r="AR2667" s="473"/>
      <c r="AS2667" s="473"/>
      <c r="AT2667" s="473"/>
      <c r="AU2667" s="473"/>
      <c r="AV2667" s="473"/>
      <c r="AW2667" s="473"/>
      <c r="AX2667" s="473"/>
      <c r="AY2667" s="473"/>
      <c r="AZ2667" s="473"/>
      <c r="BA2667" s="473"/>
      <c r="BB2667" s="473"/>
      <c r="BC2667" s="473"/>
      <c r="BD2667" s="473"/>
      <c r="BE2667" s="473"/>
      <c r="BF2667" s="473"/>
      <c r="BG2667" s="473"/>
      <c r="BH2667" s="473"/>
      <c r="BI2667" s="473"/>
      <c r="BJ2667" s="473"/>
      <c r="BK2667" s="473"/>
      <c r="BL2667" s="473"/>
      <c r="BM2667" s="473"/>
      <c r="BN2667" s="473"/>
      <c r="BO2667" s="473"/>
      <c r="BP2667" s="473"/>
      <c r="BQ2667" s="473"/>
      <c r="BR2667" s="473"/>
      <c r="BS2667" s="473"/>
      <c r="BT2667" s="473"/>
      <c r="BU2667" s="473"/>
      <c r="BV2667" s="473"/>
      <c r="BW2667" s="473"/>
      <c r="BX2667" s="473"/>
      <c r="BY2667" s="52"/>
      <c r="BZ2667" s="41"/>
      <c r="CA2667" s="41"/>
      <c r="CB2667" s="41"/>
      <c r="CC2667" s="41"/>
      <c r="CD2667" s="41"/>
      <c r="CE2667" s="41"/>
      <c r="CF2667" s="41"/>
      <c r="CG2667" s="41"/>
      <c r="CH2667" s="41"/>
      <c r="CI2667" s="41"/>
      <c r="CJ2667" s="41"/>
      <c r="CK2667" s="41"/>
      <c r="CL2667" s="41"/>
      <c r="CM2667" s="41"/>
      <c r="CN2667" s="41"/>
      <c r="CO2667" s="41"/>
      <c r="CP2667" s="41"/>
      <c r="CQ2667" s="41"/>
      <c r="CR2667" s="41"/>
      <c r="CS2667" s="41"/>
      <c r="CT2667" s="41"/>
      <c r="CU2667" s="41"/>
      <c r="CV2667" s="41"/>
      <c r="CW2667" s="41"/>
      <c r="CX2667" s="41"/>
      <c r="CY2667" s="41"/>
      <c r="CZ2667" s="41"/>
      <c r="DA2667" s="41"/>
      <c r="DB2667" s="41"/>
      <c r="DC2667" s="41"/>
      <c r="DD2667" s="41"/>
      <c r="DE2667" s="41"/>
      <c r="DF2667" s="41"/>
      <c r="DG2667" s="41"/>
      <c r="DH2667" s="41"/>
      <c r="DI2667" s="41"/>
      <c r="DJ2667" s="41"/>
      <c r="DK2667" s="41"/>
      <c r="DL2667" s="41"/>
      <c r="DM2667" s="41"/>
      <c r="DN2667" s="41"/>
      <c r="DO2667" s="41"/>
      <c r="DP2667" s="41"/>
      <c r="DQ2667" s="41"/>
      <c r="DR2667" s="41"/>
      <c r="DS2667" s="41"/>
      <c r="DT2667" s="41"/>
      <c r="DU2667" s="41"/>
      <c r="DV2667" s="41"/>
    </row>
    <row r="2668" spans="1:126" s="7" customFormat="1" ht="19.5" customHeight="1">
      <c r="B2668" s="8"/>
      <c r="C2668" s="8"/>
      <c r="D2668" s="8"/>
      <c r="E2668" s="8"/>
      <c r="F2668" s="8"/>
      <c r="G2668" s="8"/>
      <c r="H2668" s="8"/>
      <c r="I2668" s="8"/>
      <c r="J2668" s="8"/>
      <c r="K2668" s="8"/>
      <c r="L2668" s="8"/>
      <c r="M2668" s="8"/>
      <c r="N2668" s="8"/>
      <c r="O2668" s="8"/>
      <c r="P2668" s="8"/>
      <c r="Q2668" s="8"/>
      <c r="R2668" s="8"/>
      <c r="S2668" s="8"/>
      <c r="T2668" s="8"/>
      <c r="U2668" s="8"/>
      <c r="V2668" s="8"/>
      <c r="W2668" s="8"/>
      <c r="X2668" s="8"/>
      <c r="Y2668" s="8"/>
      <c r="Z2668" s="8"/>
      <c r="AA2668" s="8"/>
      <c r="AB2668" s="8"/>
      <c r="AC2668" s="8"/>
      <c r="AQ2668" s="8"/>
      <c r="AR2668" s="8"/>
      <c r="AS2668" s="8"/>
      <c r="AT2668" s="8"/>
      <c r="AU2668" s="8"/>
      <c r="AV2668" s="8"/>
      <c r="AW2668" s="8"/>
      <c r="AX2668" s="8"/>
      <c r="AY2668" s="8"/>
      <c r="AZ2668" s="8"/>
      <c r="BZ2668" s="41"/>
      <c r="CA2668" s="41"/>
      <c r="CB2668" s="41"/>
      <c r="CC2668" s="41"/>
      <c r="CD2668" s="41"/>
      <c r="CE2668" s="41"/>
      <c r="CF2668" s="41"/>
      <c r="CG2668" s="41"/>
      <c r="CH2668" s="41"/>
      <c r="CI2668" s="41"/>
      <c r="CJ2668" s="41"/>
      <c r="CK2668" s="41"/>
      <c r="CL2668" s="41"/>
      <c r="CM2668" s="41"/>
      <c r="CN2668" s="41"/>
      <c r="CO2668" s="41"/>
      <c r="CP2668" s="41"/>
      <c r="CQ2668" s="41"/>
      <c r="CR2668" s="41"/>
      <c r="CS2668" s="41"/>
      <c r="CT2668" s="41"/>
      <c r="CU2668" s="41"/>
      <c r="CV2668" s="41"/>
      <c r="CW2668" s="41"/>
      <c r="CX2668" s="41"/>
      <c r="CY2668" s="41"/>
      <c r="CZ2668" s="41"/>
      <c r="DA2668" s="41"/>
      <c r="DB2668" s="41"/>
      <c r="DC2668" s="41"/>
      <c r="DD2668" s="41"/>
      <c r="DE2668" s="41"/>
      <c r="DF2668" s="41"/>
      <c r="DG2668" s="41"/>
      <c r="DH2668" s="41"/>
      <c r="DI2668" s="41"/>
      <c r="DJ2668" s="41"/>
      <c r="DK2668" s="41"/>
      <c r="DL2668" s="41"/>
      <c r="DM2668" s="41"/>
      <c r="DN2668" s="41"/>
      <c r="DO2668" s="41"/>
      <c r="DP2668" s="41"/>
      <c r="DQ2668" s="41"/>
      <c r="DR2668" s="41"/>
      <c r="DS2668" s="41"/>
      <c r="DT2668" s="41"/>
      <c r="DU2668" s="41"/>
      <c r="DV2668" s="41"/>
    </row>
    <row r="2669" spans="1:126" s="7" customFormat="1" ht="16.5" customHeight="1">
      <c r="B2669" s="8" t="s">
        <v>229</v>
      </c>
      <c r="C2669" s="8"/>
      <c r="D2669" s="8"/>
      <c r="E2669" s="8"/>
      <c r="F2669" s="8"/>
      <c r="G2669" s="8"/>
      <c r="H2669" s="8"/>
      <c r="I2669" s="8"/>
      <c r="J2669" s="8"/>
      <c r="K2669" s="8"/>
      <c r="L2669" s="8"/>
      <c r="M2669" s="8"/>
      <c r="N2669" s="8"/>
      <c r="O2669" s="8"/>
      <c r="P2669" s="8"/>
      <c r="Q2669" s="8"/>
      <c r="R2669" s="8"/>
      <c r="S2669" s="8"/>
      <c r="T2669" s="8"/>
      <c r="U2669" s="8"/>
      <c r="V2669" s="8"/>
      <c r="W2669" s="8"/>
      <c r="X2669" s="8"/>
      <c r="Y2669" s="8"/>
      <c r="Z2669" s="8"/>
      <c r="AA2669" s="8"/>
      <c r="AB2669" s="8"/>
      <c r="AD2669" s="474">
        <f>VLOOKUP(A2667,入力フォーム!$A$26:$AA$75,2,FALSE)</f>
        <v>0</v>
      </c>
      <c r="AE2669" s="474"/>
      <c r="AF2669" s="474"/>
      <c r="AG2669" s="474"/>
      <c r="AH2669" s="474"/>
      <c r="AI2669" s="474"/>
      <c r="AJ2669" s="474"/>
      <c r="AK2669" s="474"/>
      <c r="AL2669" s="474"/>
      <c r="AM2669" s="474"/>
      <c r="AN2669" s="474"/>
      <c r="AO2669" s="474"/>
      <c r="AP2669" s="474"/>
      <c r="AQ2669" s="8" t="s">
        <v>230</v>
      </c>
      <c r="AR2669" s="8"/>
      <c r="AS2669" s="8"/>
      <c r="AT2669" s="8"/>
      <c r="AU2669" s="8"/>
      <c r="AV2669" s="8"/>
      <c r="AW2669" s="8"/>
      <c r="AX2669" s="8"/>
      <c r="AY2669" s="8"/>
      <c r="AZ2669" s="8"/>
      <c r="BZ2669" s="41"/>
      <c r="CA2669" s="41"/>
      <c r="CB2669" s="41"/>
      <c r="CC2669" s="41"/>
      <c r="CD2669" s="41"/>
      <c r="CE2669" s="41"/>
      <c r="CF2669" s="41"/>
      <c r="CG2669" s="41"/>
      <c r="CH2669" s="41"/>
      <c r="CI2669" s="41"/>
      <c r="CJ2669" s="41"/>
      <c r="CK2669" s="41"/>
      <c r="CL2669" s="41"/>
      <c r="CM2669" s="41"/>
      <c r="CN2669" s="41"/>
      <c r="CO2669" s="41"/>
      <c r="CP2669" s="41"/>
      <c r="CQ2669" s="41"/>
      <c r="CR2669" s="41"/>
      <c r="CS2669" s="41"/>
      <c r="CT2669" s="41"/>
      <c r="CU2669" s="41"/>
      <c r="CV2669" s="41"/>
      <c r="CW2669" s="41"/>
      <c r="CX2669" s="41"/>
      <c r="CY2669" s="41"/>
      <c r="CZ2669" s="41"/>
      <c r="DA2669" s="41"/>
      <c r="DB2669" s="41"/>
      <c r="DC2669" s="41"/>
      <c r="DD2669" s="41"/>
      <c r="DE2669" s="41"/>
      <c r="DF2669" s="41"/>
      <c r="DG2669" s="41"/>
      <c r="DH2669" s="41"/>
      <c r="DI2669" s="41"/>
      <c r="DJ2669" s="41"/>
      <c r="DK2669" s="41"/>
      <c r="DL2669" s="41"/>
      <c r="DM2669" s="41"/>
      <c r="DN2669" s="41"/>
      <c r="DO2669" s="41"/>
      <c r="DP2669" s="41"/>
      <c r="DQ2669" s="41"/>
      <c r="DR2669" s="41"/>
      <c r="DS2669" s="41"/>
      <c r="DT2669" s="41"/>
      <c r="DU2669" s="41"/>
      <c r="DV2669" s="41"/>
    </row>
    <row r="2670" spans="1:126" ht="14.25" customHeight="1">
      <c r="B2670" s="9"/>
      <c r="C2670" s="9"/>
      <c r="D2670" s="9"/>
    </row>
    <row r="2671" spans="1:126" ht="15.75" customHeight="1">
      <c r="D2671" s="475" t="s">
        <v>23</v>
      </c>
      <c r="E2671" s="475"/>
      <c r="F2671" s="475"/>
      <c r="G2671" s="475"/>
      <c r="H2671" s="475"/>
      <c r="I2671" s="475"/>
      <c r="J2671" s="475"/>
      <c r="K2671" s="475"/>
      <c r="L2671" s="475"/>
      <c r="M2671" s="475"/>
      <c r="N2671" s="475"/>
      <c r="O2671" s="475"/>
      <c r="P2671" s="475"/>
      <c r="Q2671" s="475"/>
      <c r="R2671" s="475"/>
      <c r="S2671" s="475"/>
      <c r="T2671" s="475"/>
      <c r="U2671" s="475"/>
      <c r="V2671" s="475"/>
      <c r="W2671" s="475"/>
      <c r="X2671" s="475"/>
      <c r="Y2671" s="475"/>
      <c r="Z2671" s="475"/>
      <c r="AA2671" s="475"/>
      <c r="AB2671" s="475"/>
      <c r="AC2671" s="475"/>
      <c r="AD2671" s="475"/>
      <c r="AE2671" s="475"/>
      <c r="AF2671" s="475"/>
      <c r="AG2671" s="475"/>
      <c r="AH2671" s="475"/>
      <c r="AI2671" s="475"/>
      <c r="AJ2671" s="475"/>
      <c r="AK2671" s="475"/>
      <c r="AL2671" s="475"/>
      <c r="AM2671" s="475"/>
      <c r="AN2671" s="475"/>
      <c r="AO2671" s="475"/>
      <c r="AP2671" s="475"/>
      <c r="AQ2671" s="475"/>
      <c r="AR2671" s="475"/>
      <c r="AS2671" s="475"/>
      <c r="AT2671" s="475"/>
      <c r="AU2671" s="475"/>
      <c r="AV2671" s="475"/>
      <c r="AW2671" s="475"/>
      <c r="AX2671" s="475"/>
      <c r="AY2671" s="475"/>
      <c r="AZ2671" s="475"/>
      <c r="BA2671" s="475"/>
      <c r="BB2671" s="475"/>
      <c r="BC2671" s="475"/>
      <c r="BD2671" s="475"/>
      <c r="BE2671" s="475"/>
      <c r="BF2671" s="475"/>
      <c r="BG2671" s="475"/>
      <c r="BH2671" s="475"/>
      <c r="BI2671" s="475"/>
      <c r="BJ2671" s="475"/>
      <c r="BK2671" s="475"/>
      <c r="BL2671" s="475"/>
      <c r="BM2671" s="475"/>
      <c r="BN2671" s="475"/>
      <c r="BO2671" s="475"/>
      <c r="BP2671" s="475"/>
      <c r="BQ2671" s="475"/>
      <c r="BR2671" s="475"/>
      <c r="BS2671" s="475"/>
      <c r="BT2671" s="475"/>
      <c r="BU2671" s="475"/>
      <c r="BV2671" s="475"/>
      <c r="BW2671" s="475"/>
      <c r="BX2671" s="475"/>
      <c r="BZ2671"/>
    </row>
    <row r="2672" spans="1:126" ht="14.25" customHeight="1">
      <c r="B2672" s="9"/>
      <c r="C2672" s="9"/>
      <c r="D2672" s="9"/>
      <c r="E2672" s="9"/>
      <c r="F2672" s="9"/>
      <c r="G2672" s="9"/>
      <c r="H2672" s="9"/>
      <c r="I2672" s="9"/>
      <c r="J2672" s="9"/>
      <c r="K2672" s="9"/>
      <c r="L2672" s="9"/>
      <c r="M2672" s="9"/>
      <c r="N2672" s="9"/>
      <c r="O2672" s="9"/>
      <c r="P2672" s="9"/>
      <c r="Q2672" s="9"/>
      <c r="R2672" s="9"/>
      <c r="S2672" s="9"/>
      <c r="T2672" s="9"/>
      <c r="U2672" s="9"/>
      <c r="V2672" s="9"/>
      <c r="W2672" s="9"/>
      <c r="X2672" s="9"/>
      <c r="Y2672" s="9"/>
      <c r="Z2672" s="9"/>
      <c r="AA2672" s="9"/>
      <c r="AB2672" s="9"/>
      <c r="AC2672" s="9"/>
      <c r="AD2672" s="9"/>
      <c r="AE2672" s="9"/>
      <c r="AF2672" s="9"/>
      <c r="AG2672" s="9"/>
      <c r="AH2672" s="9"/>
      <c r="AI2672" s="9"/>
      <c r="AJ2672" s="9"/>
      <c r="AK2672" s="9"/>
      <c r="AL2672" s="9"/>
      <c r="AM2672" s="9"/>
      <c r="AN2672" s="9"/>
      <c r="AO2672" s="9"/>
      <c r="AP2672" s="9"/>
      <c r="AQ2672" s="9"/>
      <c r="AR2672" s="9"/>
      <c r="AS2672" s="9"/>
      <c r="AT2672" s="9"/>
      <c r="AU2672" s="9"/>
      <c r="AV2672" s="9"/>
      <c r="AW2672" s="9"/>
      <c r="AX2672" s="9"/>
      <c r="AY2672" s="9"/>
      <c r="AZ2672" s="9"/>
    </row>
    <row r="2673" spans="1:126" ht="19.5" customHeight="1">
      <c r="B2673" s="9"/>
      <c r="C2673" s="9"/>
      <c r="D2673" s="10"/>
      <c r="E2673" s="11" t="s">
        <v>40</v>
      </c>
      <c r="F2673" s="11"/>
      <c r="G2673" s="11"/>
      <c r="H2673" s="11"/>
      <c r="I2673" s="11"/>
      <c r="J2673" s="12"/>
      <c r="K2673" s="12"/>
      <c r="L2673" s="12"/>
      <c r="M2673" s="12"/>
      <c r="N2673" s="12"/>
      <c r="O2673" s="12"/>
      <c r="P2673" s="12"/>
      <c r="Q2673" s="10"/>
      <c r="R2673" s="476" t="str">
        <f>VLOOKUP(A2667,入力フォーム!$A$26:$AA$75,11,FALSE)</f>
        <v/>
      </c>
      <c r="S2673" s="476"/>
      <c r="T2673" s="476"/>
      <c r="U2673" s="476"/>
      <c r="V2673" s="476"/>
      <c r="W2673" s="476"/>
      <c r="X2673" s="476"/>
      <c r="Y2673" s="476"/>
      <c r="Z2673" s="476"/>
      <c r="AA2673" s="476"/>
      <c r="AB2673" s="476"/>
      <c r="AC2673" s="476"/>
      <c r="AD2673" s="476"/>
      <c r="AE2673" s="476"/>
      <c r="AF2673" s="476"/>
      <c r="AG2673" s="476"/>
      <c r="AH2673" s="477" t="s">
        <v>235</v>
      </c>
      <c r="AI2673" s="478"/>
      <c r="AJ2673" s="478"/>
      <c r="AK2673" s="478"/>
      <c r="AL2673" s="478"/>
      <c r="AM2673" s="476" t="str">
        <f>VLOOKUP(A2667,入力フォーム!$A$26:$AA$75,13,FALSE)</f>
        <v/>
      </c>
      <c r="AN2673" s="476"/>
      <c r="AO2673" s="476"/>
      <c r="AP2673" s="476"/>
      <c r="AQ2673" s="476"/>
      <c r="AR2673" s="476"/>
      <c r="AS2673" s="476"/>
      <c r="AT2673" s="476"/>
      <c r="AU2673" s="476"/>
      <c r="AV2673" s="476"/>
      <c r="AW2673" s="476"/>
      <c r="AX2673" s="476"/>
      <c r="AY2673" s="476"/>
      <c r="AZ2673" s="476"/>
      <c r="BA2673" s="476"/>
      <c r="BB2673" s="476"/>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3"/>
    </row>
    <row r="2674" spans="1:126" ht="20.100000000000001" customHeight="1">
      <c r="B2674" s="9"/>
      <c r="C2674" s="9"/>
      <c r="D2674" s="10"/>
      <c r="E2674" s="11" t="s">
        <v>41</v>
      </c>
      <c r="F2674" s="11"/>
      <c r="G2674" s="11"/>
      <c r="H2674" s="11"/>
      <c r="I2674" s="11"/>
      <c r="J2674" s="12"/>
      <c r="K2674" s="12"/>
      <c r="L2674" s="12"/>
      <c r="M2674" s="12"/>
      <c r="N2674" s="12"/>
      <c r="O2674" s="12"/>
      <c r="P2674" s="229"/>
      <c r="Q2674" s="230"/>
      <c r="R2674" s="463" t="str">
        <f>入力フォーム!$C$10</f>
        <v>品川キャンパス</v>
      </c>
      <c r="S2674" s="463"/>
      <c r="T2674" s="463"/>
      <c r="U2674" s="463"/>
      <c r="V2674" s="463"/>
      <c r="W2674" s="463"/>
      <c r="X2674" s="463"/>
      <c r="Y2674" s="463"/>
      <c r="Z2674" s="231"/>
      <c r="AA2674" s="464" t="str">
        <f>入力フォーム!$D$10</f>
        <v>文学部事務室</v>
      </c>
      <c r="AB2674" s="464"/>
      <c r="AC2674" s="464"/>
      <c r="AD2674" s="464"/>
      <c r="AE2674" s="464"/>
      <c r="AF2674" s="464"/>
      <c r="AG2674" s="464"/>
      <c r="AH2674" s="464"/>
      <c r="AI2674" s="464"/>
      <c r="AJ2674" s="464"/>
      <c r="AK2674" s="464"/>
      <c r="AL2674" s="464"/>
      <c r="AM2674" s="464"/>
      <c r="AN2674" s="464"/>
      <c r="AO2674" s="464"/>
      <c r="AP2674" s="464"/>
      <c r="AQ2674" s="464"/>
      <c r="AR2674" s="464"/>
      <c r="AS2674" s="464"/>
      <c r="AT2674" s="464"/>
      <c r="AU2674" s="464"/>
      <c r="AV2674" s="464"/>
      <c r="AW2674" s="464"/>
      <c r="AX2674" s="464"/>
      <c r="AY2674" s="464"/>
      <c r="AZ2674" s="464"/>
      <c r="BA2674" s="464"/>
      <c r="BB2674" s="464"/>
      <c r="BC2674" s="464"/>
      <c r="BD2674" s="464"/>
      <c r="BE2674" s="464"/>
      <c r="BF2674" s="464"/>
      <c r="BG2674" s="464"/>
      <c r="BH2674" s="464"/>
      <c r="BI2674" s="464"/>
      <c r="BJ2674" s="464"/>
      <c r="BK2674" s="464"/>
      <c r="BL2674" s="464"/>
      <c r="BM2674" s="464"/>
      <c r="BN2674" s="464"/>
      <c r="BO2674" s="464"/>
      <c r="BP2674" s="464"/>
      <c r="BQ2674" s="464"/>
      <c r="BR2674" s="231"/>
      <c r="BS2674" s="231"/>
      <c r="BT2674" s="231"/>
      <c r="BU2674" s="231"/>
      <c r="BV2674" s="231"/>
      <c r="BW2674" s="231"/>
      <c r="BX2674" s="232"/>
    </row>
    <row r="2675" spans="1:126" ht="18.600000000000001" customHeight="1">
      <c r="B2675" s="9"/>
      <c r="C2675" s="9"/>
      <c r="D2675" s="15"/>
      <c r="E2675" s="16" t="s">
        <v>236</v>
      </c>
      <c r="F2675" s="16"/>
      <c r="G2675" s="16"/>
      <c r="H2675" s="16"/>
      <c r="I2675" s="16"/>
      <c r="J2675" s="17"/>
      <c r="K2675" s="17"/>
      <c r="L2675" s="17"/>
      <c r="M2675" s="17"/>
      <c r="N2675" s="17"/>
      <c r="O2675" s="17"/>
      <c r="P2675" s="17"/>
      <c r="Q2675" s="15"/>
      <c r="R2675" s="465" t="str">
        <f>入力フォーム!$C$4</f>
        <v>文学部事務室</v>
      </c>
      <c r="S2675" s="465"/>
      <c r="T2675" s="465"/>
      <c r="U2675" s="465"/>
      <c r="V2675" s="465"/>
      <c r="W2675" s="465"/>
      <c r="X2675" s="465"/>
      <c r="Y2675" s="465"/>
      <c r="Z2675" s="465"/>
      <c r="AA2675" s="465"/>
      <c r="AB2675" s="465"/>
      <c r="AC2675" s="465"/>
      <c r="AD2675" s="465"/>
      <c r="AE2675" s="465"/>
      <c r="AF2675" s="465"/>
      <c r="AG2675" s="465"/>
      <c r="AH2675" s="465"/>
      <c r="AI2675" s="465"/>
      <c r="AJ2675" s="465"/>
      <c r="AK2675" s="465"/>
      <c r="AL2675" s="465"/>
      <c r="AM2675" s="465"/>
      <c r="AN2675" s="465"/>
      <c r="AO2675" s="465"/>
      <c r="AP2675" s="465"/>
      <c r="AQ2675" s="465"/>
      <c r="AR2675" s="465"/>
      <c r="AS2675" s="465"/>
      <c r="AT2675" s="465"/>
      <c r="AU2675" s="465"/>
      <c r="AV2675" s="465"/>
      <c r="AW2675" s="465"/>
      <c r="AX2675" s="465"/>
      <c r="AY2675" s="465"/>
      <c r="AZ2675" s="465"/>
      <c r="BA2675" s="465"/>
      <c r="BB2675" s="465"/>
      <c r="BC2675" s="465"/>
      <c r="BD2675" s="465"/>
      <c r="BE2675" s="465"/>
      <c r="BF2675" s="465"/>
      <c r="BG2675" s="465"/>
      <c r="BH2675" s="465"/>
      <c r="BI2675" s="465"/>
      <c r="BJ2675" s="465"/>
      <c r="BK2675" s="465"/>
      <c r="BL2675" s="465"/>
      <c r="BM2675" s="465"/>
      <c r="BN2675" s="465"/>
      <c r="BO2675" s="465"/>
      <c r="BP2675" s="465"/>
      <c r="BQ2675" s="465"/>
      <c r="BR2675" s="465"/>
      <c r="BS2675" s="233"/>
      <c r="BT2675" s="233"/>
      <c r="BU2675" s="233"/>
      <c r="BV2675" s="233"/>
      <c r="BW2675" s="233"/>
      <c r="BX2675" s="19"/>
    </row>
    <row r="2676" spans="1:126" ht="38.25" customHeight="1">
      <c r="B2676" s="9"/>
      <c r="C2676" s="9"/>
      <c r="D2676" s="10"/>
      <c r="E2676" s="466" t="s">
        <v>42</v>
      </c>
      <c r="F2676" s="466"/>
      <c r="G2676" s="466"/>
      <c r="H2676" s="466"/>
      <c r="I2676" s="466"/>
      <c r="J2676" s="466"/>
      <c r="K2676" s="466"/>
      <c r="L2676" s="466"/>
      <c r="M2676" s="466"/>
      <c r="N2676" s="466"/>
      <c r="O2676" s="466"/>
      <c r="P2676" s="467"/>
      <c r="Q2676" s="10"/>
      <c r="R2676" s="468" t="str">
        <f>入力フォーム!$C$8</f>
        <v>OC学生スタッフ</v>
      </c>
      <c r="S2676" s="468"/>
      <c r="T2676" s="468"/>
      <c r="U2676" s="468"/>
      <c r="V2676" s="468"/>
      <c r="W2676" s="468"/>
      <c r="X2676" s="468"/>
      <c r="Y2676" s="468"/>
      <c r="Z2676" s="468"/>
      <c r="AA2676" s="468"/>
      <c r="AB2676" s="468"/>
      <c r="AC2676" s="468"/>
      <c r="AD2676" s="468"/>
      <c r="AE2676" s="468"/>
      <c r="AF2676" s="468"/>
      <c r="AG2676" s="468"/>
      <c r="AH2676" s="468"/>
      <c r="AI2676" s="468"/>
      <c r="AJ2676" s="468"/>
      <c r="AK2676" s="468"/>
      <c r="AL2676" s="468"/>
      <c r="AM2676" s="468"/>
      <c r="AN2676" s="468"/>
      <c r="AO2676" s="468"/>
      <c r="AP2676" s="468"/>
      <c r="AQ2676" s="468"/>
      <c r="AR2676" s="468"/>
      <c r="AS2676" s="468"/>
      <c r="AT2676" s="468"/>
      <c r="AU2676" s="468"/>
      <c r="AV2676" s="468"/>
      <c r="AW2676" s="468"/>
      <c r="AX2676" s="468"/>
      <c r="AY2676" s="468"/>
      <c r="AZ2676" s="468"/>
      <c r="BA2676" s="468"/>
      <c r="BB2676" s="468"/>
      <c r="BC2676" s="468"/>
      <c r="BD2676" s="468"/>
      <c r="BE2676" s="468"/>
      <c r="BF2676" s="468"/>
      <c r="BG2676" s="468"/>
      <c r="BH2676" s="468"/>
      <c r="BI2676" s="468"/>
      <c r="BJ2676" s="468"/>
      <c r="BK2676" s="468"/>
      <c r="BL2676" s="468"/>
      <c r="BM2676" s="468"/>
      <c r="BN2676" s="468"/>
      <c r="BO2676" s="468"/>
      <c r="BP2676" s="468"/>
      <c r="BQ2676" s="468"/>
      <c r="BR2676" s="468"/>
      <c r="BS2676" s="234"/>
      <c r="BT2676" s="234"/>
      <c r="BU2676" s="234"/>
      <c r="BV2676" s="234"/>
      <c r="BW2676" s="234"/>
      <c r="BX2676" s="14"/>
    </row>
    <row r="2677" spans="1:126" ht="20.100000000000001" customHeight="1">
      <c r="B2677" s="9"/>
      <c r="C2677" s="9"/>
      <c r="D2677" s="15"/>
      <c r="E2677" s="16" t="s">
        <v>43</v>
      </c>
      <c r="F2677" s="16"/>
      <c r="G2677" s="16"/>
      <c r="H2677" s="16"/>
      <c r="I2677" s="16"/>
      <c r="J2677" s="17"/>
      <c r="K2677" s="17"/>
      <c r="L2677" s="17"/>
      <c r="M2677" s="17"/>
      <c r="N2677" s="17"/>
      <c r="O2677" s="17"/>
      <c r="P2677" s="17"/>
      <c r="Q2677" s="15"/>
      <c r="R2677" s="17" t="s">
        <v>44</v>
      </c>
      <c r="S2677" s="17"/>
      <c r="T2677" s="17"/>
      <c r="U2677" s="17"/>
      <c r="V2677" s="17"/>
      <c r="W2677" s="469" t="str">
        <f>VLOOKUP(A2667,入力フォーム!$A$26:$AA$75,22,FALSE)</f>
        <v/>
      </c>
      <c r="X2677" s="469"/>
      <c r="Y2677" s="469"/>
      <c r="Z2677" s="469"/>
      <c r="AA2677" s="469"/>
      <c r="AB2677" s="469"/>
      <c r="AC2677" s="469"/>
      <c r="AD2677" s="469"/>
      <c r="AE2677" s="469"/>
      <c r="AF2677" s="469"/>
      <c r="AG2677" s="469"/>
      <c r="AH2677" s="469"/>
      <c r="AI2677" s="469"/>
      <c r="AJ2677" s="469"/>
      <c r="AK2677" s="469"/>
      <c r="AL2677" s="469"/>
      <c r="AM2677" s="469"/>
      <c r="AN2677" s="469"/>
      <c r="AO2677" s="469"/>
      <c r="AP2677" s="17"/>
      <c r="AQ2677" s="17"/>
      <c r="AR2677" s="470" t="s">
        <v>237</v>
      </c>
      <c r="AS2677" s="470"/>
      <c r="AT2677" s="470"/>
      <c r="AU2677" s="470"/>
      <c r="AV2677" s="470"/>
      <c r="AW2677" s="470"/>
      <c r="AX2677" s="471">
        <f>入力フォーム!$E$16</f>
        <v>0</v>
      </c>
      <c r="AY2677" s="471"/>
      <c r="AZ2677" s="471"/>
      <c r="BA2677" s="472" t="s">
        <v>65</v>
      </c>
      <c r="BB2677" s="472"/>
      <c r="BC2677" s="472"/>
      <c r="BD2677" s="472"/>
      <c r="BE2677" s="472"/>
      <c r="BF2677" s="18"/>
      <c r="BG2677" s="18"/>
      <c r="BH2677" s="18"/>
      <c r="BI2677" s="18"/>
      <c r="BJ2677" s="18"/>
      <c r="BK2677" s="18"/>
      <c r="BL2677" s="18"/>
      <c r="BM2677" s="18"/>
      <c r="BN2677" s="18"/>
      <c r="BO2677" s="18"/>
      <c r="BP2677" s="18"/>
      <c r="BQ2677" s="18"/>
      <c r="BR2677" s="18"/>
      <c r="BS2677" s="18"/>
      <c r="BT2677" s="18"/>
      <c r="BU2677" s="18"/>
      <c r="BV2677" s="18"/>
      <c r="BW2677" s="18"/>
      <c r="BX2677" s="19"/>
    </row>
    <row r="2678" spans="1:126" ht="20.100000000000001" customHeight="1">
      <c r="A2678" s="245"/>
      <c r="B2678" s="235"/>
      <c r="C2678" s="235"/>
      <c r="D2678" s="236"/>
      <c r="E2678" s="237"/>
      <c r="F2678" s="237"/>
      <c r="G2678" s="237"/>
      <c r="H2678" s="237"/>
      <c r="I2678" s="237"/>
      <c r="J2678" s="238"/>
      <c r="K2678" s="238"/>
      <c r="L2678" s="238"/>
      <c r="M2678" s="238"/>
      <c r="N2678" s="238"/>
      <c r="O2678" s="238"/>
      <c r="P2678" s="238"/>
      <c r="Q2678" s="239"/>
      <c r="R2678" s="240"/>
      <c r="S2678" s="241"/>
      <c r="T2678" s="241"/>
      <c r="U2678" s="241"/>
      <c r="V2678" s="241"/>
      <c r="W2678" s="241"/>
      <c r="X2678" s="241"/>
      <c r="Y2678" s="241"/>
      <c r="Z2678" s="241"/>
      <c r="AA2678" s="241"/>
      <c r="AB2678" s="241"/>
      <c r="AC2678" s="241"/>
      <c r="AD2678" s="241"/>
      <c r="AE2678" s="241"/>
      <c r="AF2678" s="241"/>
      <c r="AG2678" s="241"/>
      <c r="AH2678" s="241"/>
      <c r="AI2678" s="241"/>
      <c r="AJ2678" s="241"/>
      <c r="AK2678" s="241"/>
      <c r="AL2678" s="241"/>
      <c r="AM2678" s="241"/>
      <c r="AN2678" s="241"/>
      <c r="AO2678" s="241"/>
      <c r="AP2678" s="241"/>
      <c r="AQ2678" s="241"/>
      <c r="AR2678" s="242"/>
      <c r="AS2678" s="242"/>
      <c r="AT2678" s="243"/>
      <c r="AU2678" s="241"/>
      <c r="AV2678" s="241"/>
      <c r="AW2678" s="241"/>
      <c r="AX2678" s="241"/>
      <c r="AY2678" s="242"/>
      <c r="AZ2678" s="242"/>
      <c r="BA2678" s="242"/>
      <c r="BB2678" s="242"/>
      <c r="BC2678" s="242"/>
      <c r="BD2678" s="242"/>
      <c r="BE2678" s="242"/>
      <c r="BF2678" s="242"/>
      <c r="BG2678" s="242"/>
      <c r="BH2678" s="242"/>
      <c r="BI2678" s="242"/>
      <c r="BJ2678" s="242"/>
      <c r="BK2678" s="242"/>
      <c r="BL2678" s="242"/>
      <c r="BM2678" s="242"/>
      <c r="BN2678" s="242"/>
      <c r="BO2678" s="242"/>
      <c r="BP2678" s="242"/>
      <c r="BQ2678" s="242"/>
      <c r="BR2678" s="242"/>
      <c r="BS2678" s="242"/>
      <c r="BT2678" s="242"/>
      <c r="BU2678" s="242"/>
      <c r="BV2678" s="242"/>
      <c r="BW2678" s="242"/>
      <c r="BX2678" s="244"/>
    </row>
    <row r="2679" spans="1:126" ht="20.100000000000001" customHeight="1">
      <c r="B2679" s="9"/>
      <c r="C2679" s="9"/>
      <c r="D2679" s="20"/>
      <c r="E2679" s="21" t="s">
        <v>45</v>
      </c>
      <c r="F2679" s="21"/>
      <c r="G2679" s="21"/>
      <c r="H2679" s="21"/>
      <c r="I2679" s="21"/>
      <c r="J2679" s="22"/>
      <c r="K2679" s="22"/>
      <c r="L2679" s="22"/>
      <c r="M2679" s="22"/>
      <c r="N2679" s="22"/>
      <c r="O2679" s="22"/>
      <c r="P2679" s="22"/>
      <c r="Q2679" s="15"/>
      <c r="R2679" s="490" t="str">
        <f>VLOOKUP(A2667,入力フォーム!$A$26:$AA$75,14,FALSE)</f>
        <v/>
      </c>
      <c r="S2679" s="490"/>
      <c r="T2679" s="490"/>
      <c r="U2679" s="490"/>
      <c r="V2679" s="490"/>
      <c r="W2679" s="490"/>
      <c r="X2679" s="490"/>
      <c r="Y2679" s="490"/>
      <c r="Z2679" s="490"/>
      <c r="AA2679" s="490"/>
      <c r="AB2679" s="491" t="s">
        <v>235</v>
      </c>
      <c r="AC2679" s="491"/>
      <c r="AD2679" s="491"/>
      <c r="AE2679" s="491"/>
      <c r="AF2679" s="491"/>
      <c r="AG2679" s="492" t="str">
        <f>VLOOKUP(A2667,入力フォーム!$A$26:$AA$75,16,FALSE)</f>
        <v/>
      </c>
      <c r="AH2679" s="492"/>
      <c r="AI2679" s="492"/>
      <c r="AJ2679" s="492"/>
      <c r="AK2679" s="492"/>
      <c r="AL2679" s="492"/>
      <c r="AM2679" s="492"/>
      <c r="AN2679" s="492"/>
      <c r="AO2679" s="492"/>
      <c r="AP2679" s="492"/>
      <c r="AQ2679" s="27"/>
      <c r="AR2679" s="36"/>
      <c r="AS2679" s="36"/>
      <c r="AT2679" s="36"/>
      <c r="AU2679" s="36"/>
      <c r="AV2679" s="36"/>
      <c r="AW2679" s="36"/>
      <c r="AX2679" s="36"/>
      <c r="AY2679" s="18"/>
      <c r="AZ2679" s="18"/>
      <c r="BA2679" s="18"/>
      <c r="BB2679" s="18"/>
      <c r="BC2679" s="18"/>
      <c r="BD2679" s="18"/>
      <c r="BE2679" s="18"/>
      <c r="BF2679" s="18"/>
      <c r="BG2679" s="18"/>
      <c r="BH2679" s="18"/>
      <c r="BI2679" s="18"/>
      <c r="BJ2679" s="18"/>
      <c r="BK2679" s="18"/>
      <c r="BL2679" s="18"/>
      <c r="BM2679" s="18"/>
      <c r="BN2679" s="18"/>
      <c r="BO2679" s="18"/>
      <c r="BP2679" s="18"/>
      <c r="BQ2679" s="18"/>
      <c r="BR2679" s="18"/>
      <c r="BS2679" s="18"/>
      <c r="BT2679" s="18"/>
      <c r="BU2679" s="18"/>
      <c r="BV2679" s="18"/>
      <c r="BW2679" s="18"/>
      <c r="BX2679" s="19"/>
    </row>
    <row r="2680" spans="1:126" s="8" customFormat="1" ht="10.5" customHeight="1">
      <c r="D2680" s="15"/>
      <c r="E2680" s="16"/>
      <c r="F2680" s="16"/>
      <c r="G2680" s="16"/>
      <c r="H2680" s="16"/>
      <c r="I2680" s="16"/>
      <c r="J2680" s="16"/>
      <c r="K2680" s="16"/>
      <c r="L2680" s="16"/>
      <c r="M2680" s="16"/>
      <c r="N2680" s="16"/>
      <c r="O2680" s="16"/>
      <c r="P2680" s="17"/>
      <c r="Q2680" s="15"/>
      <c r="R2680" s="16"/>
      <c r="S2680" s="16"/>
      <c r="T2680" s="16"/>
      <c r="U2680" s="16"/>
      <c r="V2680" s="16"/>
      <c r="W2680" s="16"/>
      <c r="X2680" s="16"/>
      <c r="Y2680" s="16"/>
      <c r="Z2680" s="16"/>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6"/>
      <c r="AW2680" s="16"/>
      <c r="AX2680" s="16"/>
      <c r="AY2680" s="16"/>
      <c r="AZ2680" s="16"/>
      <c r="BA2680" s="16"/>
      <c r="BB2680" s="16"/>
      <c r="BC2680" s="16"/>
      <c r="BD2680" s="16"/>
      <c r="BE2680" s="16"/>
      <c r="BF2680" s="16"/>
      <c r="BG2680" s="16"/>
      <c r="BH2680" s="16"/>
      <c r="BI2680" s="16"/>
      <c r="BJ2680" s="16"/>
      <c r="BK2680" s="16"/>
      <c r="BL2680" s="16"/>
      <c r="BM2680" s="16"/>
      <c r="BN2680" s="16"/>
      <c r="BO2680" s="16"/>
      <c r="BP2680" s="16"/>
      <c r="BQ2680" s="16"/>
      <c r="BR2680" s="16"/>
      <c r="BS2680" s="16"/>
      <c r="BT2680" s="16"/>
      <c r="BU2680" s="16"/>
      <c r="BV2680" s="16"/>
      <c r="BW2680" s="16"/>
      <c r="BX2680" s="19"/>
      <c r="BY2680"/>
      <c r="BZ2680" s="43"/>
      <c r="CA2680" s="43"/>
      <c r="CB2680" s="43"/>
      <c r="CC2680" s="43"/>
      <c r="CD2680" s="43"/>
      <c r="CE2680" s="43"/>
      <c r="CF2680" s="43"/>
      <c r="CG2680" s="43"/>
      <c r="CH2680" s="43"/>
      <c r="CI2680" s="43"/>
      <c r="CJ2680" s="43"/>
      <c r="CK2680" s="43"/>
      <c r="CL2680" s="43"/>
      <c r="CM2680" s="43"/>
      <c r="CN2680" s="43"/>
      <c r="CO2680" s="43"/>
      <c r="CP2680" s="43"/>
      <c r="CQ2680" s="43"/>
      <c r="CR2680" s="43"/>
      <c r="CS2680" s="43"/>
      <c r="CT2680" s="43"/>
      <c r="CU2680" s="43"/>
      <c r="CV2680" s="43"/>
      <c r="CW2680" s="43"/>
      <c r="CX2680" s="43"/>
      <c r="CY2680" s="43"/>
      <c r="CZ2680" s="43"/>
      <c r="DA2680" s="43"/>
      <c r="DB2680" s="43"/>
      <c r="DC2680" s="43"/>
      <c r="DD2680" s="43"/>
      <c r="DE2680" s="43"/>
      <c r="DF2680" s="43"/>
      <c r="DG2680" s="43"/>
      <c r="DH2680" s="43"/>
      <c r="DI2680" s="43"/>
      <c r="DJ2680" s="43"/>
      <c r="DK2680" s="43"/>
      <c r="DL2680" s="43"/>
      <c r="DM2680" s="43"/>
      <c r="DN2680" s="43"/>
      <c r="DO2680" s="43"/>
      <c r="DP2680" s="43"/>
      <c r="DQ2680" s="43"/>
      <c r="DR2680" s="43"/>
      <c r="DS2680" s="43"/>
      <c r="DT2680" s="43"/>
      <c r="DU2680" s="43"/>
      <c r="DV2680" s="43"/>
    </row>
    <row r="2681" spans="1:126" ht="20.100000000000001" customHeight="1">
      <c r="B2681" s="9"/>
      <c r="C2681" s="9"/>
      <c r="D2681" s="15"/>
      <c r="E2681" s="16"/>
      <c r="F2681" s="16"/>
      <c r="G2681" s="16"/>
      <c r="H2681" s="16"/>
      <c r="I2681" s="16"/>
      <c r="J2681" s="17"/>
      <c r="K2681" s="17"/>
      <c r="L2681" s="17"/>
      <c r="M2681" s="17"/>
      <c r="N2681" s="17"/>
      <c r="O2681" s="17"/>
      <c r="P2681" s="17"/>
      <c r="Q2681" s="15"/>
      <c r="R2681" s="17"/>
      <c r="S2681" s="17" t="s">
        <v>46</v>
      </c>
      <c r="T2681" s="17"/>
      <c r="U2681" s="17"/>
      <c r="V2681" s="17"/>
      <c r="W2681" s="17"/>
      <c r="X2681" s="17"/>
      <c r="Y2681" s="17"/>
      <c r="Z2681" s="17"/>
      <c r="AA2681" s="17"/>
      <c r="AB2681" s="17"/>
      <c r="AC2681" s="17"/>
      <c r="AD2681" s="17"/>
      <c r="AE2681" s="17"/>
      <c r="AF2681" s="17"/>
      <c r="AG2681" s="17"/>
      <c r="AH2681" s="17"/>
      <c r="AI2681" s="17"/>
      <c r="AJ2681" s="17"/>
      <c r="BI2681" s="247"/>
      <c r="BJ2681" s="247"/>
      <c r="BK2681" s="247"/>
      <c r="BL2681" s="18"/>
      <c r="BM2681" s="18"/>
      <c r="BN2681" s="18"/>
      <c r="BO2681" s="18"/>
      <c r="BP2681" s="18"/>
      <c r="BQ2681" s="18"/>
      <c r="BR2681" s="18"/>
      <c r="BS2681" s="18"/>
      <c r="BT2681" s="18"/>
      <c r="BU2681" s="18"/>
      <c r="BV2681" s="18"/>
      <c r="BW2681" s="18"/>
      <c r="BX2681" s="19"/>
    </row>
    <row r="2682" spans="1:126" ht="20.100000000000001" customHeight="1">
      <c r="B2682" s="9"/>
      <c r="C2682" s="9"/>
      <c r="D2682" s="15"/>
      <c r="E2682" s="16"/>
      <c r="F2682" s="16"/>
      <c r="G2682" s="16"/>
      <c r="H2682" s="16"/>
      <c r="I2682" s="16"/>
      <c r="J2682" s="17"/>
      <c r="K2682" s="17"/>
      <c r="L2682" s="17"/>
      <c r="M2682" s="17"/>
      <c r="N2682" s="17"/>
      <c r="O2682" s="17"/>
      <c r="P2682" s="17"/>
      <c r="Q2682" s="15"/>
      <c r="R2682" s="492" t="str">
        <f>VLOOKUP(A2667,入力フォーム!$A$26:$AA$75,17,FALSE)</f>
        <v/>
      </c>
      <c r="S2682" s="492"/>
      <c r="T2682" s="492"/>
      <c r="U2682" s="492"/>
      <c r="V2682" s="492"/>
      <c r="W2682" s="492"/>
      <c r="X2682" s="492"/>
      <c r="Y2682" s="492"/>
      <c r="Z2682" s="492"/>
      <c r="AA2682" s="492"/>
      <c r="AB2682" s="491" t="s">
        <v>235</v>
      </c>
      <c r="AC2682" s="491"/>
      <c r="AD2682" s="491"/>
      <c r="AE2682" s="491"/>
      <c r="AF2682" s="491"/>
      <c r="AG2682" s="492" t="str">
        <f>VLOOKUP(A2667,入力フォーム!$A$26:$AA$75,19,FALSE)</f>
        <v/>
      </c>
      <c r="AH2682" s="492"/>
      <c r="AI2682" s="492"/>
      <c r="AJ2682" s="492"/>
      <c r="AK2682" s="492"/>
      <c r="AL2682" s="492"/>
      <c r="AM2682" s="492"/>
      <c r="AN2682" s="492"/>
      <c r="AO2682" s="492"/>
      <c r="AP2682" s="492"/>
      <c r="AQ2682" s="27"/>
      <c r="AR2682" s="28" t="s">
        <v>47</v>
      </c>
      <c r="AS2682" s="28"/>
      <c r="AT2682" s="28"/>
      <c r="AU2682" s="28"/>
      <c r="AV2682" s="485" t="str">
        <f>VLOOKUP(A2667,入力フォーム!$A$26:$AA$75,20,FALSE)</f>
        <v/>
      </c>
      <c r="AW2682" s="485"/>
      <c r="AX2682" s="28" t="s">
        <v>48</v>
      </c>
      <c r="AY2682" s="28"/>
      <c r="AZ2682" s="28"/>
      <c r="BA2682" s="28"/>
      <c r="BB2682" s="28"/>
      <c r="BC2682" s="28"/>
      <c r="BD2682" s="28"/>
      <c r="BE2682" s="28"/>
      <c r="BF2682" s="28"/>
      <c r="BG2682" s="18"/>
      <c r="BH2682" s="18"/>
      <c r="BI2682" s="18"/>
      <c r="BJ2682" s="18"/>
      <c r="BK2682" s="18"/>
      <c r="BL2682" s="18"/>
      <c r="BM2682" s="18"/>
      <c r="BN2682" s="18"/>
      <c r="BO2682" s="18"/>
      <c r="BP2682" s="18"/>
      <c r="BQ2682" s="18"/>
      <c r="BR2682" s="18"/>
      <c r="BS2682" s="18"/>
      <c r="BT2682" s="18"/>
      <c r="BU2682" s="18"/>
      <c r="BV2682" s="18"/>
      <c r="BW2682" s="18"/>
      <c r="BX2682" s="19"/>
    </row>
    <row r="2683" spans="1:126" ht="20.100000000000001" customHeight="1">
      <c r="B2683" s="9"/>
      <c r="C2683" s="9"/>
      <c r="D2683" s="15"/>
      <c r="E2683" s="16"/>
      <c r="F2683" s="16"/>
      <c r="G2683" s="16"/>
      <c r="H2683" s="16"/>
      <c r="I2683" s="16"/>
      <c r="J2683" s="17"/>
      <c r="K2683" s="17"/>
      <c r="L2683" s="17"/>
      <c r="M2683" s="17"/>
      <c r="N2683" s="17"/>
      <c r="O2683" s="17"/>
      <c r="P2683" s="17"/>
      <c r="Q2683" s="15"/>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c r="AP2683" s="17"/>
      <c r="AQ2683" s="17"/>
      <c r="AR2683" s="17"/>
      <c r="AS2683" s="17"/>
      <c r="AT2683" s="17"/>
      <c r="AU2683" s="17"/>
      <c r="AV2683" s="17"/>
      <c r="AW2683" s="17"/>
      <c r="AX2683" s="17"/>
      <c r="AY2683" s="18"/>
      <c r="AZ2683" s="18"/>
      <c r="BA2683" s="18"/>
      <c r="BB2683" s="18"/>
      <c r="BC2683" s="18"/>
      <c r="BD2683" s="18"/>
      <c r="BE2683" s="18"/>
      <c r="BF2683" s="18"/>
      <c r="BG2683" s="18"/>
      <c r="BH2683" s="18"/>
      <c r="BI2683" s="18"/>
      <c r="BJ2683" s="18"/>
      <c r="BK2683" s="18"/>
      <c r="BL2683" s="18"/>
      <c r="BM2683" s="18"/>
      <c r="BN2683" s="18"/>
      <c r="BO2683" s="18"/>
      <c r="BP2683" s="18"/>
      <c r="BQ2683" s="18"/>
      <c r="BR2683" s="18"/>
      <c r="BS2683" s="18"/>
      <c r="BT2683" s="18"/>
      <c r="BU2683" s="18"/>
      <c r="BV2683" s="18"/>
      <c r="BW2683" s="18"/>
      <c r="BX2683" s="19"/>
    </row>
    <row r="2684" spans="1:126" ht="20.100000000000001" customHeight="1">
      <c r="B2684" s="9"/>
      <c r="C2684" s="9"/>
      <c r="D2684" s="15"/>
      <c r="E2684" s="16"/>
      <c r="F2684" s="16"/>
      <c r="G2684" s="16"/>
      <c r="H2684" s="16"/>
      <c r="I2684" s="16"/>
      <c r="J2684" s="17"/>
      <c r="K2684" s="17"/>
      <c r="L2684" s="17"/>
      <c r="M2684" s="17"/>
      <c r="N2684" s="17"/>
      <c r="O2684" s="17"/>
      <c r="P2684" s="17"/>
      <c r="Q2684" s="15"/>
      <c r="R2684" s="248" t="s">
        <v>238</v>
      </c>
      <c r="S2684" s="29"/>
      <c r="T2684" s="29"/>
      <c r="U2684" s="29"/>
      <c r="V2684" s="29"/>
      <c r="W2684" s="29"/>
      <c r="X2684" s="29"/>
      <c r="Y2684" s="29"/>
      <c r="Z2684" s="29"/>
      <c r="AA2684" s="29"/>
      <c r="AB2684" s="29"/>
      <c r="AC2684" s="29"/>
      <c r="AD2684" s="29"/>
      <c r="AE2684" s="29"/>
      <c r="AF2684" s="29"/>
      <c r="AG2684" s="29"/>
      <c r="AH2684" s="29"/>
      <c r="AI2684" s="29"/>
      <c r="AJ2684" s="29"/>
      <c r="AK2684" s="29"/>
      <c r="AL2684" s="29"/>
      <c r="AM2684" s="29"/>
      <c r="AN2684" s="29"/>
      <c r="AO2684" s="29"/>
      <c r="AP2684" s="29"/>
      <c r="AQ2684" s="29"/>
      <c r="AR2684" s="29"/>
      <c r="AS2684" s="29"/>
      <c r="AT2684" s="29"/>
      <c r="AU2684" s="29"/>
      <c r="AV2684" s="29"/>
      <c r="AW2684" s="29"/>
      <c r="AX2684" s="29"/>
      <c r="AY2684" s="30"/>
      <c r="AZ2684" s="30"/>
      <c r="BA2684" s="30"/>
      <c r="BB2684" s="30"/>
      <c r="BC2684" s="30"/>
      <c r="BD2684" s="30"/>
      <c r="BE2684" s="30"/>
      <c r="BF2684" s="30"/>
      <c r="BG2684" s="30"/>
      <c r="BH2684" s="30"/>
      <c r="BI2684" s="30"/>
      <c r="BJ2684" s="30"/>
      <c r="BK2684" s="30"/>
      <c r="BL2684" s="18"/>
      <c r="BM2684" s="18"/>
      <c r="BN2684" s="18"/>
      <c r="BO2684" s="18"/>
      <c r="BP2684" s="18"/>
      <c r="BQ2684" s="18"/>
      <c r="BR2684" s="18"/>
      <c r="BS2684" s="18"/>
      <c r="BT2684" s="18"/>
      <c r="BU2684" s="18"/>
      <c r="BV2684" s="18"/>
      <c r="BW2684" s="18"/>
      <c r="BX2684" s="19"/>
    </row>
    <row r="2685" spans="1:126" ht="20.100000000000001" customHeight="1">
      <c r="B2685" s="9"/>
      <c r="C2685" s="9"/>
      <c r="D2685" s="23"/>
      <c r="E2685" s="24"/>
      <c r="F2685" s="24"/>
      <c r="G2685" s="24"/>
      <c r="H2685" s="24"/>
      <c r="I2685" s="24"/>
      <c r="J2685" s="25"/>
      <c r="K2685" s="25"/>
      <c r="L2685" s="25"/>
      <c r="M2685" s="25"/>
      <c r="N2685" s="25"/>
      <c r="O2685" s="25"/>
      <c r="P2685" s="25"/>
      <c r="Q2685" s="15"/>
      <c r="R2685" s="249" t="s">
        <v>239</v>
      </c>
      <c r="S2685" s="29"/>
      <c r="T2685" s="29"/>
      <c r="U2685" s="29"/>
      <c r="V2685" s="29"/>
      <c r="W2685" s="29"/>
      <c r="X2685" s="29"/>
      <c r="Y2685" s="29"/>
      <c r="Z2685" s="29"/>
      <c r="AA2685" s="29"/>
      <c r="AB2685" s="29"/>
      <c r="AC2685" s="29"/>
      <c r="AD2685" s="29"/>
      <c r="AE2685" s="29"/>
      <c r="AF2685" s="29"/>
      <c r="AG2685" s="29"/>
      <c r="AH2685" s="29"/>
      <c r="AI2685" s="29"/>
      <c r="AJ2685" s="29"/>
      <c r="AK2685" s="29"/>
      <c r="AL2685" s="29"/>
      <c r="AM2685" s="29"/>
      <c r="AN2685" s="29"/>
      <c r="AO2685" s="29"/>
      <c r="AP2685" s="29"/>
      <c r="AQ2685" s="29"/>
      <c r="AR2685" s="29"/>
      <c r="AS2685" s="29"/>
      <c r="AT2685" s="29"/>
      <c r="AU2685" s="29"/>
      <c r="AV2685" s="29"/>
      <c r="AW2685" s="29"/>
      <c r="AX2685" s="29"/>
      <c r="AY2685" s="30"/>
      <c r="AZ2685" s="30"/>
      <c r="BA2685" s="30"/>
      <c r="BB2685" s="30"/>
      <c r="BC2685" s="30"/>
      <c r="BD2685" s="30"/>
      <c r="BE2685" s="30"/>
      <c r="BF2685" s="30"/>
      <c r="BG2685" s="30"/>
      <c r="BH2685" s="30"/>
      <c r="BI2685" s="30"/>
      <c r="BJ2685" s="30"/>
      <c r="BK2685" s="30"/>
      <c r="BL2685" s="18"/>
      <c r="BM2685" s="18"/>
      <c r="BN2685" s="18"/>
      <c r="BO2685" s="18"/>
      <c r="BP2685" s="18"/>
      <c r="BQ2685" s="18"/>
      <c r="BR2685" s="18"/>
      <c r="BS2685" s="18"/>
      <c r="BT2685" s="18"/>
      <c r="BU2685" s="18"/>
      <c r="BV2685" s="18"/>
      <c r="BW2685" s="18"/>
      <c r="BX2685" s="19"/>
    </row>
    <row r="2686" spans="1:126" ht="20.100000000000001" customHeight="1">
      <c r="B2686" s="9"/>
      <c r="C2686" s="9"/>
      <c r="D2686" s="15"/>
      <c r="E2686" s="16" t="s">
        <v>49</v>
      </c>
      <c r="F2686" s="16"/>
      <c r="G2686" s="16"/>
      <c r="H2686" s="16"/>
      <c r="I2686" s="16"/>
      <c r="J2686" s="17"/>
      <c r="K2686" s="17"/>
      <c r="L2686" s="17"/>
      <c r="M2686" s="17"/>
      <c r="N2686" s="17"/>
      <c r="O2686" s="17"/>
      <c r="P2686" s="17"/>
      <c r="Q2686" s="20"/>
      <c r="R2686" s="21" t="s">
        <v>67</v>
      </c>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3"/>
    </row>
    <row r="2687" spans="1:126" ht="20.100000000000001" customHeight="1">
      <c r="B2687" s="9"/>
      <c r="C2687" s="9"/>
      <c r="D2687" s="15"/>
      <c r="E2687" s="16"/>
      <c r="F2687" s="16"/>
      <c r="G2687" s="16"/>
      <c r="H2687" s="16"/>
      <c r="I2687" s="16"/>
      <c r="J2687" s="17"/>
      <c r="K2687" s="17"/>
      <c r="L2687" s="17"/>
      <c r="M2687" s="17"/>
      <c r="N2687" s="17"/>
      <c r="O2687" s="17"/>
      <c r="P2687" s="17"/>
      <c r="Q2687" s="23"/>
      <c r="R2687" s="31" t="s">
        <v>126</v>
      </c>
      <c r="S2687" s="31"/>
      <c r="T2687" s="31"/>
      <c r="U2687" s="31"/>
      <c r="V2687" s="31"/>
      <c r="W2687" s="31"/>
      <c r="X2687" s="31"/>
      <c r="Y2687" s="31"/>
      <c r="Z2687" s="31"/>
      <c r="AA2687" s="31"/>
      <c r="AB2687" s="31"/>
      <c r="AC2687" s="31"/>
      <c r="AD2687" s="31"/>
      <c r="AE2687" s="31"/>
      <c r="AF2687" s="31"/>
      <c r="AG2687" s="31"/>
      <c r="AH2687" s="31"/>
      <c r="AI2687" s="31"/>
      <c r="AJ2687" s="31"/>
      <c r="AK2687" s="31"/>
      <c r="AL2687" s="31"/>
      <c r="AM2687" s="31"/>
      <c r="AN2687" s="31"/>
      <c r="AO2687" s="31"/>
      <c r="AP2687" s="31"/>
      <c r="AQ2687" s="31"/>
      <c r="AR2687" s="31"/>
      <c r="AS2687" s="31"/>
      <c r="AT2687" s="31"/>
      <c r="AU2687" s="31"/>
      <c r="AV2687" s="31"/>
      <c r="AW2687" s="31"/>
      <c r="AX2687" s="31"/>
      <c r="AY2687" s="32"/>
      <c r="AZ2687" s="32"/>
      <c r="BA2687" s="32"/>
      <c r="BB2687" s="32"/>
      <c r="BC2687" s="32"/>
      <c r="BD2687" s="32"/>
      <c r="BE2687" s="32"/>
      <c r="BF2687" s="32"/>
      <c r="BG2687" s="32"/>
      <c r="BH2687" s="32"/>
      <c r="BI2687" s="32"/>
      <c r="BJ2687" s="32"/>
      <c r="BK2687" s="33"/>
      <c r="BL2687" s="33"/>
      <c r="BM2687" s="33"/>
      <c r="BN2687" s="33"/>
      <c r="BO2687" s="33"/>
      <c r="BP2687" s="33"/>
      <c r="BQ2687" s="33"/>
      <c r="BR2687" s="33"/>
      <c r="BS2687" s="33"/>
      <c r="BT2687" s="33"/>
      <c r="BU2687" s="33"/>
      <c r="BV2687" s="33"/>
      <c r="BW2687" s="33"/>
      <c r="BX2687" s="26"/>
    </row>
    <row r="2688" spans="1:126" ht="20.100000000000001" customHeight="1">
      <c r="B2688" s="9"/>
      <c r="C2688" s="9"/>
      <c r="D2688" s="10"/>
      <c r="E2688" s="11" t="s">
        <v>81</v>
      </c>
      <c r="F2688" s="11"/>
      <c r="G2688" s="11"/>
      <c r="H2688" s="11"/>
      <c r="I2688" s="11"/>
      <c r="J2688" s="12"/>
      <c r="K2688" s="12"/>
      <c r="L2688" s="12"/>
      <c r="M2688" s="12"/>
      <c r="N2688" s="12"/>
      <c r="O2688" s="12"/>
      <c r="P2688" s="12"/>
      <c r="Q2688" s="15"/>
      <c r="R2688" s="16" t="s">
        <v>115</v>
      </c>
      <c r="S2688" s="17"/>
      <c r="T2688" s="17"/>
      <c r="U2688" s="17"/>
      <c r="V2688" s="17"/>
      <c r="W2688" s="17"/>
      <c r="X2688" s="17"/>
      <c r="Y2688" s="17"/>
      <c r="Z2688" s="17"/>
      <c r="AA2688" s="17"/>
      <c r="AB2688" s="17"/>
      <c r="AC2688" s="17"/>
      <c r="AD2688" s="17"/>
      <c r="AE2688" s="17"/>
      <c r="AF2688" s="17"/>
      <c r="AG2688" s="17"/>
      <c r="AH2688" s="17"/>
      <c r="AI2688" s="17"/>
      <c r="AJ2688" s="17"/>
      <c r="AK2688" s="17"/>
      <c r="AL2688" s="17"/>
      <c r="AM2688" s="17"/>
      <c r="AN2688" s="17"/>
      <c r="AO2688" s="17"/>
      <c r="AP2688" s="17"/>
      <c r="AQ2688" s="17"/>
      <c r="AR2688" s="17"/>
      <c r="AS2688" s="17"/>
      <c r="AT2688" s="17"/>
      <c r="AU2688" s="17"/>
      <c r="AV2688" s="17"/>
      <c r="AW2688" s="17"/>
      <c r="AX2688" s="17"/>
      <c r="AY2688" s="18"/>
      <c r="AZ2688" s="18"/>
      <c r="BA2688" s="18"/>
      <c r="BB2688" s="18"/>
      <c r="BC2688" s="18"/>
      <c r="BD2688" s="18"/>
      <c r="BE2688" s="18"/>
      <c r="BF2688" s="18"/>
      <c r="BG2688" s="18"/>
      <c r="BH2688" s="18"/>
      <c r="BI2688" s="18"/>
      <c r="BJ2688" s="18"/>
      <c r="BK2688" s="18"/>
      <c r="BL2688" s="18"/>
      <c r="BM2688" s="18"/>
      <c r="BN2688" s="18"/>
      <c r="BO2688" s="18"/>
      <c r="BP2688" s="18"/>
      <c r="BQ2688" s="18"/>
      <c r="BR2688" s="18"/>
      <c r="BS2688" s="18"/>
      <c r="BT2688" s="18"/>
      <c r="BU2688" s="18"/>
      <c r="BV2688" s="18"/>
      <c r="BW2688" s="18"/>
      <c r="BX2688" s="19"/>
    </row>
    <row r="2689" spans="2:126" ht="20.100000000000001" customHeight="1">
      <c r="B2689" s="9"/>
      <c r="C2689" s="9"/>
      <c r="D2689" s="15"/>
      <c r="E2689" s="16" t="s">
        <v>82</v>
      </c>
      <c r="F2689" s="16"/>
      <c r="G2689" s="16"/>
      <c r="H2689" s="16"/>
      <c r="I2689" s="16"/>
      <c r="J2689" s="17"/>
      <c r="K2689" s="17"/>
      <c r="L2689" s="17"/>
      <c r="M2689" s="17"/>
      <c r="N2689" s="17"/>
      <c r="O2689" s="17"/>
      <c r="P2689" s="17"/>
      <c r="Q2689" s="20"/>
      <c r="R2689" s="486" t="s">
        <v>113</v>
      </c>
      <c r="S2689" s="486"/>
      <c r="T2689" s="486"/>
      <c r="U2689" s="486"/>
      <c r="V2689" s="39" t="s">
        <v>240</v>
      </c>
      <c r="W2689" s="487" t="str">
        <f>VLOOKUP(A2667,入力フォーム!$A$26:$AA$75,10,FALSE)</f>
        <v/>
      </c>
      <c r="X2689" s="487"/>
      <c r="Y2689" s="487"/>
      <c r="Z2689" s="487"/>
      <c r="AA2689" s="487"/>
      <c r="AB2689" s="487"/>
      <c r="AC2689" s="487"/>
      <c r="AD2689" s="39" t="s">
        <v>21</v>
      </c>
      <c r="AE2689" s="40"/>
      <c r="AF2689" s="22"/>
      <c r="AG2689" s="22"/>
      <c r="AH2689" s="22"/>
      <c r="AI2689" s="22"/>
      <c r="AJ2689" s="22"/>
      <c r="AK2689" s="22"/>
      <c r="AL2689" s="22"/>
      <c r="AM2689" s="22"/>
      <c r="AN2689" s="22"/>
      <c r="AO2689" s="22"/>
      <c r="AP2689" s="22"/>
      <c r="AQ2689" s="22"/>
      <c r="AR2689" s="22"/>
      <c r="AS2689" s="22"/>
      <c r="AT2689" s="22"/>
      <c r="AU2689" s="22"/>
      <c r="AV2689" s="22"/>
      <c r="AW2689" s="22"/>
      <c r="AX2689" s="2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3"/>
    </row>
    <row r="2690" spans="2:126" ht="20.100000000000001" customHeight="1">
      <c r="B2690" s="9"/>
      <c r="C2690" s="9"/>
      <c r="D2690" s="15"/>
      <c r="E2690" s="16"/>
      <c r="F2690" s="16"/>
      <c r="G2690" s="16"/>
      <c r="H2690" s="16"/>
      <c r="I2690" s="16"/>
      <c r="J2690" s="17"/>
      <c r="K2690" s="17"/>
      <c r="L2690" s="17"/>
      <c r="M2690" s="17"/>
      <c r="N2690" s="17"/>
      <c r="O2690" s="17"/>
      <c r="P2690" s="17"/>
      <c r="Q2690" s="15"/>
      <c r="R2690" s="16" t="s">
        <v>104</v>
      </c>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c r="AP2690" s="17"/>
      <c r="AQ2690" s="17"/>
      <c r="AR2690" s="17"/>
      <c r="AS2690" s="17"/>
      <c r="AT2690" s="17"/>
      <c r="AU2690" s="17"/>
      <c r="AV2690" s="17"/>
      <c r="AW2690" s="17"/>
      <c r="AX2690" s="17"/>
      <c r="AY2690" s="18"/>
      <c r="AZ2690" s="18"/>
      <c r="BA2690" s="18"/>
      <c r="BB2690" s="18"/>
      <c r="BC2690" s="18"/>
      <c r="BD2690" s="18"/>
      <c r="BE2690" s="18"/>
      <c r="BF2690" s="18"/>
      <c r="BG2690" s="18"/>
      <c r="BH2690" s="18"/>
      <c r="BI2690" s="18"/>
      <c r="BJ2690" s="18"/>
      <c r="BK2690" s="18"/>
      <c r="BL2690" s="18"/>
      <c r="BM2690" s="18"/>
      <c r="BN2690" s="18"/>
      <c r="BO2690" s="18"/>
      <c r="BP2690" s="18"/>
      <c r="BQ2690" s="18"/>
      <c r="BR2690" s="18"/>
      <c r="BS2690" s="18"/>
      <c r="BT2690" s="18"/>
      <c r="BU2690" s="18"/>
      <c r="BV2690" s="18"/>
      <c r="BW2690" s="18"/>
      <c r="BX2690" s="19"/>
    </row>
    <row r="2691" spans="2:126" ht="20.100000000000001" customHeight="1">
      <c r="B2691" s="9"/>
      <c r="C2691" s="9"/>
      <c r="D2691" s="15"/>
      <c r="E2691" s="16"/>
      <c r="F2691" s="16"/>
      <c r="G2691" s="16"/>
      <c r="H2691" s="16"/>
      <c r="I2691" s="16"/>
      <c r="J2691" s="17"/>
      <c r="K2691" s="17"/>
      <c r="L2691" s="17"/>
      <c r="M2691" s="17"/>
      <c r="N2691" s="17"/>
      <c r="O2691" s="17"/>
      <c r="P2691" s="17"/>
      <c r="Q2691" s="15"/>
      <c r="R2691" s="16" t="s">
        <v>68</v>
      </c>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8"/>
      <c r="AZ2691" s="18"/>
      <c r="BA2691" s="18"/>
      <c r="BB2691" s="18"/>
      <c r="BC2691" s="18"/>
      <c r="BD2691" s="18"/>
      <c r="BE2691" s="18"/>
      <c r="BF2691" s="18"/>
      <c r="BG2691" s="18"/>
      <c r="BH2691" s="18"/>
      <c r="BI2691" s="18"/>
      <c r="BJ2691" s="18"/>
      <c r="BK2691" s="18"/>
      <c r="BL2691" s="18"/>
      <c r="BM2691" s="18"/>
      <c r="BN2691" s="18"/>
      <c r="BO2691" s="18"/>
      <c r="BP2691" s="18"/>
      <c r="BQ2691" s="18"/>
      <c r="BR2691" s="18"/>
      <c r="BS2691" s="18"/>
      <c r="BT2691" s="18"/>
      <c r="BU2691" s="18"/>
      <c r="BV2691" s="18"/>
      <c r="BW2691" s="18"/>
      <c r="BX2691" s="19"/>
    </row>
    <row r="2692" spans="2:126" ht="20.100000000000001" customHeight="1">
      <c r="B2692" s="9"/>
      <c r="C2692" s="9"/>
      <c r="D2692" s="15"/>
      <c r="E2692" s="16"/>
      <c r="F2692" s="16"/>
      <c r="G2692" s="16"/>
      <c r="H2692" s="16"/>
      <c r="I2692" s="16"/>
      <c r="J2692" s="17"/>
      <c r="K2692" s="17"/>
      <c r="L2692" s="17"/>
      <c r="M2692" s="17"/>
      <c r="N2692" s="17"/>
      <c r="O2692" s="17"/>
      <c r="P2692" s="17"/>
      <c r="Q2692" s="15"/>
      <c r="R2692" s="16" t="s">
        <v>114</v>
      </c>
      <c r="S2692" s="17"/>
      <c r="T2692" s="17"/>
      <c r="U2692" s="17"/>
      <c r="V2692" s="17"/>
      <c r="W2692" s="17"/>
      <c r="X2692" s="17"/>
      <c r="Y2692" s="17"/>
      <c r="Z2692" s="17"/>
      <c r="AA2692" s="17"/>
      <c r="AB2692" s="17"/>
      <c r="AC2692" s="17"/>
      <c r="AD2692" s="17"/>
      <c r="AE2692" s="17"/>
      <c r="AF2692" s="17"/>
      <c r="AG2692" s="17"/>
      <c r="AH2692" s="17"/>
      <c r="AI2692" s="17"/>
      <c r="AJ2692" s="17"/>
      <c r="AK2692" s="17"/>
      <c r="AL2692" s="17"/>
      <c r="AM2692" s="17"/>
      <c r="AN2692" s="17"/>
      <c r="AO2692" s="17"/>
      <c r="AP2692" s="17"/>
      <c r="AQ2692" s="17"/>
      <c r="AR2692" s="17"/>
      <c r="AS2692" s="17"/>
      <c r="AT2692" s="17"/>
      <c r="AU2692" s="17"/>
      <c r="AV2692" s="17"/>
      <c r="AW2692" s="17"/>
      <c r="AX2692" s="17"/>
      <c r="AY2692" s="18"/>
      <c r="AZ2692" s="18"/>
      <c r="BA2692" s="18"/>
      <c r="BB2692" s="18"/>
      <c r="BC2692" s="18"/>
      <c r="BD2692" s="18"/>
      <c r="BE2692" s="18"/>
      <c r="BF2692" s="18"/>
      <c r="BG2692" s="18"/>
      <c r="BH2692" s="18"/>
      <c r="BI2692" s="18"/>
      <c r="BJ2692" s="18"/>
      <c r="BK2692" s="18"/>
      <c r="BL2692" s="18"/>
      <c r="BM2692" s="18"/>
      <c r="BN2692" s="18"/>
      <c r="BO2692" s="18"/>
      <c r="BP2692" s="18"/>
      <c r="BQ2692" s="18"/>
      <c r="BR2692" s="18"/>
      <c r="BS2692" s="18"/>
      <c r="BT2692" s="18"/>
      <c r="BU2692" s="18"/>
      <c r="BV2692" s="18"/>
      <c r="BW2692" s="18"/>
      <c r="BX2692" s="19"/>
    </row>
    <row r="2693" spans="2:126" ht="20.100000000000001" customHeight="1">
      <c r="B2693" s="9"/>
      <c r="C2693" s="9"/>
      <c r="D2693" s="15"/>
      <c r="E2693" s="16"/>
      <c r="F2693" s="16"/>
      <c r="G2693" s="16"/>
      <c r="H2693" s="16"/>
      <c r="I2693" s="16"/>
      <c r="J2693" s="17"/>
      <c r="K2693" s="17"/>
      <c r="L2693" s="17"/>
      <c r="M2693" s="17"/>
      <c r="N2693" s="17"/>
      <c r="O2693" s="17"/>
      <c r="P2693" s="17"/>
      <c r="Q2693" s="23"/>
      <c r="R2693" s="25"/>
      <c r="S2693" s="25"/>
      <c r="T2693" s="25"/>
      <c r="U2693" s="25"/>
      <c r="V2693" s="25"/>
      <c r="W2693" s="25"/>
      <c r="X2693" s="25"/>
      <c r="Y2693" s="24" t="s">
        <v>241</v>
      </c>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26"/>
    </row>
    <row r="2694" spans="2:126" ht="20.100000000000001" customHeight="1">
      <c r="B2694" s="9"/>
      <c r="C2694" s="9"/>
      <c r="D2694" s="10"/>
      <c r="E2694" s="11" t="s">
        <v>50</v>
      </c>
      <c r="F2694" s="11"/>
      <c r="G2694" s="11"/>
      <c r="H2694" s="11"/>
      <c r="I2694" s="11"/>
      <c r="J2694" s="12"/>
      <c r="K2694" s="12"/>
      <c r="L2694" s="12"/>
      <c r="M2694" s="12"/>
      <c r="N2694" s="12"/>
      <c r="O2694" s="12"/>
      <c r="P2694" s="12"/>
      <c r="Q2694" s="15"/>
      <c r="R2694" s="16" t="s">
        <v>69</v>
      </c>
      <c r="S2694" s="17"/>
      <c r="T2694" s="17"/>
      <c r="U2694" s="17"/>
      <c r="V2694" s="17"/>
      <c r="W2694" s="17"/>
      <c r="X2694" s="17"/>
      <c r="Y2694" s="17"/>
      <c r="Z2694" s="17"/>
      <c r="AA2694" s="17"/>
      <c r="AB2694" s="17"/>
      <c r="AC2694" s="16" t="s">
        <v>70</v>
      </c>
      <c r="AD2694" s="17"/>
      <c r="AE2694" s="17"/>
      <c r="AF2694" s="17"/>
      <c r="AG2694" s="17"/>
      <c r="AH2694" s="17"/>
      <c r="AI2694" s="17"/>
      <c r="AJ2694" s="17"/>
      <c r="AK2694" s="17"/>
      <c r="AL2694" s="17"/>
      <c r="AM2694" s="17"/>
      <c r="AN2694" s="17"/>
      <c r="AO2694" s="17"/>
      <c r="AP2694" s="17"/>
      <c r="AQ2694" s="17"/>
      <c r="AR2694" s="17"/>
      <c r="AS2694" s="17"/>
      <c r="AT2694" s="17"/>
      <c r="AU2694" s="17"/>
      <c r="AV2694" s="17"/>
      <c r="AW2694" s="17"/>
      <c r="AX2694" s="17"/>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9"/>
    </row>
    <row r="2695" spans="2:126" ht="20.100000000000001" customHeight="1">
      <c r="B2695" s="9"/>
      <c r="C2695" s="9"/>
      <c r="D2695" s="10"/>
      <c r="E2695" s="11" t="s">
        <v>51</v>
      </c>
      <c r="F2695" s="11"/>
      <c r="G2695" s="11"/>
      <c r="H2695" s="11"/>
      <c r="I2695" s="11"/>
      <c r="J2695" s="12"/>
      <c r="K2695" s="12"/>
      <c r="L2695" s="12"/>
      <c r="M2695" s="12"/>
      <c r="N2695" s="12"/>
      <c r="O2695" s="12"/>
      <c r="P2695" s="12"/>
      <c r="Q2695" s="10"/>
      <c r="R2695" s="11" t="s">
        <v>86</v>
      </c>
      <c r="S2695" s="12"/>
      <c r="T2695" s="12"/>
      <c r="U2695" s="12"/>
      <c r="V2695" s="12"/>
      <c r="W2695" s="12"/>
      <c r="X2695" s="12"/>
      <c r="Y2695" s="12"/>
      <c r="Z2695" s="12"/>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c r="BW2695" s="13"/>
      <c r="BX2695" s="14"/>
    </row>
    <row r="2696" spans="2:126" ht="20.100000000000001" customHeight="1">
      <c r="B2696" s="9"/>
      <c r="C2696" s="9"/>
      <c r="D2696" s="20"/>
      <c r="E2696" s="21" t="s">
        <v>52</v>
      </c>
      <c r="F2696" s="21"/>
      <c r="G2696" s="21"/>
      <c r="H2696" s="21"/>
      <c r="I2696" s="21"/>
      <c r="J2696" s="22"/>
      <c r="K2696" s="22"/>
      <c r="L2696" s="22"/>
      <c r="M2696" s="22"/>
      <c r="N2696" s="22"/>
      <c r="O2696" s="22"/>
      <c r="P2696" s="22"/>
      <c r="Q2696" s="15"/>
      <c r="R2696" s="16" t="s">
        <v>71</v>
      </c>
      <c r="S2696" s="29"/>
      <c r="T2696" s="29"/>
      <c r="U2696" s="29"/>
      <c r="V2696" s="29"/>
      <c r="W2696" s="29"/>
      <c r="X2696" s="29"/>
      <c r="Y2696" s="29"/>
      <c r="Z2696" s="29"/>
      <c r="AA2696" s="29"/>
      <c r="AB2696" s="29"/>
      <c r="AC2696" s="29"/>
      <c r="AD2696" s="29"/>
      <c r="AE2696" s="29"/>
      <c r="AF2696" s="29"/>
      <c r="AG2696" s="29"/>
      <c r="AH2696" s="29"/>
      <c r="AI2696" s="29"/>
      <c r="AJ2696" s="29"/>
      <c r="AK2696" s="29"/>
      <c r="AL2696" s="29"/>
      <c r="AM2696" s="29"/>
      <c r="AN2696" s="29"/>
      <c r="AO2696" s="29"/>
      <c r="AP2696" s="29"/>
      <c r="AQ2696" s="29"/>
      <c r="AR2696" s="29"/>
      <c r="AS2696" s="29"/>
      <c r="AT2696" s="29"/>
      <c r="AU2696" s="29"/>
      <c r="AV2696" s="29"/>
      <c r="AW2696" s="29"/>
      <c r="AX2696" s="29"/>
      <c r="AY2696" s="30"/>
      <c r="AZ2696" s="30"/>
      <c r="BA2696" s="30"/>
      <c r="BB2696" s="30"/>
      <c r="BC2696" s="30"/>
      <c r="BD2696" s="30"/>
      <c r="BE2696" s="30"/>
      <c r="BF2696" s="30"/>
      <c r="BG2696" s="30"/>
      <c r="BH2696" s="30"/>
      <c r="BI2696" s="30"/>
      <c r="BJ2696" s="30"/>
      <c r="BK2696" s="30"/>
      <c r="BL2696" s="18"/>
      <c r="BM2696" s="18"/>
      <c r="BN2696" s="18"/>
      <c r="BO2696" s="18"/>
      <c r="BP2696" s="18"/>
      <c r="BQ2696" s="18"/>
      <c r="BR2696" s="18"/>
      <c r="BS2696" s="18"/>
      <c r="BT2696" s="18"/>
      <c r="BU2696" s="18"/>
      <c r="BV2696" s="18"/>
      <c r="BW2696" s="18"/>
      <c r="BX2696" s="19"/>
      <c r="BZ2696"/>
      <c r="CA2696"/>
      <c r="CB2696"/>
      <c r="CC2696"/>
      <c r="CD2696"/>
      <c r="CE2696"/>
      <c r="CF2696"/>
      <c r="CG2696"/>
      <c r="CH2696"/>
      <c r="CI2696"/>
      <c r="CJ2696"/>
      <c r="CK2696"/>
      <c r="CL2696"/>
      <c r="CM2696"/>
      <c r="CN2696"/>
      <c r="CO2696"/>
      <c r="CP2696"/>
      <c r="CQ2696"/>
      <c r="CR2696"/>
      <c r="CS2696"/>
      <c r="CT2696"/>
      <c r="CU2696"/>
      <c r="CV2696"/>
      <c r="CW2696"/>
      <c r="CX2696"/>
      <c r="CY2696"/>
      <c r="CZ2696"/>
      <c r="DA2696"/>
      <c r="DB2696"/>
      <c r="DC2696"/>
      <c r="DD2696"/>
      <c r="DE2696"/>
      <c r="DF2696"/>
      <c r="DG2696"/>
      <c r="DH2696"/>
      <c r="DI2696"/>
      <c r="DJ2696"/>
      <c r="DK2696"/>
      <c r="DL2696"/>
      <c r="DM2696"/>
      <c r="DN2696"/>
      <c r="DO2696"/>
      <c r="DP2696"/>
      <c r="DQ2696"/>
      <c r="DR2696"/>
      <c r="DS2696"/>
      <c r="DT2696"/>
      <c r="DU2696"/>
      <c r="DV2696"/>
    </row>
    <row r="2697" spans="2:126" ht="20.100000000000001" customHeight="1">
      <c r="B2697" s="9"/>
      <c r="C2697" s="9"/>
      <c r="D2697" s="15"/>
      <c r="E2697" s="16"/>
      <c r="F2697" s="16"/>
      <c r="G2697" s="16"/>
      <c r="H2697" s="16"/>
      <c r="I2697" s="16"/>
      <c r="J2697" s="17"/>
      <c r="K2697" s="17"/>
      <c r="L2697" s="17"/>
      <c r="M2697" s="17"/>
      <c r="N2697" s="17"/>
      <c r="O2697" s="17"/>
      <c r="P2697" s="17"/>
      <c r="Q2697" s="15"/>
      <c r="R2697" s="28" t="s">
        <v>72</v>
      </c>
      <c r="S2697" s="29"/>
      <c r="T2697" s="29"/>
      <c r="U2697" s="29"/>
      <c r="V2697" s="29"/>
      <c r="W2697" s="29"/>
      <c r="X2697" s="29"/>
      <c r="Y2697" s="29"/>
      <c r="Z2697" s="29"/>
      <c r="AA2697" s="29"/>
      <c r="AB2697" s="29"/>
      <c r="AC2697" s="29"/>
      <c r="AD2697" s="29"/>
      <c r="AE2697" s="29"/>
      <c r="AF2697" s="29"/>
      <c r="AG2697" s="29"/>
      <c r="AH2697" s="29"/>
      <c r="AI2697" s="29"/>
      <c r="AJ2697" s="29"/>
      <c r="AK2697" s="29"/>
      <c r="AL2697" s="29"/>
      <c r="AM2697" s="29"/>
      <c r="AN2697" s="29"/>
      <c r="AO2697" s="29"/>
      <c r="AP2697" s="29"/>
      <c r="AQ2697" s="29"/>
      <c r="AR2697" s="29"/>
      <c r="AS2697" s="29"/>
      <c r="AT2697" s="29"/>
      <c r="AU2697" s="29"/>
      <c r="AV2697" s="29"/>
      <c r="AW2697" s="29"/>
      <c r="AX2697" s="29"/>
      <c r="AY2697" s="30"/>
      <c r="AZ2697" s="30"/>
      <c r="BA2697" s="30"/>
      <c r="BB2697" s="30"/>
      <c r="BC2697" s="30"/>
      <c r="BD2697" s="30"/>
      <c r="BE2697" s="30"/>
      <c r="BF2697" s="30"/>
      <c r="BG2697" s="30"/>
      <c r="BH2697" s="30"/>
      <c r="BI2697" s="30"/>
      <c r="BJ2697" s="30"/>
      <c r="BK2697" s="30"/>
      <c r="BL2697" s="18"/>
      <c r="BM2697" s="18"/>
      <c r="BN2697" s="18"/>
      <c r="BO2697" s="18"/>
      <c r="BP2697" s="18"/>
      <c r="BQ2697" s="18"/>
      <c r="BR2697" s="18"/>
      <c r="BS2697" s="18"/>
      <c r="BT2697" s="18"/>
      <c r="BU2697" s="18"/>
      <c r="BV2697" s="18"/>
      <c r="BW2697" s="18"/>
      <c r="BX2697" s="19"/>
      <c r="BZ2697"/>
      <c r="CA2697"/>
      <c r="CB2697"/>
      <c r="CC2697"/>
      <c r="CD2697"/>
      <c r="CE2697"/>
      <c r="CF2697"/>
      <c r="CG2697"/>
      <c r="CH2697"/>
      <c r="CI2697"/>
      <c r="CJ2697"/>
      <c r="CK2697"/>
      <c r="CL2697"/>
      <c r="CM2697"/>
      <c r="CN2697"/>
      <c r="CO2697"/>
      <c r="CP2697"/>
      <c r="CQ2697"/>
      <c r="CR2697"/>
      <c r="CS2697"/>
      <c r="CT2697"/>
      <c r="CU2697"/>
      <c r="CV2697"/>
      <c r="CW2697"/>
      <c r="CX2697"/>
      <c r="CY2697"/>
      <c r="CZ2697"/>
      <c r="DA2697"/>
      <c r="DB2697"/>
      <c r="DC2697"/>
      <c r="DD2697"/>
      <c r="DE2697"/>
      <c r="DF2697"/>
      <c r="DG2697"/>
      <c r="DH2697"/>
      <c r="DI2697"/>
      <c r="DJ2697"/>
      <c r="DK2697"/>
      <c r="DL2697"/>
      <c r="DM2697"/>
      <c r="DN2697"/>
      <c r="DO2697"/>
      <c r="DP2697"/>
      <c r="DQ2697"/>
      <c r="DR2697"/>
      <c r="DS2697"/>
      <c r="DT2697"/>
      <c r="DU2697"/>
      <c r="DV2697"/>
    </row>
    <row r="2698" spans="2:126" ht="20.100000000000001" customHeight="1">
      <c r="B2698" s="9"/>
      <c r="C2698" s="9"/>
      <c r="D2698" s="15"/>
      <c r="E2698" s="16"/>
      <c r="F2698" s="16"/>
      <c r="G2698" s="16"/>
      <c r="H2698" s="16"/>
      <c r="I2698" s="16"/>
      <c r="J2698" s="17"/>
      <c r="K2698" s="17"/>
      <c r="L2698" s="17"/>
      <c r="M2698" s="17"/>
      <c r="N2698" s="17"/>
      <c r="O2698" s="17"/>
      <c r="P2698" s="17"/>
      <c r="Q2698" s="15"/>
      <c r="R2698" s="29"/>
      <c r="S2698" s="29"/>
      <c r="T2698" s="29" t="s">
        <v>73</v>
      </c>
      <c r="U2698" s="29"/>
      <c r="V2698" s="29"/>
      <c r="W2698" s="29"/>
      <c r="X2698" s="29"/>
      <c r="Y2698" s="29"/>
      <c r="Z2698" s="29"/>
      <c r="AA2698" s="29"/>
      <c r="AB2698" s="29"/>
      <c r="AC2698" s="29"/>
      <c r="AD2698" s="29"/>
      <c r="AE2698" s="29"/>
      <c r="AF2698" s="29"/>
      <c r="AG2698" s="29"/>
      <c r="AH2698" s="29"/>
      <c r="AI2698" s="29"/>
      <c r="AJ2698" s="29"/>
      <c r="AK2698" s="29"/>
      <c r="AL2698" s="29"/>
      <c r="AM2698" s="29"/>
      <c r="AN2698" s="29"/>
      <c r="AO2698" s="29"/>
      <c r="AP2698" s="29"/>
      <c r="AQ2698" s="29"/>
      <c r="AR2698" s="29"/>
      <c r="AS2698" s="29"/>
      <c r="AT2698" s="29"/>
      <c r="AU2698" s="29"/>
      <c r="AV2698" s="29"/>
      <c r="AW2698" s="29"/>
      <c r="AX2698" s="29"/>
      <c r="AY2698" s="30"/>
      <c r="AZ2698" s="30"/>
      <c r="BA2698" s="30"/>
      <c r="BB2698" s="30"/>
      <c r="BC2698" s="30"/>
      <c r="BD2698" s="30"/>
      <c r="BE2698" s="30"/>
      <c r="BF2698" s="30"/>
      <c r="BG2698" s="30"/>
      <c r="BH2698" s="30"/>
      <c r="BI2698" s="30"/>
      <c r="BJ2698" s="30"/>
      <c r="BK2698" s="30"/>
      <c r="BL2698" s="18"/>
      <c r="BM2698" s="18"/>
      <c r="BN2698" s="18"/>
      <c r="BO2698" s="18"/>
      <c r="BP2698" s="18"/>
      <c r="BQ2698" s="18"/>
      <c r="BR2698" s="18"/>
      <c r="BS2698" s="18"/>
      <c r="BT2698" s="18"/>
      <c r="BU2698" s="18"/>
      <c r="BV2698" s="18"/>
      <c r="BW2698" s="18"/>
      <c r="BX2698" s="19"/>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I2698"/>
      <c r="DJ2698"/>
      <c r="DK2698"/>
      <c r="DL2698"/>
      <c r="DM2698"/>
      <c r="DN2698"/>
      <c r="DO2698"/>
      <c r="DP2698"/>
      <c r="DQ2698"/>
      <c r="DR2698"/>
      <c r="DS2698"/>
      <c r="DT2698"/>
      <c r="DU2698"/>
      <c r="DV2698"/>
    </row>
    <row r="2699" spans="2:126" ht="20.100000000000001" customHeight="1">
      <c r="B2699" s="9"/>
      <c r="C2699" s="9"/>
      <c r="D2699" s="15"/>
      <c r="E2699" s="16"/>
      <c r="F2699" s="16"/>
      <c r="G2699" s="16"/>
      <c r="H2699" s="16"/>
      <c r="I2699" s="16"/>
      <c r="J2699" s="17"/>
      <c r="K2699" s="17"/>
      <c r="L2699" s="17"/>
      <c r="M2699" s="17"/>
      <c r="N2699" s="17"/>
      <c r="O2699" s="17"/>
      <c r="P2699" s="17"/>
      <c r="Q2699" s="15"/>
      <c r="R2699" s="29"/>
      <c r="S2699" s="29"/>
      <c r="T2699" s="29" t="s">
        <v>74</v>
      </c>
      <c r="U2699" s="29"/>
      <c r="V2699" s="29"/>
      <c r="W2699" s="29"/>
      <c r="X2699" s="29"/>
      <c r="Y2699" s="29"/>
      <c r="Z2699" s="29"/>
      <c r="AA2699" s="29"/>
      <c r="AB2699" s="29"/>
      <c r="AC2699" s="29"/>
      <c r="AD2699" s="29"/>
      <c r="AE2699" s="29"/>
      <c r="AF2699" s="29"/>
      <c r="AG2699" s="29"/>
      <c r="AH2699" s="29"/>
      <c r="AI2699" s="29"/>
      <c r="AJ2699" s="29"/>
      <c r="AK2699" s="29"/>
      <c r="AL2699" s="29"/>
      <c r="AM2699" s="29"/>
      <c r="AN2699" s="29"/>
      <c r="AO2699" s="29"/>
      <c r="AP2699" s="29"/>
      <c r="AQ2699" s="29"/>
      <c r="AR2699" s="29"/>
      <c r="AS2699" s="29"/>
      <c r="AT2699" s="29"/>
      <c r="AU2699" s="29"/>
      <c r="AV2699" s="29"/>
      <c r="AW2699" s="29"/>
      <c r="AX2699" s="29"/>
      <c r="AY2699" s="30"/>
      <c r="AZ2699" s="30"/>
      <c r="BA2699" s="30"/>
      <c r="BB2699" s="30"/>
      <c r="BC2699" s="30"/>
      <c r="BD2699" s="30"/>
      <c r="BE2699" s="30"/>
      <c r="BF2699" s="30"/>
      <c r="BG2699" s="30"/>
      <c r="BH2699" s="30"/>
      <c r="BI2699" s="30"/>
      <c r="BJ2699" s="30"/>
      <c r="BK2699" s="30"/>
      <c r="BL2699" s="18"/>
      <c r="BM2699" s="18"/>
      <c r="BN2699" s="18"/>
      <c r="BO2699" s="18"/>
      <c r="BP2699" s="18"/>
      <c r="BQ2699" s="18"/>
      <c r="BR2699" s="18"/>
      <c r="BS2699" s="18"/>
      <c r="BT2699" s="18"/>
      <c r="BU2699" s="18"/>
      <c r="BV2699" s="18"/>
      <c r="BW2699" s="18"/>
      <c r="BX2699" s="19"/>
      <c r="BZ2699"/>
      <c r="CA2699"/>
      <c r="CB2699"/>
      <c r="CC2699"/>
      <c r="CD2699"/>
      <c r="CE2699"/>
      <c r="CF2699"/>
      <c r="CG2699"/>
      <c r="CH2699"/>
      <c r="CI2699"/>
      <c r="CJ2699"/>
      <c r="CK2699"/>
      <c r="CL2699"/>
      <c r="CM2699"/>
      <c r="CN2699"/>
      <c r="CO2699"/>
      <c r="CP2699"/>
      <c r="CQ2699"/>
      <c r="CR2699"/>
      <c r="CS2699"/>
      <c r="CT2699"/>
      <c r="CU2699"/>
      <c r="CV2699"/>
      <c r="CW2699"/>
      <c r="CX2699"/>
      <c r="CY2699"/>
      <c r="CZ2699"/>
      <c r="DA2699"/>
      <c r="DB2699"/>
      <c r="DC2699"/>
      <c r="DD2699"/>
      <c r="DE2699"/>
      <c r="DF2699"/>
      <c r="DG2699"/>
      <c r="DH2699"/>
      <c r="DI2699"/>
      <c r="DJ2699"/>
      <c r="DK2699"/>
      <c r="DL2699"/>
      <c r="DM2699"/>
      <c r="DN2699"/>
      <c r="DO2699"/>
      <c r="DP2699"/>
      <c r="DQ2699"/>
      <c r="DR2699"/>
      <c r="DS2699"/>
      <c r="DT2699"/>
      <c r="DU2699"/>
      <c r="DV2699"/>
    </row>
    <row r="2700" spans="2:126" ht="20.100000000000001" customHeight="1">
      <c r="B2700" s="9"/>
      <c r="C2700" s="9"/>
      <c r="D2700" s="15"/>
      <c r="E2700" s="16"/>
      <c r="F2700" s="16"/>
      <c r="G2700" s="16"/>
      <c r="H2700" s="16"/>
      <c r="I2700" s="16"/>
      <c r="J2700" s="17"/>
      <c r="K2700" s="17"/>
      <c r="L2700" s="17"/>
      <c r="M2700" s="17"/>
      <c r="N2700" s="17"/>
      <c r="O2700" s="17"/>
      <c r="P2700" s="17"/>
      <c r="Q2700" s="15"/>
      <c r="R2700" s="29"/>
      <c r="S2700" s="29"/>
      <c r="T2700" s="29" t="s">
        <v>75</v>
      </c>
      <c r="U2700" s="29"/>
      <c r="V2700" s="29"/>
      <c r="W2700" s="29"/>
      <c r="X2700" s="29"/>
      <c r="Y2700" s="29"/>
      <c r="Z2700" s="29"/>
      <c r="AA2700" s="29"/>
      <c r="AB2700" s="29"/>
      <c r="AC2700" s="29"/>
      <c r="AD2700" s="29"/>
      <c r="AE2700" s="29"/>
      <c r="AF2700" s="29"/>
      <c r="AG2700" s="29"/>
      <c r="AH2700" s="29"/>
      <c r="AI2700" s="29"/>
      <c r="AJ2700" s="29"/>
      <c r="AK2700" s="29"/>
      <c r="AL2700" s="29"/>
      <c r="AM2700" s="29"/>
      <c r="AN2700" s="29"/>
      <c r="AO2700" s="29"/>
      <c r="AP2700" s="29"/>
      <c r="AQ2700" s="29"/>
      <c r="AR2700" s="29"/>
      <c r="AS2700" s="29"/>
      <c r="AT2700" s="29"/>
      <c r="AU2700" s="29"/>
      <c r="AV2700" s="29"/>
      <c r="AW2700" s="29"/>
      <c r="AX2700" s="29"/>
      <c r="AY2700" s="30"/>
      <c r="AZ2700" s="30"/>
      <c r="BA2700" s="30"/>
      <c r="BB2700" s="30"/>
      <c r="BC2700" s="30"/>
      <c r="BD2700" s="30"/>
      <c r="BE2700" s="30"/>
      <c r="BF2700" s="30"/>
      <c r="BG2700" s="30"/>
      <c r="BH2700" s="30"/>
      <c r="BI2700" s="30"/>
      <c r="BJ2700" s="30"/>
      <c r="BK2700" s="30"/>
      <c r="BL2700" s="18"/>
      <c r="BM2700" s="18"/>
      <c r="BN2700" s="18"/>
      <c r="BO2700" s="18"/>
      <c r="BP2700" s="18"/>
      <c r="BQ2700" s="18"/>
      <c r="BR2700" s="18"/>
      <c r="BS2700" s="18"/>
      <c r="BT2700" s="18"/>
      <c r="BU2700" s="18"/>
      <c r="BV2700" s="18"/>
      <c r="BW2700" s="18"/>
      <c r="BX2700" s="19"/>
      <c r="BZ2700"/>
      <c r="CA2700"/>
      <c r="CB2700"/>
      <c r="CC2700"/>
      <c r="CD2700"/>
      <c r="CE2700"/>
      <c r="CF2700"/>
      <c r="CG2700"/>
      <c r="CH2700"/>
      <c r="CI2700"/>
      <c r="CJ2700"/>
      <c r="CK2700"/>
      <c r="CL2700"/>
      <c r="CM2700"/>
      <c r="CN2700"/>
      <c r="CO2700"/>
      <c r="CP2700"/>
      <c r="CQ2700"/>
      <c r="CR2700"/>
      <c r="CS2700"/>
      <c r="CT2700"/>
      <c r="CU2700"/>
      <c r="CV2700"/>
      <c r="CW2700"/>
      <c r="CX2700"/>
      <c r="CY2700"/>
      <c r="CZ2700"/>
      <c r="DA2700"/>
      <c r="DB2700"/>
      <c r="DC2700"/>
      <c r="DD2700"/>
      <c r="DE2700"/>
      <c r="DF2700"/>
      <c r="DG2700"/>
      <c r="DH2700"/>
      <c r="DI2700"/>
      <c r="DJ2700"/>
      <c r="DK2700"/>
      <c r="DL2700"/>
      <c r="DM2700"/>
      <c r="DN2700"/>
      <c r="DO2700"/>
      <c r="DP2700"/>
      <c r="DQ2700"/>
      <c r="DR2700"/>
      <c r="DS2700"/>
      <c r="DT2700"/>
      <c r="DU2700"/>
      <c r="DV2700"/>
    </row>
    <row r="2701" spans="2:126" ht="20.100000000000001" customHeight="1">
      <c r="B2701" s="9"/>
      <c r="C2701" s="9"/>
      <c r="D2701" s="15"/>
      <c r="E2701" s="16"/>
      <c r="F2701" s="16"/>
      <c r="G2701" s="16"/>
      <c r="H2701" s="16"/>
      <c r="I2701" s="16"/>
      <c r="J2701" s="17"/>
      <c r="K2701" s="17"/>
      <c r="L2701" s="17"/>
      <c r="M2701" s="17"/>
      <c r="N2701" s="17"/>
      <c r="O2701" s="17"/>
      <c r="P2701" s="17"/>
      <c r="Q2701" s="15"/>
      <c r="R2701" s="29"/>
      <c r="S2701" s="29"/>
      <c r="T2701" s="29" t="s">
        <v>84</v>
      </c>
      <c r="U2701" s="29"/>
      <c r="V2701" s="29"/>
      <c r="W2701" s="29"/>
      <c r="X2701" s="29"/>
      <c r="Y2701" s="29"/>
      <c r="Z2701" s="29"/>
      <c r="AA2701" s="29"/>
      <c r="AB2701" s="29"/>
      <c r="AC2701" s="29"/>
      <c r="AD2701" s="29"/>
      <c r="AE2701" s="29"/>
      <c r="AF2701" s="29"/>
      <c r="AG2701" s="29"/>
      <c r="AH2701" s="29"/>
      <c r="AI2701" s="29"/>
      <c r="AJ2701" s="29"/>
      <c r="AK2701" s="29"/>
      <c r="AL2701" s="29"/>
      <c r="AM2701" s="29"/>
      <c r="AN2701" s="29"/>
      <c r="AO2701" s="29"/>
      <c r="AP2701" s="29"/>
      <c r="AQ2701" s="29"/>
      <c r="AR2701" s="29"/>
      <c r="AS2701" s="29"/>
      <c r="AT2701" s="29"/>
      <c r="AU2701" s="29"/>
      <c r="AV2701" s="29"/>
      <c r="AW2701" s="29"/>
      <c r="AX2701" s="29"/>
      <c r="AY2701" s="30"/>
      <c r="AZ2701" s="30"/>
      <c r="BA2701" s="30"/>
      <c r="BB2701" s="30"/>
      <c r="BC2701" s="30"/>
      <c r="BD2701" s="30"/>
      <c r="BE2701" s="30"/>
      <c r="BF2701" s="30"/>
      <c r="BG2701" s="30"/>
      <c r="BH2701" s="30"/>
      <c r="BI2701" s="30"/>
      <c r="BJ2701" s="30"/>
      <c r="BK2701" s="30"/>
      <c r="BL2701" s="18"/>
      <c r="BM2701" s="18"/>
      <c r="BN2701" s="18"/>
      <c r="BO2701" s="18"/>
      <c r="BP2701" s="18"/>
      <c r="BQ2701" s="18"/>
      <c r="BR2701" s="18"/>
      <c r="BS2701" s="18"/>
      <c r="BT2701" s="18"/>
      <c r="BU2701" s="18"/>
      <c r="BV2701" s="18"/>
      <c r="BW2701" s="18"/>
      <c r="BX2701" s="19"/>
      <c r="BZ2701"/>
      <c r="CA2701"/>
      <c r="CB2701"/>
      <c r="CC2701"/>
      <c r="CD2701"/>
      <c r="CE2701"/>
      <c r="CF2701"/>
      <c r="CG2701"/>
      <c r="CH2701"/>
      <c r="CI2701"/>
      <c r="CJ2701"/>
      <c r="CK2701"/>
      <c r="CL2701"/>
      <c r="CM2701"/>
      <c r="CN2701"/>
      <c r="CO2701"/>
      <c r="CP2701"/>
      <c r="CQ2701"/>
      <c r="CR2701"/>
      <c r="CS2701"/>
      <c r="CT2701"/>
      <c r="CU2701"/>
      <c r="CV2701"/>
      <c r="CW2701"/>
      <c r="CX2701"/>
      <c r="CY2701"/>
      <c r="CZ2701"/>
      <c r="DA2701"/>
      <c r="DB2701"/>
      <c r="DC2701"/>
      <c r="DD2701"/>
      <c r="DE2701"/>
      <c r="DF2701"/>
      <c r="DG2701"/>
      <c r="DH2701"/>
      <c r="DI2701"/>
      <c r="DJ2701"/>
      <c r="DK2701"/>
      <c r="DL2701"/>
      <c r="DM2701"/>
      <c r="DN2701"/>
      <c r="DO2701"/>
      <c r="DP2701"/>
      <c r="DQ2701"/>
      <c r="DR2701"/>
      <c r="DS2701"/>
      <c r="DT2701"/>
      <c r="DU2701"/>
      <c r="DV2701"/>
    </row>
    <row r="2702" spans="2:126" ht="20.100000000000001" customHeight="1">
      <c r="B2702" s="9"/>
      <c r="C2702" s="9"/>
      <c r="D2702" s="23"/>
      <c r="E2702" s="24"/>
      <c r="F2702" s="24"/>
      <c r="G2702" s="24"/>
      <c r="H2702" s="24"/>
      <c r="I2702" s="24"/>
      <c r="J2702" s="25"/>
      <c r="K2702" s="25"/>
      <c r="L2702" s="25"/>
      <c r="M2702" s="25"/>
      <c r="N2702" s="25"/>
      <c r="O2702" s="25"/>
      <c r="P2702" s="25"/>
      <c r="Q2702" s="15"/>
      <c r="R2702" s="29"/>
      <c r="S2702" s="29"/>
      <c r="T2702" s="29" t="s">
        <v>76</v>
      </c>
      <c r="U2702" s="29"/>
      <c r="V2702" s="29"/>
      <c r="W2702" s="29"/>
      <c r="X2702" s="29"/>
      <c r="Y2702" s="29"/>
      <c r="Z2702" s="29"/>
      <c r="AA2702" s="29"/>
      <c r="AB2702" s="29"/>
      <c r="AC2702" s="29"/>
      <c r="AD2702" s="29"/>
      <c r="AE2702" s="29"/>
      <c r="AF2702" s="29"/>
      <c r="AG2702" s="29"/>
      <c r="AH2702" s="29"/>
      <c r="AI2702" s="29"/>
      <c r="AJ2702" s="29"/>
      <c r="AK2702" s="29"/>
      <c r="AL2702" s="29"/>
      <c r="AM2702" s="29"/>
      <c r="AN2702" s="29"/>
      <c r="AO2702" s="29"/>
      <c r="AP2702" s="29"/>
      <c r="AQ2702" s="29"/>
      <c r="AR2702" s="29"/>
      <c r="AS2702" s="29"/>
      <c r="AT2702" s="29"/>
      <c r="AU2702" s="29"/>
      <c r="AV2702" s="29"/>
      <c r="AW2702" s="29"/>
      <c r="AX2702" s="29"/>
      <c r="AY2702" s="30"/>
      <c r="AZ2702" s="30"/>
      <c r="BA2702" s="30"/>
      <c r="BB2702" s="30"/>
      <c r="BC2702" s="30"/>
      <c r="BD2702" s="30"/>
      <c r="BE2702" s="30"/>
      <c r="BF2702" s="30"/>
      <c r="BG2702" s="30"/>
      <c r="BH2702" s="30"/>
      <c r="BI2702" s="30"/>
      <c r="BJ2702" s="30"/>
      <c r="BK2702" s="30"/>
      <c r="BL2702" s="18"/>
      <c r="BM2702" s="18"/>
      <c r="BN2702" s="18"/>
      <c r="BO2702" s="18"/>
      <c r="BP2702" s="18"/>
      <c r="BQ2702" s="18"/>
      <c r="BR2702" s="18"/>
      <c r="BS2702" s="18"/>
      <c r="BT2702" s="18"/>
      <c r="BU2702" s="18"/>
      <c r="BV2702" s="18"/>
      <c r="BW2702" s="18"/>
      <c r="BX2702" s="19"/>
      <c r="BZ2702"/>
      <c r="CA2702"/>
      <c r="CB2702"/>
      <c r="CC2702"/>
      <c r="CD2702"/>
      <c r="CE2702"/>
      <c r="CF2702"/>
      <c r="CG2702"/>
      <c r="CH2702"/>
      <c r="CI2702"/>
      <c r="CJ2702"/>
      <c r="CK2702"/>
      <c r="CL2702"/>
      <c r="CM2702"/>
      <c r="CN2702"/>
      <c r="CO2702"/>
      <c r="CP2702"/>
      <c r="CQ2702"/>
      <c r="CR2702"/>
      <c r="CS2702"/>
      <c r="CT2702"/>
      <c r="CU2702"/>
      <c r="CV2702"/>
      <c r="CW2702"/>
      <c r="CX2702"/>
      <c r="CY2702"/>
      <c r="CZ2702"/>
      <c r="DA2702"/>
      <c r="DB2702"/>
      <c r="DC2702"/>
      <c r="DD2702"/>
      <c r="DE2702"/>
      <c r="DF2702"/>
      <c r="DG2702"/>
      <c r="DH2702"/>
      <c r="DI2702"/>
      <c r="DJ2702"/>
      <c r="DK2702"/>
      <c r="DL2702"/>
      <c r="DM2702"/>
      <c r="DN2702"/>
      <c r="DO2702"/>
      <c r="DP2702"/>
      <c r="DQ2702"/>
      <c r="DR2702"/>
      <c r="DS2702"/>
      <c r="DT2702"/>
      <c r="DU2702"/>
      <c r="DV2702"/>
    </row>
    <row r="2703" spans="2:126" ht="20.100000000000001" customHeight="1">
      <c r="B2703" s="9"/>
      <c r="C2703" s="9"/>
      <c r="D2703" s="15"/>
      <c r="E2703" s="16" t="s">
        <v>53</v>
      </c>
      <c r="F2703" s="16"/>
      <c r="G2703" s="16"/>
      <c r="H2703" s="16"/>
      <c r="I2703" s="16"/>
      <c r="J2703" s="17"/>
      <c r="K2703" s="17"/>
      <c r="L2703" s="17"/>
      <c r="M2703" s="17"/>
      <c r="N2703" s="17"/>
      <c r="O2703" s="17"/>
      <c r="P2703" s="17"/>
      <c r="Q2703" s="10"/>
      <c r="R2703" s="11" t="s">
        <v>325</v>
      </c>
      <c r="S2703" s="37"/>
      <c r="T2703" s="37"/>
      <c r="U2703" s="37"/>
      <c r="V2703" s="37"/>
      <c r="W2703" s="37"/>
      <c r="X2703" s="37"/>
      <c r="Y2703" s="37"/>
      <c r="Z2703" s="37"/>
      <c r="AA2703" s="37"/>
      <c r="AB2703" s="37"/>
      <c r="AC2703" s="37"/>
      <c r="AD2703" s="37"/>
      <c r="AE2703" s="37"/>
      <c r="AF2703" s="37"/>
      <c r="AG2703" s="37"/>
      <c r="AH2703" s="37"/>
      <c r="AI2703" s="37"/>
      <c r="AJ2703" s="37"/>
      <c r="AK2703" s="37"/>
      <c r="AL2703" s="37"/>
      <c r="AM2703" s="37"/>
      <c r="AN2703" s="37"/>
      <c r="AO2703" s="37"/>
      <c r="AP2703" s="37"/>
      <c r="AQ2703" s="37"/>
      <c r="AR2703" s="37"/>
      <c r="AS2703" s="37"/>
      <c r="AT2703" s="37"/>
      <c r="AU2703" s="37"/>
      <c r="AV2703" s="37"/>
      <c r="AW2703" s="37"/>
      <c r="AX2703" s="37"/>
      <c r="AY2703" s="38"/>
      <c r="AZ2703" s="38"/>
      <c r="BA2703" s="38"/>
      <c r="BB2703" s="38"/>
      <c r="BC2703" s="38"/>
      <c r="BD2703" s="38"/>
      <c r="BE2703" s="38"/>
      <c r="BF2703" s="38"/>
      <c r="BG2703" s="38"/>
      <c r="BH2703" s="38"/>
      <c r="BI2703" s="38"/>
      <c r="BJ2703" s="38"/>
      <c r="BK2703" s="38"/>
      <c r="BL2703" s="13"/>
      <c r="BM2703" s="13"/>
      <c r="BN2703" s="13"/>
      <c r="BO2703" s="13"/>
      <c r="BP2703" s="13"/>
      <c r="BQ2703" s="13"/>
      <c r="BR2703" s="13"/>
      <c r="BS2703" s="13"/>
      <c r="BT2703" s="13"/>
      <c r="BU2703" s="13"/>
      <c r="BV2703" s="13"/>
      <c r="BW2703" s="13"/>
      <c r="BX2703" s="14"/>
      <c r="BZ2703"/>
      <c r="CA2703"/>
      <c r="CB2703"/>
      <c r="CC2703"/>
      <c r="CD2703"/>
      <c r="CE2703"/>
      <c r="CF2703"/>
      <c r="CG2703"/>
      <c r="CH2703"/>
      <c r="CI2703"/>
      <c r="CJ2703"/>
      <c r="CK2703"/>
      <c r="CL2703"/>
      <c r="CM2703"/>
      <c r="CN2703"/>
      <c r="CO2703"/>
      <c r="CP2703"/>
      <c r="CQ2703"/>
      <c r="CR2703"/>
      <c r="CS2703"/>
      <c r="CT2703"/>
      <c r="CU2703"/>
      <c r="CV2703"/>
      <c r="CW2703"/>
      <c r="CX2703"/>
      <c r="CY2703"/>
      <c r="CZ2703"/>
      <c r="DA2703"/>
      <c r="DB2703"/>
      <c r="DC2703"/>
      <c r="DD2703"/>
      <c r="DE2703"/>
      <c r="DF2703"/>
      <c r="DG2703"/>
      <c r="DH2703"/>
      <c r="DI2703"/>
      <c r="DJ2703"/>
      <c r="DK2703"/>
      <c r="DL2703"/>
      <c r="DM2703"/>
      <c r="DN2703"/>
      <c r="DO2703"/>
      <c r="DP2703"/>
      <c r="DQ2703"/>
      <c r="DR2703"/>
      <c r="DS2703"/>
      <c r="DT2703"/>
      <c r="DU2703"/>
      <c r="DV2703"/>
    </row>
    <row r="2704" spans="2:126" ht="20.100000000000001" customHeight="1">
      <c r="B2704" s="9"/>
      <c r="C2704" s="9"/>
      <c r="D2704" s="20"/>
      <c r="E2704" s="21" t="s">
        <v>54</v>
      </c>
      <c r="F2704" s="21"/>
      <c r="G2704" s="21"/>
      <c r="H2704" s="21"/>
      <c r="I2704" s="21"/>
      <c r="J2704" s="22"/>
      <c r="K2704" s="22"/>
      <c r="L2704" s="22"/>
      <c r="M2704" s="22"/>
      <c r="N2704" s="22"/>
      <c r="O2704" s="22"/>
      <c r="P2704" s="22"/>
      <c r="Q2704" s="15"/>
      <c r="R2704" s="28" t="s">
        <v>77</v>
      </c>
      <c r="S2704" s="29"/>
      <c r="T2704" s="29"/>
      <c r="U2704" s="29"/>
      <c r="V2704" s="29"/>
      <c r="W2704" s="29"/>
      <c r="X2704" s="29"/>
      <c r="Y2704" s="29"/>
      <c r="Z2704" s="29"/>
      <c r="AA2704" s="29"/>
      <c r="AB2704" s="29"/>
      <c r="AC2704" s="29"/>
      <c r="AD2704" s="29"/>
      <c r="AE2704" s="29"/>
      <c r="AF2704" s="29"/>
      <c r="AG2704" s="29"/>
      <c r="AH2704" s="29"/>
      <c r="AI2704" s="29"/>
      <c r="AJ2704" s="29"/>
      <c r="AK2704" s="29"/>
      <c r="AL2704" s="29"/>
      <c r="AM2704" s="29"/>
      <c r="AN2704" s="29"/>
      <c r="AO2704" s="29"/>
      <c r="AP2704" s="29"/>
      <c r="AQ2704" s="29"/>
      <c r="AR2704" s="29"/>
      <c r="AS2704" s="29"/>
      <c r="AT2704" s="29"/>
      <c r="AU2704" s="29"/>
      <c r="AV2704" s="29"/>
      <c r="AW2704" s="29"/>
      <c r="AX2704" s="29"/>
      <c r="AY2704" s="30"/>
      <c r="AZ2704" s="30"/>
      <c r="BA2704" s="30"/>
      <c r="BB2704" s="30"/>
      <c r="BC2704" s="30"/>
      <c r="BD2704" s="30"/>
      <c r="BE2704" s="30"/>
      <c r="BF2704" s="30"/>
      <c r="BG2704" s="30"/>
      <c r="BH2704" s="30"/>
      <c r="BI2704" s="30"/>
      <c r="BJ2704" s="30"/>
      <c r="BK2704" s="30"/>
      <c r="BL2704" s="18"/>
      <c r="BM2704" s="18"/>
      <c r="BN2704" s="18"/>
      <c r="BO2704" s="18"/>
      <c r="BP2704" s="18"/>
      <c r="BQ2704" s="18"/>
      <c r="BR2704" s="18"/>
      <c r="BS2704" s="18"/>
      <c r="BT2704" s="18"/>
      <c r="BU2704" s="18"/>
      <c r="BV2704" s="18"/>
      <c r="BW2704" s="18"/>
      <c r="BX2704" s="19"/>
      <c r="BZ2704"/>
      <c r="CA2704"/>
      <c r="CB2704"/>
      <c r="CC2704"/>
      <c r="CD2704"/>
      <c r="CE2704"/>
      <c r="CF2704"/>
      <c r="CG2704"/>
      <c r="CH2704"/>
      <c r="CI2704"/>
      <c r="CJ2704"/>
      <c r="CK2704"/>
      <c r="CL2704"/>
      <c r="CM2704"/>
      <c r="CN2704"/>
      <c r="CO2704"/>
      <c r="CP2704"/>
      <c r="CQ2704"/>
      <c r="CR2704"/>
      <c r="CS2704"/>
      <c r="CT2704"/>
      <c r="CU2704"/>
      <c r="CV2704"/>
      <c r="CW2704"/>
      <c r="CX2704"/>
      <c r="CY2704"/>
      <c r="CZ2704"/>
      <c r="DA2704"/>
      <c r="DB2704"/>
      <c r="DC2704"/>
      <c r="DD2704"/>
      <c r="DE2704"/>
      <c r="DF2704"/>
      <c r="DG2704"/>
      <c r="DH2704"/>
      <c r="DI2704"/>
      <c r="DJ2704"/>
      <c r="DK2704"/>
      <c r="DL2704"/>
      <c r="DM2704"/>
      <c r="DN2704"/>
      <c r="DO2704"/>
      <c r="DP2704"/>
      <c r="DQ2704"/>
      <c r="DR2704"/>
      <c r="DS2704"/>
      <c r="DT2704"/>
      <c r="DU2704"/>
      <c r="DV2704"/>
    </row>
    <row r="2705" spans="2:126" ht="20.100000000000001" customHeight="1">
      <c r="B2705" s="9"/>
      <c r="C2705" s="9"/>
      <c r="D2705" s="15"/>
      <c r="E2705" s="16"/>
      <c r="F2705" s="16"/>
      <c r="G2705" s="16"/>
      <c r="H2705" s="16"/>
      <c r="I2705" s="16"/>
      <c r="J2705" s="17"/>
      <c r="K2705" s="17"/>
      <c r="L2705" s="17"/>
      <c r="M2705" s="17"/>
      <c r="N2705" s="17"/>
      <c r="O2705" s="17"/>
      <c r="P2705" s="17"/>
      <c r="Q2705" s="15"/>
      <c r="R2705" s="29"/>
      <c r="S2705" s="29"/>
      <c r="T2705" s="29" t="s">
        <v>78</v>
      </c>
      <c r="U2705" s="29"/>
      <c r="V2705" s="29"/>
      <c r="W2705" s="29"/>
      <c r="X2705" s="29"/>
      <c r="Y2705" s="29"/>
      <c r="Z2705" s="29"/>
      <c r="AA2705" s="29"/>
      <c r="AB2705" s="29"/>
      <c r="AC2705" s="29"/>
      <c r="AD2705" s="29"/>
      <c r="AE2705" s="29"/>
      <c r="AF2705" s="29"/>
      <c r="AG2705" s="29"/>
      <c r="AH2705" s="29"/>
      <c r="AI2705" s="29"/>
      <c r="AJ2705" s="29"/>
      <c r="AK2705" s="29"/>
      <c r="AL2705" s="29"/>
      <c r="AM2705" s="29"/>
      <c r="AN2705" s="29"/>
      <c r="AO2705" s="29"/>
      <c r="AP2705" s="29"/>
      <c r="AQ2705" s="29"/>
      <c r="AR2705" s="29"/>
      <c r="AS2705" s="29"/>
      <c r="AT2705" s="29"/>
      <c r="AU2705" s="29"/>
      <c r="AV2705" s="29"/>
      <c r="AW2705" s="29"/>
      <c r="AX2705" s="29"/>
      <c r="AY2705" s="30"/>
      <c r="AZ2705" s="30"/>
      <c r="BA2705" s="30"/>
      <c r="BB2705" s="30"/>
      <c r="BC2705" s="30"/>
      <c r="BD2705" s="30"/>
      <c r="BE2705" s="30"/>
      <c r="BF2705" s="30"/>
      <c r="BG2705" s="30"/>
      <c r="BH2705" s="30"/>
      <c r="BI2705" s="30"/>
      <c r="BJ2705" s="30"/>
      <c r="BK2705" s="30"/>
      <c r="BL2705" s="18"/>
      <c r="BM2705" s="18"/>
      <c r="BN2705" s="18"/>
      <c r="BO2705" s="18"/>
      <c r="BP2705" s="18"/>
      <c r="BQ2705" s="18"/>
      <c r="BR2705" s="18"/>
      <c r="BS2705" s="18"/>
      <c r="BT2705" s="18"/>
      <c r="BU2705" s="18"/>
      <c r="BV2705" s="18"/>
      <c r="BW2705" s="18"/>
      <c r="BX2705" s="19"/>
      <c r="BZ2705"/>
      <c r="CA2705"/>
      <c r="CB2705"/>
      <c r="CC2705"/>
      <c r="CD2705"/>
      <c r="CE2705"/>
      <c r="CF2705"/>
      <c r="CG2705"/>
      <c r="CH2705"/>
      <c r="CI2705"/>
      <c r="CJ2705"/>
      <c r="CK2705"/>
      <c r="CL2705"/>
      <c r="CM2705"/>
      <c r="CN2705"/>
      <c r="CO2705"/>
      <c r="CP2705"/>
      <c r="CQ2705"/>
      <c r="CR2705"/>
      <c r="CS2705"/>
      <c r="CT2705"/>
      <c r="CU2705"/>
      <c r="CV2705"/>
      <c r="CW2705"/>
      <c r="CX2705"/>
      <c r="CY2705"/>
      <c r="CZ2705"/>
      <c r="DA2705"/>
      <c r="DB2705"/>
      <c r="DC2705"/>
      <c r="DD2705"/>
      <c r="DE2705"/>
      <c r="DF2705"/>
      <c r="DG2705"/>
      <c r="DH2705"/>
      <c r="DI2705"/>
      <c r="DJ2705"/>
      <c r="DK2705"/>
      <c r="DL2705"/>
      <c r="DM2705"/>
      <c r="DN2705"/>
      <c r="DO2705"/>
      <c r="DP2705"/>
      <c r="DQ2705"/>
      <c r="DR2705"/>
      <c r="DS2705"/>
      <c r="DT2705"/>
      <c r="DU2705"/>
      <c r="DV2705"/>
    </row>
    <row r="2706" spans="2:126" ht="20.100000000000001" customHeight="1">
      <c r="B2706" s="9"/>
      <c r="C2706" s="9"/>
      <c r="D2706" s="15"/>
      <c r="E2706" s="16"/>
      <c r="F2706" s="16"/>
      <c r="G2706" s="16"/>
      <c r="H2706" s="16"/>
      <c r="I2706" s="16"/>
      <c r="J2706" s="17"/>
      <c r="K2706" s="17"/>
      <c r="L2706" s="17"/>
      <c r="M2706" s="17"/>
      <c r="N2706" s="17"/>
      <c r="O2706" s="17"/>
      <c r="P2706" s="17"/>
      <c r="Q2706" s="15"/>
      <c r="R2706" s="29"/>
      <c r="S2706" s="29"/>
      <c r="T2706" s="29" t="s">
        <v>79</v>
      </c>
      <c r="U2706" s="29"/>
      <c r="V2706" s="29"/>
      <c r="W2706" s="29"/>
      <c r="X2706" s="29"/>
      <c r="Y2706" s="29"/>
      <c r="Z2706" s="29"/>
      <c r="AA2706" s="29"/>
      <c r="AB2706" s="29"/>
      <c r="AC2706" s="29"/>
      <c r="AD2706" s="29"/>
      <c r="AE2706" s="29"/>
      <c r="AF2706" s="29"/>
      <c r="AG2706" s="29"/>
      <c r="AH2706" s="29"/>
      <c r="AI2706" s="29"/>
      <c r="AJ2706" s="29"/>
      <c r="AK2706" s="29"/>
      <c r="AL2706" s="29"/>
      <c r="AM2706" s="29"/>
      <c r="AN2706" s="29"/>
      <c r="AO2706" s="29"/>
      <c r="AP2706" s="29"/>
      <c r="AQ2706" s="29"/>
      <c r="AR2706" s="29"/>
      <c r="AS2706" s="29"/>
      <c r="AT2706" s="29"/>
      <c r="AU2706" s="29"/>
      <c r="AV2706" s="29"/>
      <c r="AW2706" s="29"/>
      <c r="AX2706" s="29"/>
      <c r="AY2706" s="30"/>
      <c r="AZ2706" s="30"/>
      <c r="BA2706" s="30"/>
      <c r="BB2706" s="30"/>
      <c r="BC2706" s="30"/>
      <c r="BD2706" s="30"/>
      <c r="BE2706" s="30"/>
      <c r="BF2706" s="30"/>
      <c r="BG2706" s="30"/>
      <c r="BH2706" s="30"/>
      <c r="BI2706" s="30"/>
      <c r="BJ2706" s="30"/>
      <c r="BK2706" s="30"/>
      <c r="BL2706" s="18"/>
      <c r="BM2706" s="18"/>
      <c r="BN2706" s="18"/>
      <c r="BO2706" s="18"/>
      <c r="BP2706" s="18"/>
      <c r="BQ2706" s="18"/>
      <c r="BR2706" s="18"/>
      <c r="BS2706" s="18"/>
      <c r="BT2706" s="18"/>
      <c r="BU2706" s="18"/>
      <c r="BV2706" s="18"/>
      <c r="BW2706" s="18"/>
      <c r="BX2706" s="19"/>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I2706"/>
      <c r="DJ2706"/>
      <c r="DK2706"/>
      <c r="DL2706"/>
      <c r="DM2706"/>
      <c r="DN2706"/>
      <c r="DO2706"/>
      <c r="DP2706"/>
      <c r="DQ2706"/>
      <c r="DR2706"/>
      <c r="DS2706"/>
      <c r="DT2706"/>
      <c r="DU2706"/>
      <c r="DV2706"/>
    </row>
    <row r="2707" spans="2:126" ht="20.100000000000001" customHeight="1">
      <c r="B2707" s="9"/>
      <c r="C2707" s="9"/>
      <c r="D2707" s="23"/>
      <c r="E2707" s="24"/>
      <c r="F2707" s="24"/>
      <c r="G2707" s="24"/>
      <c r="H2707" s="24"/>
      <c r="I2707" s="24"/>
      <c r="J2707" s="25"/>
      <c r="K2707" s="25"/>
      <c r="L2707" s="25"/>
      <c r="M2707" s="25"/>
      <c r="N2707" s="25"/>
      <c r="O2707" s="25"/>
      <c r="P2707" s="25"/>
      <c r="Q2707" s="23"/>
      <c r="R2707" s="31"/>
      <c r="S2707" s="31"/>
      <c r="T2707" s="31" t="s">
        <v>80</v>
      </c>
      <c r="U2707" s="31"/>
      <c r="V2707" s="31"/>
      <c r="W2707" s="31"/>
      <c r="X2707" s="31"/>
      <c r="Y2707" s="31"/>
      <c r="Z2707" s="31"/>
      <c r="AA2707" s="31"/>
      <c r="AB2707" s="31"/>
      <c r="AC2707" s="31"/>
      <c r="AD2707" s="31"/>
      <c r="AE2707" s="31"/>
      <c r="AF2707" s="31"/>
      <c r="AG2707" s="31"/>
      <c r="AH2707" s="31"/>
      <c r="AI2707" s="31"/>
      <c r="AJ2707" s="31"/>
      <c r="AK2707" s="31"/>
      <c r="AL2707" s="31"/>
      <c r="AM2707" s="31"/>
      <c r="AN2707" s="31"/>
      <c r="AO2707" s="31"/>
      <c r="AP2707" s="31"/>
      <c r="AQ2707" s="31"/>
      <c r="AR2707" s="31"/>
      <c r="AS2707" s="31"/>
      <c r="AT2707" s="31"/>
      <c r="AU2707" s="31"/>
      <c r="AV2707" s="31"/>
      <c r="AW2707" s="31"/>
      <c r="AX2707" s="31"/>
      <c r="AY2707" s="32"/>
      <c r="AZ2707" s="32"/>
      <c r="BA2707" s="32"/>
      <c r="BB2707" s="32"/>
      <c r="BC2707" s="32"/>
      <c r="BD2707" s="32"/>
      <c r="BE2707" s="32"/>
      <c r="BF2707" s="32"/>
      <c r="BG2707" s="32"/>
      <c r="BH2707" s="32"/>
      <c r="BI2707" s="32"/>
      <c r="BJ2707" s="32"/>
      <c r="BK2707" s="32"/>
      <c r="BL2707" s="33"/>
      <c r="BM2707" s="33"/>
      <c r="BN2707" s="33"/>
      <c r="BO2707" s="33"/>
      <c r="BP2707" s="33"/>
      <c r="BQ2707" s="33"/>
      <c r="BR2707" s="33"/>
      <c r="BS2707" s="33"/>
      <c r="BT2707" s="33"/>
      <c r="BU2707" s="33"/>
      <c r="BV2707" s="33"/>
      <c r="BW2707" s="33"/>
      <c r="BX2707" s="26"/>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I2707"/>
      <c r="DJ2707"/>
      <c r="DK2707"/>
      <c r="DL2707"/>
      <c r="DM2707"/>
      <c r="DN2707"/>
      <c r="DO2707"/>
      <c r="DP2707"/>
      <c r="DQ2707"/>
      <c r="DR2707"/>
      <c r="DS2707"/>
      <c r="DT2707"/>
      <c r="DU2707"/>
      <c r="DV2707"/>
    </row>
    <row r="2708" spans="2:126" ht="20.100000000000001" customHeight="1">
      <c r="B2708" s="9"/>
      <c r="C2708" s="9"/>
      <c r="D2708" s="15"/>
      <c r="E2708" s="16" t="s">
        <v>55</v>
      </c>
      <c r="F2708" s="16"/>
      <c r="G2708" s="16"/>
      <c r="H2708" s="16"/>
      <c r="I2708" s="16"/>
      <c r="J2708" s="17"/>
      <c r="K2708" s="17"/>
      <c r="L2708" s="17"/>
      <c r="M2708" s="17"/>
      <c r="N2708" s="17"/>
      <c r="O2708" s="17"/>
      <c r="P2708" s="17"/>
      <c r="Q2708" s="15"/>
      <c r="R2708" s="250" t="s">
        <v>231</v>
      </c>
      <c r="S2708" s="250"/>
      <c r="T2708" s="250"/>
      <c r="U2708" s="250"/>
      <c r="V2708" s="250"/>
      <c r="W2708" s="250"/>
      <c r="X2708" s="250"/>
      <c r="Y2708" s="250"/>
      <c r="Z2708" s="250"/>
      <c r="AA2708" s="250"/>
      <c r="AB2708" s="250"/>
      <c r="AC2708" s="250"/>
      <c r="AD2708" s="250"/>
      <c r="AE2708" s="250"/>
      <c r="AF2708" s="250"/>
      <c r="AG2708" s="250"/>
      <c r="AH2708" s="250"/>
      <c r="AI2708" s="250"/>
      <c r="AJ2708" s="250"/>
      <c r="AK2708" s="250"/>
      <c r="AL2708" s="250"/>
      <c r="AM2708" s="250"/>
      <c r="AN2708" s="250"/>
      <c r="AO2708" s="34"/>
      <c r="AP2708" s="34"/>
      <c r="AQ2708" s="34"/>
      <c r="AR2708" s="34"/>
      <c r="AS2708" s="34"/>
      <c r="AT2708" s="34"/>
      <c r="AU2708" s="34"/>
      <c r="AV2708" s="34"/>
      <c r="AW2708" s="34"/>
      <c r="AX2708" s="34"/>
      <c r="AY2708" s="35"/>
      <c r="AZ2708" s="35"/>
      <c r="BA2708" s="35"/>
      <c r="BB2708" s="35"/>
      <c r="BC2708" s="35"/>
      <c r="BD2708" s="35"/>
      <c r="BE2708" s="35"/>
      <c r="BF2708" s="35"/>
      <c r="BG2708" s="35"/>
      <c r="BH2708" s="35"/>
      <c r="BI2708" s="35"/>
      <c r="BJ2708" s="35"/>
      <c r="BK2708" s="35"/>
      <c r="BL2708" s="2"/>
      <c r="BM2708" s="2"/>
      <c r="BN2708" s="2"/>
      <c r="BO2708" s="2"/>
      <c r="BP2708" s="2"/>
      <c r="BQ2708" s="2"/>
      <c r="BR2708" s="2"/>
      <c r="BS2708" s="2"/>
      <c r="BT2708" s="2"/>
      <c r="BU2708" s="2"/>
      <c r="BV2708" s="2"/>
      <c r="BW2708" s="2"/>
      <c r="BX2708" s="3"/>
    </row>
    <row r="2709" spans="2:126" ht="20.100000000000001" customHeight="1">
      <c r="B2709" s="9"/>
      <c r="C2709" s="9"/>
      <c r="D2709" s="15"/>
      <c r="E2709" s="16"/>
      <c r="F2709" s="16"/>
      <c r="G2709" s="16"/>
      <c r="H2709" s="16"/>
      <c r="I2709" s="16"/>
      <c r="J2709" s="17"/>
      <c r="K2709" s="17"/>
      <c r="L2709" s="17"/>
      <c r="M2709" s="17"/>
      <c r="N2709" s="17"/>
      <c r="O2709" s="17"/>
      <c r="P2709" s="17"/>
      <c r="Q2709" s="15"/>
      <c r="R2709" s="251" t="s">
        <v>232</v>
      </c>
      <c r="S2709" s="251"/>
      <c r="T2709" s="251"/>
      <c r="U2709" s="251"/>
      <c r="V2709" s="251"/>
      <c r="W2709" s="251"/>
      <c r="X2709" s="251"/>
      <c r="Y2709" s="251"/>
      <c r="Z2709" s="251"/>
      <c r="AA2709" s="251"/>
      <c r="AB2709" s="251"/>
      <c r="AC2709" s="251"/>
      <c r="AD2709" s="251"/>
      <c r="AE2709" s="251"/>
      <c r="AF2709" s="251"/>
      <c r="AG2709" s="251"/>
      <c r="AH2709" s="251"/>
      <c r="AI2709" s="251"/>
      <c r="AJ2709" s="251"/>
      <c r="AK2709" s="251"/>
      <c r="AL2709" s="251"/>
      <c r="AM2709" s="251"/>
      <c r="AN2709" s="251"/>
      <c r="AO2709" s="251"/>
      <c r="AP2709" s="251"/>
      <c r="AQ2709" s="251"/>
      <c r="AR2709" s="251"/>
      <c r="AS2709" s="251"/>
      <c r="AT2709" s="251"/>
      <c r="AU2709" s="251"/>
      <c r="AV2709" s="251"/>
      <c r="AW2709" s="251"/>
      <c r="AX2709" s="251"/>
      <c r="AY2709" s="252"/>
      <c r="AZ2709" s="252"/>
      <c r="BA2709" s="252"/>
      <c r="BB2709" s="252"/>
      <c r="BC2709" s="252"/>
      <c r="BD2709" s="252"/>
      <c r="BE2709" s="252"/>
      <c r="BF2709" s="252"/>
      <c r="BG2709" s="252"/>
      <c r="BH2709" s="252"/>
      <c r="BI2709" s="252"/>
      <c r="BJ2709" s="252"/>
      <c r="BK2709" s="252"/>
      <c r="BL2709" s="18"/>
      <c r="BM2709" s="18"/>
      <c r="BN2709" s="18"/>
      <c r="BO2709" s="18"/>
      <c r="BP2709" s="18"/>
      <c r="BQ2709" s="18"/>
      <c r="BR2709" s="18"/>
      <c r="BS2709" s="18"/>
      <c r="BT2709" s="18"/>
      <c r="BU2709" s="18"/>
      <c r="BV2709" s="18"/>
      <c r="BW2709" s="18"/>
      <c r="BX2709" s="19"/>
    </row>
    <row r="2710" spans="2:126" ht="20.100000000000001" customHeight="1">
      <c r="B2710" s="9"/>
      <c r="C2710" s="9"/>
      <c r="D2710" s="15"/>
      <c r="E2710" s="16"/>
      <c r="F2710" s="16"/>
      <c r="G2710" s="16"/>
      <c r="H2710" s="16"/>
      <c r="I2710" s="16"/>
      <c r="J2710" s="17"/>
      <c r="K2710" s="17"/>
      <c r="L2710" s="17"/>
      <c r="M2710" s="17"/>
      <c r="N2710" s="17"/>
      <c r="O2710" s="17"/>
      <c r="P2710" s="17"/>
      <c r="Q2710" s="228"/>
      <c r="R2710" s="29" t="s">
        <v>233</v>
      </c>
      <c r="S2710" s="29"/>
      <c r="T2710" s="29"/>
      <c r="U2710" s="29"/>
      <c r="V2710" s="29"/>
      <c r="W2710" s="29"/>
      <c r="X2710" s="29"/>
      <c r="Y2710" s="29"/>
      <c r="Z2710" s="29"/>
      <c r="AA2710" s="29"/>
      <c r="AB2710" s="29"/>
      <c r="AC2710" s="29"/>
      <c r="AD2710" s="29"/>
      <c r="AE2710" s="29"/>
      <c r="AF2710" s="29"/>
      <c r="AG2710" s="29"/>
      <c r="AH2710" s="29"/>
      <c r="AI2710" s="29"/>
      <c r="AJ2710" s="29"/>
      <c r="AK2710" s="29"/>
      <c r="AL2710" s="29"/>
      <c r="AM2710" s="29"/>
      <c r="AN2710" s="29"/>
      <c r="AO2710" s="29"/>
      <c r="AP2710" s="29"/>
      <c r="AQ2710" s="29"/>
      <c r="AR2710" s="29"/>
      <c r="AS2710" s="29"/>
      <c r="AT2710" s="29"/>
      <c r="AU2710" s="251"/>
      <c r="AV2710" s="251"/>
      <c r="AW2710" s="251"/>
      <c r="AX2710" s="251"/>
      <c r="AY2710" s="252"/>
      <c r="AZ2710" s="252"/>
      <c r="BA2710" s="252"/>
      <c r="BB2710" s="252"/>
      <c r="BC2710" s="252"/>
      <c r="BD2710" s="252"/>
      <c r="BE2710" s="252"/>
      <c r="BF2710" s="252"/>
      <c r="BG2710" s="252"/>
      <c r="BH2710" s="252"/>
      <c r="BI2710" s="252"/>
      <c r="BJ2710" s="252"/>
      <c r="BK2710" s="252"/>
      <c r="BL2710" s="247"/>
      <c r="BM2710" s="18"/>
      <c r="BN2710" s="18"/>
      <c r="BO2710" s="18"/>
      <c r="BP2710" s="18"/>
      <c r="BQ2710" s="18"/>
      <c r="BR2710" s="18"/>
      <c r="BS2710" s="18"/>
      <c r="BT2710" s="18"/>
      <c r="BU2710" s="18"/>
      <c r="BV2710" s="18"/>
      <c r="BW2710" s="18"/>
      <c r="BX2710" s="19"/>
    </row>
    <row r="2711" spans="2:126" ht="20.100000000000001" customHeight="1">
      <c r="B2711" s="9"/>
      <c r="C2711" s="9"/>
      <c r="D2711" s="23"/>
      <c r="E2711" s="24"/>
      <c r="F2711" s="24"/>
      <c r="G2711" s="24"/>
      <c r="H2711" s="24"/>
      <c r="I2711" s="24"/>
      <c r="J2711" s="25"/>
      <c r="K2711" s="25"/>
      <c r="L2711" s="25"/>
      <c r="M2711" s="25"/>
      <c r="N2711" s="25"/>
      <c r="O2711" s="25"/>
      <c r="P2711" s="25"/>
      <c r="Q2711" s="253"/>
      <c r="R2711" s="32" t="s">
        <v>234</v>
      </c>
      <c r="S2711" s="32"/>
      <c r="T2711" s="32"/>
      <c r="U2711" s="32"/>
      <c r="V2711" s="32"/>
      <c r="W2711" s="32"/>
      <c r="X2711" s="32"/>
      <c r="Y2711" s="32"/>
      <c r="Z2711" s="32"/>
      <c r="AA2711" s="32"/>
      <c r="AB2711" s="32"/>
      <c r="AC2711" s="32"/>
      <c r="AD2711" s="32"/>
      <c r="AE2711" s="32"/>
      <c r="AF2711" s="32"/>
      <c r="AG2711" s="32"/>
      <c r="AH2711" s="32"/>
      <c r="AI2711" s="32"/>
      <c r="AJ2711" s="32"/>
      <c r="AK2711" s="32"/>
      <c r="AL2711" s="32"/>
      <c r="AM2711" s="32"/>
      <c r="AN2711" s="32"/>
      <c r="AO2711" s="32"/>
      <c r="AP2711" s="32"/>
      <c r="AQ2711" s="32"/>
      <c r="AR2711" s="32"/>
      <c r="AS2711" s="32"/>
      <c r="AT2711" s="32"/>
      <c r="AU2711" s="32"/>
      <c r="AV2711" s="32"/>
      <c r="AW2711" s="32"/>
      <c r="AX2711" s="32"/>
      <c r="AY2711" s="32"/>
      <c r="AZ2711" s="32"/>
      <c r="BA2711" s="32"/>
      <c r="BB2711" s="32"/>
      <c r="BC2711" s="32"/>
      <c r="BD2711" s="32"/>
      <c r="BE2711" s="32"/>
      <c r="BF2711" s="32"/>
      <c r="BG2711" s="32"/>
      <c r="BH2711" s="32"/>
      <c r="BI2711" s="32"/>
      <c r="BJ2711" s="32"/>
      <c r="BK2711" s="32"/>
      <c r="BL2711" s="33"/>
      <c r="BM2711" s="33"/>
      <c r="BN2711" s="33"/>
      <c r="BO2711" s="33"/>
      <c r="BP2711" s="33"/>
      <c r="BQ2711" s="33"/>
      <c r="BR2711" s="33"/>
      <c r="BS2711" s="33"/>
      <c r="BT2711" s="33"/>
      <c r="BU2711" s="33"/>
      <c r="BV2711" s="33"/>
      <c r="BW2711" s="33"/>
      <c r="BX2711" s="26"/>
    </row>
    <row r="2712" spans="2:126" ht="12.75" customHeight="1">
      <c r="B2712" s="9"/>
      <c r="C2712" s="9"/>
      <c r="D2712" s="9"/>
      <c r="E2712" s="9"/>
      <c r="F2712" s="9"/>
      <c r="G2712" s="9"/>
      <c r="H2712" s="9"/>
      <c r="I2712" s="9"/>
      <c r="J2712" s="9"/>
      <c r="K2712" s="9"/>
      <c r="L2712" s="9"/>
      <c r="M2712" s="9"/>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c r="AS2712" s="9"/>
      <c r="AT2712" s="9"/>
      <c r="AU2712" s="9"/>
      <c r="AV2712" s="9"/>
      <c r="AW2712" s="9"/>
      <c r="AX2712" s="9"/>
      <c r="AY2712" s="9"/>
      <c r="AZ2712" s="9"/>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I2712"/>
      <c r="DJ2712"/>
      <c r="DK2712"/>
      <c r="DL2712"/>
      <c r="DM2712"/>
      <c r="DN2712"/>
      <c r="DO2712"/>
      <c r="DP2712"/>
      <c r="DQ2712"/>
      <c r="DR2712"/>
      <c r="DS2712"/>
      <c r="DT2712"/>
      <c r="DU2712"/>
      <c r="DV2712"/>
    </row>
    <row r="2713" spans="2:126" s="8" customFormat="1" ht="15.75" customHeight="1">
      <c r="D2713" s="488">
        <f>入力フォーム!$C$13</f>
        <v>45931</v>
      </c>
      <c r="E2713" s="488"/>
      <c r="F2713" s="488"/>
      <c r="G2713" s="488"/>
      <c r="H2713" s="488"/>
      <c r="I2713" s="488"/>
      <c r="J2713" s="488"/>
      <c r="K2713" s="488"/>
      <c r="L2713" s="488"/>
      <c r="M2713" s="488"/>
      <c r="N2713" s="488"/>
      <c r="O2713" s="488"/>
      <c r="P2713" s="488"/>
      <c r="Q2713" s="488"/>
      <c r="R2713" s="47"/>
      <c r="S2713" s="47"/>
      <c r="T2713" s="47"/>
      <c r="U2713" s="47"/>
      <c r="BZ2713" s="43"/>
      <c r="CA2713" s="43"/>
      <c r="CB2713" s="43"/>
      <c r="CC2713" s="43"/>
      <c r="CD2713" s="43"/>
      <c r="CE2713" s="43"/>
      <c r="CF2713" s="43"/>
      <c r="CG2713" s="43"/>
      <c r="CH2713" s="43"/>
      <c r="CI2713" s="43"/>
      <c r="CJ2713" s="43"/>
      <c r="CK2713" s="43"/>
      <c r="CL2713" s="43"/>
      <c r="CM2713" s="43"/>
      <c r="CN2713" s="43"/>
      <c r="CO2713" s="43"/>
      <c r="CP2713" s="43"/>
      <c r="CQ2713" s="43"/>
      <c r="CR2713" s="43"/>
      <c r="CS2713" s="43"/>
      <c r="CT2713" s="43"/>
      <c r="CU2713" s="43"/>
      <c r="CV2713" s="43"/>
      <c r="CW2713" s="43"/>
      <c r="CX2713" s="43"/>
      <c r="CY2713" s="43"/>
      <c r="CZ2713" s="43"/>
      <c r="DA2713" s="43"/>
      <c r="DB2713" s="43"/>
      <c r="DC2713" s="43"/>
      <c r="DD2713" s="43"/>
      <c r="DE2713" s="43"/>
      <c r="DF2713" s="43"/>
      <c r="DG2713" s="43"/>
      <c r="DH2713" s="43"/>
      <c r="DI2713" s="43"/>
      <c r="DJ2713" s="43"/>
      <c r="DK2713" s="43"/>
      <c r="DL2713" s="43"/>
      <c r="DM2713" s="43"/>
      <c r="DN2713" s="43"/>
      <c r="DO2713" s="43"/>
      <c r="DP2713" s="43"/>
      <c r="DQ2713" s="43"/>
      <c r="DR2713" s="43"/>
      <c r="DS2713" s="43"/>
      <c r="DT2713" s="43"/>
      <c r="DU2713" s="43"/>
      <c r="DV2713" s="43"/>
    </row>
    <row r="2714" spans="2:126" s="8" customFormat="1" ht="10.5" customHeight="1">
      <c r="D2714" s="45"/>
      <c r="E2714" s="45"/>
      <c r="F2714" s="45"/>
      <c r="G2714" s="45"/>
      <c r="H2714" s="45"/>
      <c r="I2714" s="45"/>
      <c r="J2714" s="45"/>
      <c r="K2714" s="45"/>
      <c r="L2714" s="45"/>
      <c r="M2714" s="45"/>
      <c r="N2714" s="45"/>
      <c r="O2714" s="45"/>
      <c r="P2714" s="45"/>
      <c r="Q2714" s="45"/>
      <c r="BZ2714" s="43"/>
      <c r="CA2714" s="43"/>
      <c r="CB2714" s="43"/>
      <c r="CC2714" s="43"/>
      <c r="CD2714" s="43"/>
      <c r="CE2714" s="43"/>
      <c r="CF2714" s="43"/>
      <c r="CG2714" s="43"/>
      <c r="CH2714" s="43"/>
      <c r="CI2714" s="43"/>
      <c r="CJ2714" s="43"/>
      <c r="CK2714" s="43"/>
      <c r="CL2714" s="43"/>
      <c r="CM2714" s="43"/>
      <c r="CN2714" s="43"/>
      <c r="CO2714" s="43"/>
      <c r="CP2714" s="43"/>
      <c r="CQ2714" s="43"/>
      <c r="CR2714" s="43"/>
      <c r="CS2714" s="43"/>
      <c r="CT2714" s="43"/>
      <c r="CU2714" s="43"/>
      <c r="CV2714" s="43"/>
      <c r="CW2714" s="43"/>
      <c r="CX2714" s="43"/>
      <c r="CY2714" s="43"/>
      <c r="CZ2714" s="43"/>
      <c r="DA2714" s="43"/>
      <c r="DB2714" s="43"/>
      <c r="DC2714" s="43"/>
      <c r="DD2714" s="43"/>
      <c r="DE2714" s="43"/>
      <c r="DF2714" s="43"/>
      <c r="DG2714" s="43"/>
      <c r="DH2714" s="43"/>
      <c r="DI2714" s="43"/>
      <c r="DJ2714" s="43"/>
      <c r="DK2714" s="43"/>
      <c r="DL2714" s="43"/>
      <c r="DM2714" s="43"/>
      <c r="DN2714" s="43"/>
      <c r="DO2714" s="43"/>
      <c r="DP2714" s="43"/>
      <c r="DQ2714" s="43"/>
      <c r="DR2714" s="43"/>
      <c r="DS2714" s="43"/>
      <c r="DT2714" s="43"/>
      <c r="DU2714" s="43"/>
      <c r="DV2714" s="43"/>
    </row>
    <row r="2715" spans="2:126" s="8" customFormat="1" ht="18" customHeight="1">
      <c r="AM2715" s="8" t="s">
        <v>56</v>
      </c>
      <c r="AQ2715" s="489" t="s">
        <v>306</v>
      </c>
      <c r="AR2715" s="489"/>
      <c r="AS2715" s="489"/>
      <c r="AT2715" s="489"/>
      <c r="AU2715" s="489"/>
      <c r="AV2715" s="489"/>
      <c r="AW2715" s="489"/>
      <c r="AX2715" s="489"/>
      <c r="AY2715" s="489"/>
      <c r="AZ2715" s="489"/>
      <c r="BA2715" s="489"/>
      <c r="BB2715" s="489"/>
      <c r="BC2715" s="489"/>
      <c r="BD2715" s="489"/>
      <c r="BE2715" s="489"/>
      <c r="BF2715" s="489"/>
      <c r="BG2715" s="489"/>
      <c r="BH2715" s="489"/>
      <c r="BI2715" s="489"/>
      <c r="BJ2715" s="489"/>
      <c r="BK2715" s="489"/>
      <c r="BL2715" s="489"/>
      <c r="BZ2715" s="43"/>
      <c r="CA2715" s="43"/>
      <c r="CB2715" s="43"/>
      <c r="CC2715" s="43"/>
      <c r="CD2715" s="43"/>
      <c r="CE2715" s="43"/>
      <c r="CF2715" s="43"/>
      <c r="CG2715" s="43"/>
      <c r="CH2715" s="43"/>
      <c r="CI2715" s="43"/>
      <c r="CJ2715" s="43"/>
      <c r="CK2715" s="43"/>
      <c r="CL2715" s="43"/>
      <c r="CM2715" s="43"/>
      <c r="CN2715" s="43"/>
      <c r="CO2715" s="43"/>
      <c r="CP2715" s="43"/>
      <c r="CQ2715" s="43"/>
      <c r="CR2715" s="43"/>
      <c r="CS2715" s="43"/>
      <c r="CT2715" s="43"/>
      <c r="CU2715" s="43"/>
      <c r="CV2715" s="43"/>
      <c r="CW2715" s="43"/>
      <c r="CX2715" s="43"/>
      <c r="CY2715" s="43"/>
      <c r="CZ2715" s="43"/>
      <c r="DA2715" s="43"/>
      <c r="DB2715" s="43"/>
      <c r="DC2715" s="43"/>
      <c r="DD2715" s="43"/>
      <c r="DE2715" s="43"/>
      <c r="DF2715" s="43"/>
      <c r="DG2715" s="43"/>
      <c r="DH2715" s="43"/>
      <c r="DI2715" s="43"/>
      <c r="DJ2715" s="43"/>
      <c r="DK2715" s="43"/>
      <c r="DL2715" s="43"/>
      <c r="DM2715" s="43"/>
      <c r="DN2715" s="43"/>
      <c r="DO2715" s="43"/>
      <c r="DP2715" s="43"/>
      <c r="DQ2715" s="43"/>
      <c r="DR2715" s="43"/>
      <c r="DS2715" s="43"/>
      <c r="DT2715" s="43"/>
      <c r="DU2715" s="43"/>
      <c r="DV2715" s="43"/>
    </row>
    <row r="2716" spans="2:126" s="8" customFormat="1" ht="18" customHeight="1">
      <c r="AQ2716" s="489" t="s">
        <v>66</v>
      </c>
      <c r="AR2716" s="489"/>
      <c r="AS2716" s="489"/>
      <c r="AT2716" s="489"/>
      <c r="AU2716" s="489"/>
      <c r="AV2716" s="489"/>
      <c r="AW2716" s="489"/>
      <c r="AX2716" s="489"/>
      <c r="AY2716" s="489"/>
      <c r="AZ2716" s="489"/>
      <c r="BA2716" s="489"/>
      <c r="BB2716" s="489"/>
      <c r="BC2716" s="489"/>
      <c r="BD2716" s="489"/>
      <c r="BE2716" s="489"/>
      <c r="BZ2716" s="43"/>
      <c r="CA2716" s="43"/>
      <c r="CB2716" s="43"/>
      <c r="CC2716" s="43"/>
      <c r="CD2716" s="43"/>
      <c r="CE2716" s="43"/>
      <c r="CF2716" s="43"/>
      <c r="CG2716" s="43"/>
      <c r="CH2716" s="43"/>
      <c r="CI2716" s="43"/>
      <c r="CJ2716" s="43"/>
      <c r="CK2716" s="43"/>
      <c r="CL2716" s="43"/>
      <c r="CM2716" s="43"/>
      <c r="CN2716" s="43"/>
      <c r="CO2716" s="43"/>
      <c r="CP2716" s="43"/>
      <c r="CQ2716" s="43"/>
      <c r="CR2716" s="43"/>
      <c r="CS2716" s="43"/>
      <c r="CT2716" s="43"/>
      <c r="CU2716" s="43"/>
      <c r="CV2716" s="43"/>
      <c r="CW2716" s="43"/>
      <c r="CX2716" s="43"/>
      <c r="CY2716" s="43"/>
      <c r="CZ2716" s="43"/>
      <c r="DA2716" s="43"/>
      <c r="DB2716" s="43"/>
      <c r="DC2716" s="43"/>
      <c r="DD2716" s="43"/>
      <c r="DE2716" s="43"/>
      <c r="DF2716" s="43"/>
      <c r="DG2716" s="43"/>
      <c r="DH2716" s="43"/>
      <c r="DI2716" s="43"/>
      <c r="DJ2716" s="43"/>
      <c r="DK2716" s="43"/>
      <c r="DL2716" s="43"/>
      <c r="DM2716" s="43"/>
      <c r="DN2716" s="43"/>
      <c r="DO2716" s="43"/>
      <c r="DP2716" s="43"/>
      <c r="DQ2716" s="43"/>
      <c r="DR2716" s="43"/>
      <c r="DS2716" s="43"/>
      <c r="DT2716" s="43"/>
      <c r="DU2716" s="43"/>
      <c r="DV2716" s="43"/>
    </row>
    <row r="2717" spans="2:126" s="8" customFormat="1" ht="18" customHeight="1">
      <c r="AQ2717" s="479" t="s">
        <v>328</v>
      </c>
      <c r="AR2717" s="479"/>
      <c r="AS2717" s="479"/>
      <c r="AT2717" s="479"/>
      <c r="AU2717" s="479"/>
      <c r="AV2717" s="479"/>
      <c r="AW2717" s="479"/>
      <c r="AX2717" s="479"/>
      <c r="AY2717" s="479"/>
      <c r="AZ2717" s="479"/>
      <c r="BA2717" s="479"/>
      <c r="BB2717" s="479"/>
      <c r="BC2717" s="479"/>
      <c r="BD2717" s="479"/>
      <c r="BE2717" s="479"/>
      <c r="BF2717" s="479"/>
      <c r="BG2717" s="43"/>
      <c r="BH2717" s="480" t="s">
        <v>301</v>
      </c>
      <c r="BI2717" s="480"/>
      <c r="BJ2717" s="480"/>
      <c r="BK2717" s="480"/>
      <c r="BL2717" s="480"/>
      <c r="BM2717" s="480"/>
      <c r="BN2717" s="480"/>
      <c r="BO2717" s="480"/>
      <c r="BS2717" s="8" t="s">
        <v>57</v>
      </c>
      <c r="BZ2717" s="43"/>
      <c r="CA2717" s="43"/>
      <c r="CB2717" s="43"/>
      <c r="CC2717" s="43"/>
      <c r="CD2717" s="43"/>
      <c r="CE2717" s="43"/>
      <c r="CF2717" s="43"/>
      <c r="CG2717" s="43"/>
      <c r="CH2717" s="43"/>
      <c r="CI2717" s="43"/>
      <c r="CJ2717" s="43"/>
      <c r="CK2717" s="43"/>
      <c r="CL2717" s="43"/>
      <c r="CM2717" s="43"/>
      <c r="CN2717" s="43"/>
      <c r="CO2717" s="43"/>
      <c r="CP2717" s="43"/>
      <c r="CQ2717" s="43"/>
      <c r="CR2717" s="43"/>
      <c r="CS2717" s="43"/>
      <c r="CT2717" s="43"/>
      <c r="CU2717" s="43"/>
      <c r="CV2717" s="43"/>
      <c r="CW2717" s="43"/>
      <c r="CX2717" s="43"/>
      <c r="CY2717" s="43"/>
      <c r="CZ2717" s="43"/>
      <c r="DA2717" s="43"/>
      <c r="DB2717" s="43"/>
      <c r="DC2717" s="43"/>
      <c r="DD2717" s="43"/>
      <c r="DE2717" s="43"/>
      <c r="DF2717" s="43"/>
      <c r="DG2717" s="43"/>
      <c r="DH2717" s="43"/>
      <c r="DI2717" s="43"/>
      <c r="DJ2717" s="43"/>
      <c r="DK2717" s="43"/>
      <c r="DL2717" s="43"/>
      <c r="DM2717" s="43"/>
      <c r="DN2717" s="43"/>
      <c r="DO2717" s="43"/>
      <c r="DP2717" s="43"/>
      <c r="DQ2717" s="43"/>
      <c r="DR2717" s="43"/>
      <c r="DS2717" s="43"/>
      <c r="DT2717" s="43"/>
      <c r="DU2717" s="43"/>
      <c r="DV2717" s="43"/>
    </row>
    <row r="2718" spans="2:126" s="8" customFormat="1" ht="10.5" customHeight="1">
      <c r="BZ2718" s="43"/>
      <c r="CA2718" s="43"/>
      <c r="CB2718" s="43"/>
      <c r="CC2718" s="43"/>
      <c r="CD2718" s="43"/>
      <c r="CE2718" s="43"/>
      <c r="CF2718" s="43"/>
      <c r="CG2718" s="43"/>
      <c r="CH2718" s="43"/>
      <c r="CI2718" s="43"/>
      <c r="CJ2718" s="43"/>
      <c r="CK2718" s="43"/>
      <c r="CL2718" s="43"/>
      <c r="CM2718" s="43"/>
      <c r="CN2718" s="43"/>
      <c r="CO2718" s="43"/>
      <c r="CP2718" s="43"/>
      <c r="CQ2718" s="43"/>
      <c r="CR2718" s="43"/>
      <c r="CS2718" s="43"/>
      <c r="CT2718" s="43"/>
      <c r="CU2718" s="43"/>
      <c r="CV2718" s="43"/>
      <c r="CW2718" s="43"/>
      <c r="CX2718" s="43"/>
      <c r="CY2718" s="43"/>
      <c r="CZ2718" s="43"/>
      <c r="DA2718" s="43"/>
      <c r="DB2718" s="43"/>
      <c r="DC2718" s="43"/>
      <c r="DD2718" s="43"/>
      <c r="DE2718" s="43"/>
      <c r="DF2718" s="43"/>
      <c r="DG2718" s="43"/>
      <c r="DH2718" s="43"/>
      <c r="DI2718" s="43"/>
      <c r="DJ2718" s="43"/>
      <c r="DK2718" s="43"/>
      <c r="DL2718" s="43"/>
      <c r="DM2718" s="43"/>
      <c r="DN2718" s="43"/>
      <c r="DO2718" s="43"/>
      <c r="DP2718" s="43"/>
      <c r="DQ2718" s="43"/>
      <c r="DR2718" s="43"/>
      <c r="DS2718" s="43"/>
      <c r="DT2718" s="43"/>
      <c r="DU2718" s="43"/>
      <c r="DV2718" s="43"/>
    </row>
    <row r="2719" spans="2:126" s="8" customFormat="1" ht="18" customHeight="1">
      <c r="AM2719" s="8" t="s">
        <v>58</v>
      </c>
      <c r="AQ2719" s="8" t="s">
        <v>59</v>
      </c>
      <c r="AU2719" s="481" t="str">
        <f>"〒"&amp;VLOOKUP(A2667,入力フォーム!$A$26:$AA$75,4,FALSE)</f>
        <v>〒</v>
      </c>
      <c r="AV2719" s="481"/>
      <c r="AW2719" s="481"/>
      <c r="AX2719" s="481"/>
      <c r="AY2719" s="481"/>
      <c r="AZ2719" s="481"/>
      <c r="BA2719" s="481"/>
      <c r="BB2719" s="481"/>
      <c r="BZ2719" s="43"/>
      <c r="CA2719" s="43"/>
      <c r="CB2719" s="43"/>
      <c r="CC2719" s="43"/>
      <c r="CD2719" s="43"/>
      <c r="CE2719" s="43"/>
      <c r="CF2719" s="43"/>
      <c r="CG2719" s="43"/>
      <c r="CH2719" s="43"/>
      <c r="CI2719" s="43"/>
      <c r="CJ2719" s="43"/>
      <c r="CK2719" s="43"/>
      <c r="CL2719" s="43"/>
      <c r="CM2719" s="43"/>
      <c r="CN2719" s="43"/>
      <c r="CO2719" s="43"/>
      <c r="CP2719" s="43"/>
      <c r="CQ2719" s="43"/>
      <c r="CR2719" s="43"/>
      <c r="CS2719" s="43"/>
      <c r="CT2719" s="43"/>
      <c r="CU2719" s="43"/>
      <c r="CV2719" s="43"/>
      <c r="CW2719" s="43"/>
      <c r="CX2719" s="43"/>
      <c r="CY2719" s="43"/>
      <c r="CZ2719" s="43"/>
      <c r="DA2719" s="43"/>
      <c r="DB2719" s="43"/>
      <c r="DC2719" s="43"/>
      <c r="DD2719" s="43"/>
      <c r="DE2719" s="43"/>
      <c r="DF2719" s="43"/>
      <c r="DG2719" s="43"/>
      <c r="DH2719" s="43"/>
      <c r="DI2719" s="43"/>
      <c r="DJ2719" s="43"/>
      <c r="DK2719" s="43"/>
      <c r="DL2719" s="43"/>
      <c r="DM2719" s="43"/>
      <c r="DN2719" s="43"/>
      <c r="DO2719" s="43"/>
      <c r="DP2719" s="43"/>
      <c r="DQ2719" s="43"/>
      <c r="DR2719" s="43"/>
      <c r="DS2719" s="43"/>
      <c r="DT2719" s="43"/>
      <c r="DU2719" s="43"/>
      <c r="DV2719" s="43"/>
    </row>
    <row r="2720" spans="2:126" s="8" customFormat="1" ht="20.100000000000001" customHeight="1">
      <c r="AU2720" s="144"/>
      <c r="AV2720" s="482">
        <f>VLOOKUP(A2667,入力フォーム!$A$26:$AA$75,5,FALSE)</f>
        <v>0</v>
      </c>
      <c r="AW2720" s="482"/>
      <c r="AX2720" s="482"/>
      <c r="AY2720" s="482"/>
      <c r="AZ2720" s="482"/>
      <c r="BA2720" s="482"/>
      <c r="BB2720" s="482"/>
      <c r="BC2720" s="482"/>
      <c r="BD2720" s="482"/>
      <c r="BE2720" s="482"/>
      <c r="BF2720" s="482"/>
      <c r="BG2720" s="482"/>
      <c r="BH2720" s="482"/>
      <c r="BI2720" s="482"/>
      <c r="BJ2720" s="482"/>
      <c r="BK2720" s="482"/>
      <c r="BL2720" s="482"/>
      <c r="BM2720" s="482"/>
      <c r="BN2720" s="482"/>
      <c r="BO2720" s="482"/>
      <c r="BP2720" s="482"/>
      <c r="BQ2720" s="482"/>
      <c r="BR2720" s="482"/>
      <c r="BS2720" s="482"/>
      <c r="BZ2720" s="43"/>
      <c r="CA2720" s="43"/>
      <c r="CB2720" s="43"/>
      <c r="CC2720" s="43"/>
      <c r="CD2720" s="43"/>
      <c r="CE2720" s="43"/>
      <c r="CF2720" s="43"/>
      <c r="CG2720" s="43"/>
      <c r="CH2720" s="43"/>
      <c r="CI2720" s="43"/>
      <c r="CJ2720" s="43"/>
      <c r="CK2720" s="43"/>
      <c r="CL2720" s="43"/>
      <c r="CM2720" s="43"/>
      <c r="CN2720" s="43"/>
      <c r="CO2720" s="43"/>
      <c r="CP2720" s="43"/>
      <c r="CQ2720" s="43"/>
      <c r="CR2720" s="43"/>
      <c r="CS2720" s="43"/>
      <c r="CT2720" s="43"/>
      <c r="CU2720" s="43"/>
      <c r="CV2720" s="43"/>
      <c r="CW2720" s="43"/>
      <c r="CX2720" s="43"/>
      <c r="CY2720" s="43"/>
      <c r="CZ2720" s="43"/>
      <c r="DA2720" s="43"/>
      <c r="DB2720" s="43"/>
      <c r="DC2720" s="43"/>
      <c r="DD2720" s="43"/>
      <c r="DE2720" s="43"/>
      <c r="DF2720" s="43"/>
      <c r="DG2720" s="43"/>
      <c r="DH2720" s="43"/>
      <c r="DI2720" s="43"/>
      <c r="DJ2720" s="43"/>
      <c r="DK2720" s="43"/>
      <c r="DL2720" s="43"/>
      <c r="DM2720" s="43"/>
      <c r="DN2720" s="43"/>
      <c r="DO2720" s="43"/>
      <c r="DP2720" s="43"/>
      <c r="DQ2720" s="43"/>
      <c r="DR2720" s="43"/>
      <c r="DS2720" s="43"/>
      <c r="DT2720" s="43"/>
      <c r="DU2720" s="43"/>
      <c r="DV2720" s="43"/>
    </row>
    <row r="2721" spans="1:126" s="8" customFormat="1" ht="20.100000000000001" customHeight="1">
      <c r="AU2721" s="44"/>
      <c r="AV2721" s="483">
        <f>VLOOKUP(A2667,入力フォーム!$A$26:$AA$75,6,FALSE)</f>
        <v>0</v>
      </c>
      <c r="AW2721" s="483"/>
      <c r="AX2721" s="483"/>
      <c r="AY2721" s="483"/>
      <c r="AZ2721" s="483"/>
      <c r="BA2721" s="483"/>
      <c r="BB2721" s="483"/>
      <c r="BC2721" s="483"/>
      <c r="BD2721" s="483"/>
      <c r="BE2721" s="483"/>
      <c r="BF2721" s="483"/>
      <c r="BG2721" s="483"/>
      <c r="BH2721" s="483"/>
      <c r="BI2721" s="483"/>
      <c r="BJ2721" s="483"/>
      <c r="BK2721" s="483"/>
      <c r="BL2721" s="483"/>
      <c r="BM2721" s="483"/>
      <c r="BN2721" s="483"/>
      <c r="BO2721" s="483"/>
      <c r="BP2721" s="483"/>
      <c r="BQ2721" s="483"/>
      <c r="BR2721" s="483"/>
      <c r="BS2721" s="483"/>
      <c r="BZ2721" s="43"/>
      <c r="CA2721" s="43"/>
      <c r="CB2721" s="43"/>
      <c r="CC2721" s="43"/>
      <c r="CD2721" s="43"/>
      <c r="CE2721" s="43"/>
      <c r="CF2721" s="43"/>
      <c r="CG2721" s="43"/>
      <c r="CH2721" s="43"/>
      <c r="CI2721" s="43"/>
      <c r="CJ2721" s="43"/>
      <c r="CK2721" s="43"/>
      <c r="CL2721" s="43"/>
      <c r="CM2721" s="43"/>
      <c r="CN2721" s="43"/>
      <c r="CO2721" s="43"/>
      <c r="CP2721" s="43"/>
      <c r="CQ2721" s="43"/>
      <c r="CR2721" s="43"/>
      <c r="CS2721" s="43"/>
      <c r="CT2721" s="43"/>
      <c r="CU2721" s="43"/>
      <c r="CV2721" s="43"/>
      <c r="CW2721" s="43"/>
      <c r="CX2721" s="43"/>
      <c r="CY2721" s="43"/>
      <c r="CZ2721" s="43"/>
      <c r="DA2721" s="43"/>
      <c r="DB2721" s="43"/>
      <c r="DC2721" s="43"/>
      <c r="DD2721" s="43"/>
      <c r="DE2721" s="43"/>
      <c r="DF2721" s="43"/>
      <c r="DG2721" s="43"/>
      <c r="DH2721" s="43"/>
      <c r="DI2721" s="43"/>
      <c r="DJ2721" s="43"/>
      <c r="DK2721" s="43"/>
      <c r="DL2721" s="43"/>
      <c r="DM2721" s="43"/>
      <c r="DN2721" s="43"/>
      <c r="DO2721" s="43"/>
      <c r="DP2721" s="43"/>
      <c r="DQ2721" s="43"/>
      <c r="DR2721" s="43"/>
      <c r="DS2721" s="43"/>
      <c r="DT2721" s="43"/>
      <c r="DU2721" s="43"/>
      <c r="DV2721" s="43"/>
    </row>
    <row r="2722" spans="1:126" s="8" customFormat="1" ht="12" customHeight="1">
      <c r="AQ2722" s="46" t="s">
        <v>191</v>
      </c>
      <c r="AR2722" s="46"/>
      <c r="AS2722" s="46"/>
      <c r="AT2722" s="46"/>
      <c r="AU2722" s="46"/>
      <c r="AV2722" s="484">
        <f>VLOOKUP(A2667,入力フォーム!$A$26:$AA$75,3,FALSE)</f>
        <v>0</v>
      </c>
      <c r="AW2722" s="484" ph="1"/>
      <c r="AX2722" s="484" ph="1"/>
      <c r="AY2722" s="484" ph="1"/>
      <c r="AZ2722" s="484" ph="1"/>
      <c r="BA2722" s="484" ph="1"/>
      <c r="BB2722" s="484" ph="1"/>
      <c r="BC2722" s="484" ph="1"/>
      <c r="BD2722" s="484" ph="1"/>
      <c r="BE2722" s="484" ph="1"/>
      <c r="BF2722" s="484" ph="1"/>
      <c r="BG2722" s="484" ph="1"/>
      <c r="BH2722" s="484" ph="1"/>
      <c r="BI2722" s="484" ph="1"/>
      <c r="BJ2722" s="484" ph="1"/>
      <c r="BK2722" s="484" ph="1"/>
      <c r="BL2722" s="484" ph="1"/>
      <c r="BM2722" s="484" ph="1"/>
      <c r="BN2722" s="484" ph="1"/>
      <c r="BO2722" s="48"/>
      <c r="BP2722" s="48"/>
      <c r="BQ2722" s="48"/>
      <c r="BR2722" s="48"/>
      <c r="BS2722" s="48"/>
      <c r="BZ2722" s="43"/>
      <c r="CA2722" s="43"/>
      <c r="CB2722" s="43"/>
      <c r="CC2722" s="43"/>
      <c r="CD2722" s="43"/>
      <c r="CE2722" s="43"/>
      <c r="CF2722" s="43"/>
      <c r="CG2722" s="43"/>
      <c r="CH2722" s="43"/>
      <c r="CI2722" s="43"/>
      <c r="CJ2722" s="43"/>
      <c r="CK2722" s="43"/>
      <c r="CL2722" s="43"/>
      <c r="CM2722" s="43"/>
      <c r="CN2722" s="43"/>
      <c r="CO2722" s="43"/>
      <c r="CP2722" s="43"/>
      <c r="CQ2722" s="43"/>
      <c r="CR2722" s="43"/>
      <c r="CS2722" s="43"/>
      <c r="CT2722" s="43"/>
      <c r="CU2722" s="43"/>
      <c r="CV2722" s="43"/>
      <c r="CW2722" s="43"/>
      <c r="CX2722" s="43"/>
      <c r="CY2722" s="43"/>
      <c r="CZ2722" s="43"/>
      <c r="DA2722" s="43"/>
      <c r="DB2722" s="43"/>
      <c r="DC2722" s="43"/>
      <c r="DD2722" s="43"/>
      <c r="DE2722" s="43"/>
      <c r="DF2722" s="43"/>
      <c r="DG2722" s="43"/>
      <c r="DH2722" s="43"/>
      <c r="DI2722" s="43"/>
      <c r="DJ2722" s="43"/>
      <c r="DK2722" s="43"/>
      <c r="DL2722" s="43"/>
      <c r="DM2722" s="43"/>
      <c r="DN2722" s="43"/>
      <c r="DO2722" s="43"/>
      <c r="DP2722" s="43"/>
      <c r="DQ2722" s="43"/>
      <c r="DR2722" s="43"/>
      <c r="DS2722" s="43"/>
      <c r="DT2722" s="43"/>
      <c r="DU2722" s="43"/>
      <c r="DV2722" s="43"/>
    </row>
    <row r="2723" spans="1:126" s="8" customFormat="1" ht="20.100000000000001" customHeight="1">
      <c r="AQ2723" s="8" t="s">
        <v>60</v>
      </c>
      <c r="AV2723" s="493">
        <f>VLOOKUP(A2667,入力フォーム!$A$26:$AA$75,2,FALSE)</f>
        <v>0</v>
      </c>
      <c r="AW2723" s="493"/>
      <c r="AX2723" s="493"/>
      <c r="AY2723" s="493"/>
      <c r="AZ2723" s="493"/>
      <c r="BA2723" s="493"/>
      <c r="BB2723" s="493"/>
      <c r="BC2723" s="493"/>
      <c r="BD2723" s="493"/>
      <c r="BE2723" s="493"/>
      <c r="BF2723" s="493"/>
      <c r="BG2723" s="493"/>
      <c r="BH2723" s="493"/>
      <c r="BI2723" s="493"/>
      <c r="BJ2723" s="493"/>
      <c r="BK2723" s="493"/>
      <c r="BL2723" s="493"/>
      <c r="BM2723" s="493"/>
      <c r="BN2723" s="493"/>
      <c r="BO2723" s="48"/>
      <c r="BP2723" s="48"/>
      <c r="BQ2723" s="48"/>
      <c r="BR2723" s="48"/>
      <c r="BS2723" s="286" t="s">
        <v>57</v>
      </c>
      <c r="BZ2723" s="43"/>
      <c r="CA2723" s="43"/>
      <c r="CB2723" s="43"/>
      <c r="CC2723" s="43"/>
      <c r="CD2723" s="43"/>
      <c r="CE2723" s="43"/>
      <c r="CF2723" s="43"/>
      <c r="CG2723" s="43"/>
      <c r="CH2723" s="43"/>
      <c r="CI2723" s="43"/>
      <c r="CJ2723" s="43"/>
      <c r="CK2723" s="43"/>
      <c r="CL2723" s="43"/>
      <c r="CM2723" s="43"/>
      <c r="CN2723" s="43"/>
      <c r="CO2723" s="43"/>
      <c r="CP2723" s="43"/>
      <c r="CQ2723" s="43"/>
      <c r="CR2723" s="43"/>
      <c r="CS2723" s="43"/>
      <c r="CT2723" s="43"/>
      <c r="CU2723" s="43"/>
      <c r="CV2723" s="43"/>
      <c r="CW2723" s="43"/>
      <c r="CX2723" s="43"/>
      <c r="CY2723" s="43"/>
      <c r="CZ2723" s="43"/>
      <c r="DA2723" s="43"/>
      <c r="DB2723" s="43"/>
      <c r="DC2723" s="43"/>
      <c r="DD2723" s="43"/>
      <c r="DE2723" s="43"/>
      <c r="DF2723" s="43"/>
      <c r="DG2723" s="43"/>
      <c r="DH2723" s="43"/>
      <c r="DI2723" s="43"/>
      <c r="DJ2723" s="43"/>
      <c r="DK2723" s="43"/>
      <c r="DL2723" s="43"/>
      <c r="DM2723" s="43"/>
      <c r="DN2723" s="43"/>
      <c r="DO2723" s="43"/>
      <c r="DP2723" s="43"/>
      <c r="DQ2723" s="43"/>
      <c r="DR2723" s="43"/>
      <c r="DS2723" s="43"/>
      <c r="DT2723" s="43"/>
      <c r="DU2723" s="43"/>
      <c r="DV2723" s="43"/>
    </row>
    <row r="2724" spans="1:126" s="8" customFormat="1" ht="20.100000000000001" customHeight="1">
      <c r="AQ2724" s="8" t="s">
        <v>61</v>
      </c>
      <c r="AV2724" s="48"/>
      <c r="AW2724" s="494">
        <f>VLOOKUP(A2667,入力フォーム!$A$26:$AA$75,8,FALSE)</f>
        <v>0</v>
      </c>
      <c r="AX2724" s="494"/>
      <c r="AY2724" s="494"/>
      <c r="AZ2724" s="494"/>
      <c r="BA2724" s="494"/>
      <c r="BB2724" s="494"/>
      <c r="BC2724" s="494"/>
      <c r="BD2724" s="494"/>
      <c r="BE2724" s="494"/>
      <c r="BF2724" s="494"/>
      <c r="BG2724" s="494"/>
      <c r="BH2724" s="494"/>
      <c r="BI2724" s="494"/>
      <c r="BJ2724" s="494"/>
      <c r="BK2724" s="494"/>
      <c r="BL2724" s="494"/>
      <c r="BM2724" s="494"/>
      <c r="BN2724" s="494"/>
      <c r="BO2724" s="494"/>
      <c r="BP2724" s="494"/>
      <c r="BQ2724" s="494"/>
      <c r="BR2724" s="494"/>
      <c r="BS2724" s="48"/>
      <c r="BZ2724" s="43"/>
      <c r="CA2724" s="43"/>
      <c r="CB2724" s="43"/>
      <c r="CC2724" s="43"/>
      <c r="CD2724" s="43"/>
      <c r="CE2724" s="43"/>
      <c r="CF2724" s="43"/>
      <c r="CG2724" s="43"/>
      <c r="CH2724" s="43"/>
      <c r="CI2724" s="43"/>
      <c r="CJ2724" s="43"/>
      <c r="CK2724" s="43"/>
      <c r="CL2724" s="43"/>
      <c r="CM2724" s="43"/>
      <c r="CN2724" s="43"/>
      <c r="CO2724" s="43"/>
      <c r="CP2724" s="43"/>
      <c r="CQ2724" s="43"/>
      <c r="CR2724" s="43"/>
      <c r="CS2724" s="43"/>
      <c r="CT2724" s="43"/>
      <c r="CU2724" s="43"/>
      <c r="CV2724" s="43"/>
      <c r="CW2724" s="43"/>
      <c r="CX2724" s="43"/>
      <c r="CY2724" s="43"/>
      <c r="CZ2724" s="43"/>
      <c r="DA2724" s="43"/>
      <c r="DB2724" s="43"/>
      <c r="DC2724" s="43"/>
      <c r="DD2724" s="43"/>
      <c r="DE2724" s="43"/>
      <c r="DF2724" s="43"/>
      <c r="DG2724" s="43"/>
      <c r="DH2724" s="43"/>
      <c r="DI2724" s="43"/>
      <c r="DJ2724" s="43"/>
      <c r="DK2724" s="43"/>
      <c r="DL2724" s="43"/>
      <c r="DM2724" s="43"/>
      <c r="DN2724" s="43"/>
      <c r="DO2724" s="43"/>
      <c r="DP2724" s="43"/>
      <c r="DQ2724" s="43"/>
      <c r="DR2724" s="43"/>
      <c r="DS2724" s="43"/>
      <c r="DT2724" s="43"/>
      <c r="DU2724" s="43"/>
      <c r="DV2724" s="43"/>
    </row>
    <row r="2725" spans="1:126" s="8" customFormat="1" ht="20.100000000000001" customHeight="1">
      <c r="AQ2725" s="8" t="s">
        <v>83</v>
      </c>
      <c r="AV2725" s="48"/>
      <c r="AW2725" s="48"/>
      <c r="AX2725" s="48"/>
      <c r="AY2725" s="48"/>
      <c r="AZ2725" s="48"/>
      <c r="BA2725" s="48"/>
      <c r="BB2725" s="48"/>
      <c r="BC2725" s="48"/>
      <c r="BD2725" s="495">
        <f>VLOOKUP(A2667,入力フォーム!$A$26:$AA$75,9,FALSE)</f>
        <v>0</v>
      </c>
      <c r="BE2725" s="495"/>
      <c r="BF2725" s="495"/>
      <c r="BG2725" s="495"/>
      <c r="BH2725" s="495"/>
      <c r="BI2725" s="495"/>
      <c r="BJ2725" s="495"/>
      <c r="BK2725" s="495"/>
      <c r="BL2725" s="495"/>
      <c r="BM2725" s="495"/>
      <c r="BN2725" s="495"/>
      <c r="BO2725" s="495"/>
      <c r="BP2725" s="495"/>
      <c r="BQ2725" s="495"/>
      <c r="BR2725" s="495"/>
      <c r="BS2725" s="495"/>
      <c r="BZ2725" s="43"/>
      <c r="CA2725" s="43"/>
      <c r="CB2725" s="43"/>
      <c r="CC2725" s="43"/>
      <c r="CD2725" s="43"/>
      <c r="CE2725" s="43"/>
      <c r="CF2725" s="43"/>
      <c r="CG2725" s="43"/>
      <c r="CH2725" s="43"/>
      <c r="CI2725" s="43"/>
      <c r="CJ2725" s="43"/>
      <c r="CK2725" s="43"/>
      <c r="CL2725" s="43"/>
      <c r="CM2725" s="43"/>
      <c r="CN2725" s="43"/>
      <c r="CO2725" s="43"/>
      <c r="CP2725" s="43"/>
      <c r="CQ2725" s="43"/>
      <c r="CR2725" s="43"/>
      <c r="CS2725" s="43"/>
      <c r="CT2725" s="43"/>
      <c r="CU2725" s="43"/>
      <c r="CV2725" s="43"/>
      <c r="CW2725" s="43"/>
      <c r="CX2725" s="43"/>
      <c r="CY2725" s="43"/>
      <c r="CZ2725" s="43"/>
      <c r="DA2725" s="43"/>
      <c r="DB2725" s="43"/>
      <c r="DC2725" s="43"/>
      <c r="DD2725" s="43"/>
      <c r="DE2725" s="43"/>
      <c r="DF2725" s="43"/>
      <c r="DG2725" s="43"/>
      <c r="DH2725" s="43"/>
      <c r="DI2725" s="43"/>
      <c r="DJ2725" s="43"/>
      <c r="DK2725" s="43"/>
      <c r="DL2725" s="43"/>
      <c r="DM2725" s="43"/>
      <c r="DN2725" s="43"/>
      <c r="DO2725" s="43"/>
      <c r="DP2725" s="43"/>
      <c r="DQ2725" s="43"/>
      <c r="DR2725" s="43"/>
      <c r="DS2725" s="43"/>
      <c r="DT2725" s="43"/>
      <c r="DU2725" s="43"/>
      <c r="DV2725" s="43"/>
    </row>
    <row r="2726" spans="1:126" s="8" customFormat="1" ht="12" customHeight="1">
      <c r="BZ2726" s="43"/>
      <c r="CA2726" s="43"/>
      <c r="CB2726" s="43"/>
      <c r="CC2726" s="43"/>
      <c r="CD2726" s="43"/>
      <c r="CE2726" s="43"/>
      <c r="CF2726" s="43"/>
      <c r="CG2726" s="43"/>
      <c r="CH2726" s="43"/>
      <c r="CI2726" s="43"/>
      <c r="CJ2726" s="43"/>
      <c r="CK2726" s="43"/>
      <c r="CL2726" s="43"/>
      <c r="CM2726" s="43"/>
      <c r="CN2726" s="43"/>
      <c r="CO2726" s="43"/>
      <c r="CP2726" s="43"/>
      <c r="CQ2726" s="43"/>
      <c r="CR2726" s="43"/>
      <c r="CS2726" s="43"/>
      <c r="CT2726" s="43"/>
      <c r="CU2726" s="43"/>
      <c r="CV2726" s="43"/>
      <c r="CW2726" s="43"/>
      <c r="CX2726" s="43"/>
      <c r="CY2726" s="43"/>
      <c r="CZ2726" s="43"/>
      <c r="DA2726" s="43"/>
      <c r="DB2726" s="43"/>
      <c r="DC2726" s="43"/>
      <c r="DD2726" s="43"/>
      <c r="DE2726" s="43"/>
      <c r="DF2726" s="43"/>
      <c r="DG2726" s="43"/>
      <c r="DH2726" s="43"/>
      <c r="DI2726" s="43"/>
      <c r="DJ2726" s="43"/>
      <c r="DK2726" s="43"/>
      <c r="DL2726" s="43"/>
      <c r="DM2726" s="43"/>
      <c r="DN2726" s="43"/>
      <c r="DO2726" s="43"/>
      <c r="DP2726" s="43"/>
      <c r="DQ2726" s="43"/>
      <c r="DR2726" s="43"/>
      <c r="DS2726" s="43"/>
      <c r="DT2726" s="43"/>
      <c r="DU2726" s="43"/>
      <c r="DV2726" s="43"/>
    </row>
    <row r="2727" spans="1:126" s="8" customFormat="1" ht="22.5" customHeight="1">
      <c r="D2727" s="496" t="s">
        <v>85</v>
      </c>
      <c r="E2727" s="496"/>
      <c r="F2727" s="496"/>
      <c r="G2727" s="496"/>
      <c r="H2727" s="496"/>
      <c r="I2727" s="496"/>
      <c r="J2727" s="496"/>
      <c r="K2727" s="496"/>
      <c r="L2727" s="497" t="str">
        <f>入力フォーム!$C$22</f>
        <v>07-999</v>
      </c>
      <c r="M2727" s="497"/>
      <c r="N2727" s="497"/>
      <c r="O2727" s="497"/>
      <c r="P2727" s="497"/>
      <c r="Q2727" s="497"/>
      <c r="R2727" s="48"/>
      <c r="S2727" s="48"/>
      <c r="T2727" s="8" t="s">
        <v>242</v>
      </c>
      <c r="BZ2727" s="43"/>
      <c r="CA2727" s="43"/>
      <c r="CB2727" s="43"/>
      <c r="CC2727" s="43"/>
      <c r="CD2727" s="43"/>
      <c r="CE2727" s="43"/>
      <c r="CF2727" s="43"/>
      <c r="CG2727" s="43"/>
      <c r="CH2727" s="43"/>
      <c r="CI2727" s="43"/>
      <c r="CJ2727" s="43"/>
      <c r="CK2727" s="43"/>
      <c r="CL2727" s="43"/>
      <c r="CM2727" s="43"/>
      <c r="CN2727" s="43"/>
      <c r="CO2727" s="43"/>
      <c r="CP2727" s="43"/>
      <c r="CQ2727" s="43"/>
      <c r="CR2727" s="43"/>
      <c r="CS2727" s="43"/>
      <c r="CT2727" s="43"/>
      <c r="CU2727" s="43"/>
      <c r="CV2727" s="43"/>
      <c r="CW2727" s="43"/>
      <c r="CX2727" s="43"/>
      <c r="CY2727" s="43"/>
      <c r="CZ2727" s="43"/>
      <c r="DA2727" s="43"/>
      <c r="DB2727" s="43"/>
      <c r="DC2727" s="43"/>
      <c r="DD2727" s="43"/>
      <c r="DE2727" s="43"/>
      <c r="DF2727" s="43"/>
      <c r="DG2727" s="43"/>
      <c r="DH2727" s="43"/>
      <c r="DI2727" s="43"/>
      <c r="DJ2727" s="43"/>
      <c r="DK2727" s="43"/>
      <c r="DL2727" s="43"/>
      <c r="DM2727" s="43"/>
      <c r="DN2727" s="43"/>
      <c r="DO2727" s="43"/>
      <c r="DP2727" s="43"/>
      <c r="DQ2727" s="43"/>
      <c r="DR2727" s="43"/>
      <c r="DS2727" s="43"/>
      <c r="DT2727" s="43"/>
      <c r="DU2727" s="43"/>
      <c r="DV2727" s="43"/>
    </row>
    <row r="2728" spans="1:126" s="8" customFormat="1" ht="15.75" customHeight="1">
      <c r="D2728" s="45"/>
      <c r="F2728" s="45"/>
      <c r="G2728" s="45"/>
      <c r="H2728" s="45"/>
      <c r="I2728" s="45"/>
      <c r="J2728" s="45"/>
      <c r="K2728" s="45"/>
      <c r="L2728" s="45"/>
      <c r="M2728" s="45"/>
      <c r="N2728" s="45"/>
      <c r="O2728" s="45"/>
      <c r="P2728" s="45"/>
      <c r="Q2728" s="45"/>
      <c r="BX2728" s="51"/>
      <c r="CB2728" s="43"/>
      <c r="CC2728" s="43"/>
      <c r="CD2728" s="43"/>
      <c r="CE2728" s="43"/>
      <c r="CF2728" s="43"/>
      <c r="CG2728" s="43"/>
      <c r="CH2728" s="43"/>
      <c r="CI2728" s="43"/>
      <c r="CJ2728" s="43"/>
      <c r="CK2728" s="43"/>
      <c r="CL2728" s="43"/>
      <c r="CM2728" s="43"/>
      <c r="CN2728" s="43"/>
      <c r="CO2728" s="43"/>
      <c r="CP2728" s="43"/>
      <c r="CQ2728" s="43"/>
      <c r="CR2728" s="43"/>
      <c r="CS2728" s="43"/>
      <c r="CT2728" s="43"/>
      <c r="CU2728" s="43"/>
      <c r="CV2728" s="43"/>
      <c r="CW2728" s="43"/>
      <c r="CX2728" s="43"/>
      <c r="CY2728" s="43"/>
      <c r="CZ2728" s="43"/>
      <c r="DA2728" s="43"/>
      <c r="DB2728" s="43"/>
      <c r="DC2728" s="43"/>
      <c r="DD2728" s="43"/>
      <c r="DE2728" s="43"/>
      <c r="DF2728" s="43"/>
      <c r="DG2728" s="43"/>
      <c r="DH2728" s="43"/>
      <c r="DI2728" s="43"/>
      <c r="DJ2728" s="43"/>
      <c r="DK2728" s="43"/>
      <c r="DL2728" s="43"/>
      <c r="DM2728" s="43"/>
      <c r="DN2728" s="43"/>
      <c r="DO2728" s="43"/>
      <c r="DP2728" s="43"/>
      <c r="DQ2728" s="43"/>
      <c r="DR2728" s="43"/>
      <c r="DS2728" s="43"/>
      <c r="DT2728" s="43"/>
      <c r="DU2728" s="43"/>
      <c r="DV2728" s="43"/>
    </row>
    <row r="2729" spans="1:126" s="7" customFormat="1" ht="18.75">
      <c r="A2729" s="7">
        <f>IF(MOD(ROW()-1,62)=0,QUOTIENT(ROW()-1,62)+1,"")</f>
        <v>45</v>
      </c>
      <c r="B2729" s="473" t="s">
        <v>39</v>
      </c>
      <c r="C2729" s="473"/>
      <c r="D2729" s="473"/>
      <c r="E2729" s="473"/>
      <c r="F2729" s="473"/>
      <c r="G2729" s="473"/>
      <c r="H2729" s="473"/>
      <c r="I2729" s="473"/>
      <c r="J2729" s="473"/>
      <c r="K2729" s="473"/>
      <c r="L2729" s="473"/>
      <c r="M2729" s="473"/>
      <c r="N2729" s="473"/>
      <c r="O2729" s="473"/>
      <c r="P2729" s="473"/>
      <c r="Q2729" s="473"/>
      <c r="R2729" s="473"/>
      <c r="S2729" s="473"/>
      <c r="T2729" s="473"/>
      <c r="U2729" s="473"/>
      <c r="V2729" s="473"/>
      <c r="W2729" s="473"/>
      <c r="X2729" s="473"/>
      <c r="Y2729" s="473"/>
      <c r="Z2729" s="473"/>
      <c r="AA2729" s="473"/>
      <c r="AB2729" s="473"/>
      <c r="AC2729" s="473"/>
      <c r="AD2729" s="473"/>
      <c r="AE2729" s="473"/>
      <c r="AF2729" s="473"/>
      <c r="AG2729" s="473"/>
      <c r="AH2729" s="473"/>
      <c r="AI2729" s="473"/>
      <c r="AJ2729" s="473"/>
      <c r="AK2729" s="473"/>
      <c r="AL2729" s="473"/>
      <c r="AM2729" s="473"/>
      <c r="AN2729" s="473"/>
      <c r="AO2729" s="473"/>
      <c r="AP2729" s="473"/>
      <c r="AQ2729" s="473"/>
      <c r="AR2729" s="473"/>
      <c r="AS2729" s="473"/>
      <c r="AT2729" s="473"/>
      <c r="AU2729" s="473"/>
      <c r="AV2729" s="473"/>
      <c r="AW2729" s="473"/>
      <c r="AX2729" s="473"/>
      <c r="AY2729" s="473"/>
      <c r="AZ2729" s="473"/>
      <c r="BA2729" s="473"/>
      <c r="BB2729" s="473"/>
      <c r="BC2729" s="473"/>
      <c r="BD2729" s="473"/>
      <c r="BE2729" s="473"/>
      <c r="BF2729" s="473"/>
      <c r="BG2729" s="473"/>
      <c r="BH2729" s="473"/>
      <c r="BI2729" s="473"/>
      <c r="BJ2729" s="473"/>
      <c r="BK2729" s="473"/>
      <c r="BL2729" s="473"/>
      <c r="BM2729" s="473"/>
      <c r="BN2729" s="473"/>
      <c r="BO2729" s="473"/>
      <c r="BP2729" s="473"/>
      <c r="BQ2729" s="473"/>
      <c r="BR2729" s="473"/>
      <c r="BS2729" s="473"/>
      <c r="BT2729" s="473"/>
      <c r="BU2729" s="473"/>
      <c r="BV2729" s="473"/>
      <c r="BW2729" s="473"/>
      <c r="BX2729" s="473"/>
      <c r="BY2729" s="52"/>
      <c r="BZ2729" s="41"/>
      <c r="CA2729" s="41"/>
      <c r="CB2729" s="41"/>
      <c r="CC2729" s="41"/>
      <c r="CD2729" s="41"/>
      <c r="CE2729" s="41"/>
      <c r="CF2729" s="41"/>
      <c r="CG2729" s="41"/>
      <c r="CH2729" s="41"/>
      <c r="CI2729" s="41"/>
      <c r="CJ2729" s="41"/>
      <c r="CK2729" s="41"/>
      <c r="CL2729" s="41"/>
      <c r="CM2729" s="41"/>
      <c r="CN2729" s="41"/>
      <c r="CO2729" s="41"/>
      <c r="CP2729" s="41"/>
      <c r="CQ2729" s="41"/>
      <c r="CR2729" s="41"/>
      <c r="CS2729" s="41"/>
      <c r="CT2729" s="41"/>
      <c r="CU2729" s="41"/>
      <c r="CV2729" s="41"/>
      <c r="CW2729" s="41"/>
      <c r="CX2729" s="41"/>
      <c r="CY2729" s="41"/>
      <c r="CZ2729" s="41"/>
      <c r="DA2729" s="41"/>
      <c r="DB2729" s="41"/>
      <c r="DC2729" s="41"/>
      <c r="DD2729" s="41"/>
      <c r="DE2729" s="41"/>
      <c r="DF2729" s="41"/>
      <c r="DG2729" s="41"/>
      <c r="DH2729" s="41"/>
      <c r="DI2729" s="41"/>
      <c r="DJ2729" s="41"/>
      <c r="DK2729" s="41"/>
      <c r="DL2729" s="41"/>
      <c r="DM2729" s="41"/>
      <c r="DN2729" s="41"/>
      <c r="DO2729" s="41"/>
      <c r="DP2729" s="41"/>
      <c r="DQ2729" s="41"/>
      <c r="DR2729" s="41"/>
      <c r="DS2729" s="41"/>
      <c r="DT2729" s="41"/>
      <c r="DU2729" s="41"/>
      <c r="DV2729" s="41"/>
    </row>
    <row r="2730" spans="1:126" s="7" customFormat="1" ht="19.5" customHeight="1">
      <c r="B2730" s="8"/>
      <c r="C2730" s="8"/>
      <c r="D2730" s="8"/>
      <c r="E2730" s="8"/>
      <c r="F2730" s="8"/>
      <c r="G2730" s="8"/>
      <c r="H2730" s="8"/>
      <c r="I2730" s="8"/>
      <c r="J2730" s="8"/>
      <c r="K2730" s="8"/>
      <c r="L2730" s="8"/>
      <c r="M2730" s="8"/>
      <c r="N2730" s="8"/>
      <c r="O2730" s="8"/>
      <c r="P2730" s="8"/>
      <c r="Q2730" s="8"/>
      <c r="R2730" s="8"/>
      <c r="S2730" s="8"/>
      <c r="T2730" s="8"/>
      <c r="U2730" s="8"/>
      <c r="V2730" s="8"/>
      <c r="W2730" s="8"/>
      <c r="X2730" s="8"/>
      <c r="Y2730" s="8"/>
      <c r="Z2730" s="8"/>
      <c r="AA2730" s="8"/>
      <c r="AB2730" s="8"/>
      <c r="AC2730" s="8"/>
      <c r="AQ2730" s="8"/>
      <c r="AR2730" s="8"/>
      <c r="AS2730" s="8"/>
      <c r="AT2730" s="8"/>
      <c r="AU2730" s="8"/>
      <c r="AV2730" s="8"/>
      <c r="AW2730" s="8"/>
      <c r="AX2730" s="8"/>
      <c r="AY2730" s="8"/>
      <c r="AZ2730" s="8"/>
      <c r="BZ2730" s="41"/>
      <c r="CA2730" s="41"/>
      <c r="CB2730" s="41"/>
      <c r="CC2730" s="41"/>
      <c r="CD2730" s="41"/>
      <c r="CE2730" s="41"/>
      <c r="CF2730" s="41"/>
      <c r="CG2730" s="41"/>
      <c r="CH2730" s="41"/>
      <c r="CI2730" s="41"/>
      <c r="CJ2730" s="41"/>
      <c r="CK2730" s="41"/>
      <c r="CL2730" s="41"/>
      <c r="CM2730" s="41"/>
      <c r="CN2730" s="41"/>
      <c r="CO2730" s="41"/>
      <c r="CP2730" s="41"/>
      <c r="CQ2730" s="41"/>
      <c r="CR2730" s="41"/>
      <c r="CS2730" s="41"/>
      <c r="CT2730" s="41"/>
      <c r="CU2730" s="41"/>
      <c r="CV2730" s="41"/>
      <c r="CW2730" s="41"/>
      <c r="CX2730" s="41"/>
      <c r="CY2730" s="41"/>
      <c r="CZ2730" s="41"/>
      <c r="DA2730" s="41"/>
      <c r="DB2730" s="41"/>
      <c r="DC2730" s="41"/>
      <c r="DD2730" s="41"/>
      <c r="DE2730" s="41"/>
      <c r="DF2730" s="41"/>
      <c r="DG2730" s="41"/>
      <c r="DH2730" s="41"/>
      <c r="DI2730" s="41"/>
      <c r="DJ2730" s="41"/>
      <c r="DK2730" s="41"/>
      <c r="DL2730" s="41"/>
      <c r="DM2730" s="41"/>
      <c r="DN2730" s="41"/>
      <c r="DO2730" s="41"/>
      <c r="DP2730" s="41"/>
      <c r="DQ2730" s="41"/>
      <c r="DR2730" s="41"/>
      <c r="DS2730" s="41"/>
      <c r="DT2730" s="41"/>
      <c r="DU2730" s="41"/>
      <c r="DV2730" s="41"/>
    </row>
    <row r="2731" spans="1:126" s="7" customFormat="1" ht="16.5" customHeight="1">
      <c r="B2731" s="8" t="s">
        <v>229</v>
      </c>
      <c r="C2731" s="8"/>
      <c r="D2731" s="8"/>
      <c r="E2731" s="8"/>
      <c r="F2731" s="8"/>
      <c r="G2731" s="8"/>
      <c r="H2731" s="8"/>
      <c r="I2731" s="8"/>
      <c r="J2731" s="8"/>
      <c r="K2731" s="8"/>
      <c r="L2731" s="8"/>
      <c r="M2731" s="8"/>
      <c r="N2731" s="8"/>
      <c r="O2731" s="8"/>
      <c r="P2731" s="8"/>
      <c r="Q2731" s="8"/>
      <c r="R2731" s="8"/>
      <c r="S2731" s="8"/>
      <c r="T2731" s="8"/>
      <c r="U2731" s="8"/>
      <c r="V2731" s="8"/>
      <c r="W2731" s="8"/>
      <c r="X2731" s="8"/>
      <c r="Y2731" s="8"/>
      <c r="Z2731" s="8"/>
      <c r="AA2731" s="8"/>
      <c r="AB2731" s="8"/>
      <c r="AD2731" s="474">
        <f>VLOOKUP(A2729,入力フォーム!$A$26:$AA$75,2,FALSE)</f>
        <v>0</v>
      </c>
      <c r="AE2731" s="474"/>
      <c r="AF2731" s="474"/>
      <c r="AG2731" s="474"/>
      <c r="AH2731" s="474"/>
      <c r="AI2731" s="474"/>
      <c r="AJ2731" s="474"/>
      <c r="AK2731" s="474"/>
      <c r="AL2731" s="474"/>
      <c r="AM2731" s="474"/>
      <c r="AN2731" s="474"/>
      <c r="AO2731" s="474"/>
      <c r="AP2731" s="474"/>
      <c r="AQ2731" s="8" t="s">
        <v>230</v>
      </c>
      <c r="AR2731" s="8"/>
      <c r="AS2731" s="8"/>
      <c r="AT2731" s="8"/>
      <c r="AU2731" s="8"/>
      <c r="AV2731" s="8"/>
      <c r="AW2731" s="8"/>
      <c r="AX2731" s="8"/>
      <c r="AY2731" s="8"/>
      <c r="AZ2731" s="8"/>
      <c r="BZ2731" s="41"/>
      <c r="CA2731" s="41"/>
      <c r="CB2731" s="41"/>
      <c r="CC2731" s="41"/>
      <c r="CD2731" s="41"/>
      <c r="CE2731" s="41"/>
      <c r="CF2731" s="41"/>
      <c r="CG2731" s="41"/>
      <c r="CH2731" s="41"/>
      <c r="CI2731" s="41"/>
      <c r="CJ2731" s="41"/>
      <c r="CK2731" s="41"/>
      <c r="CL2731" s="41"/>
      <c r="CM2731" s="41"/>
      <c r="CN2731" s="41"/>
      <c r="CO2731" s="41"/>
      <c r="CP2731" s="41"/>
      <c r="CQ2731" s="41"/>
      <c r="CR2731" s="41"/>
      <c r="CS2731" s="41"/>
      <c r="CT2731" s="41"/>
      <c r="CU2731" s="41"/>
      <c r="CV2731" s="41"/>
      <c r="CW2731" s="41"/>
      <c r="CX2731" s="41"/>
      <c r="CY2731" s="41"/>
      <c r="CZ2731" s="41"/>
      <c r="DA2731" s="41"/>
      <c r="DB2731" s="41"/>
      <c r="DC2731" s="41"/>
      <c r="DD2731" s="41"/>
      <c r="DE2731" s="41"/>
      <c r="DF2731" s="41"/>
      <c r="DG2731" s="41"/>
      <c r="DH2731" s="41"/>
      <c r="DI2731" s="41"/>
      <c r="DJ2731" s="41"/>
      <c r="DK2731" s="41"/>
      <c r="DL2731" s="41"/>
      <c r="DM2731" s="41"/>
      <c r="DN2731" s="41"/>
      <c r="DO2731" s="41"/>
      <c r="DP2731" s="41"/>
      <c r="DQ2731" s="41"/>
      <c r="DR2731" s="41"/>
      <c r="DS2731" s="41"/>
      <c r="DT2731" s="41"/>
      <c r="DU2731" s="41"/>
      <c r="DV2731" s="41"/>
    </row>
    <row r="2732" spans="1:126" ht="14.25" customHeight="1">
      <c r="B2732" s="9"/>
      <c r="C2732" s="9"/>
      <c r="D2732" s="9"/>
    </row>
    <row r="2733" spans="1:126" ht="15.75" customHeight="1">
      <c r="D2733" s="475" t="s">
        <v>23</v>
      </c>
      <c r="E2733" s="475"/>
      <c r="F2733" s="475"/>
      <c r="G2733" s="475"/>
      <c r="H2733" s="475"/>
      <c r="I2733" s="475"/>
      <c r="J2733" s="475"/>
      <c r="K2733" s="475"/>
      <c r="L2733" s="475"/>
      <c r="M2733" s="475"/>
      <c r="N2733" s="475"/>
      <c r="O2733" s="475"/>
      <c r="P2733" s="475"/>
      <c r="Q2733" s="475"/>
      <c r="R2733" s="475"/>
      <c r="S2733" s="475"/>
      <c r="T2733" s="475"/>
      <c r="U2733" s="475"/>
      <c r="V2733" s="475"/>
      <c r="W2733" s="475"/>
      <c r="X2733" s="475"/>
      <c r="Y2733" s="475"/>
      <c r="Z2733" s="475"/>
      <c r="AA2733" s="475"/>
      <c r="AB2733" s="475"/>
      <c r="AC2733" s="475"/>
      <c r="AD2733" s="475"/>
      <c r="AE2733" s="475"/>
      <c r="AF2733" s="475"/>
      <c r="AG2733" s="475"/>
      <c r="AH2733" s="475"/>
      <c r="AI2733" s="475"/>
      <c r="AJ2733" s="475"/>
      <c r="AK2733" s="475"/>
      <c r="AL2733" s="475"/>
      <c r="AM2733" s="475"/>
      <c r="AN2733" s="475"/>
      <c r="AO2733" s="475"/>
      <c r="AP2733" s="475"/>
      <c r="AQ2733" s="475"/>
      <c r="AR2733" s="475"/>
      <c r="AS2733" s="475"/>
      <c r="AT2733" s="475"/>
      <c r="AU2733" s="475"/>
      <c r="AV2733" s="475"/>
      <c r="AW2733" s="475"/>
      <c r="AX2733" s="475"/>
      <c r="AY2733" s="475"/>
      <c r="AZ2733" s="475"/>
      <c r="BA2733" s="475"/>
      <c r="BB2733" s="475"/>
      <c r="BC2733" s="475"/>
      <c r="BD2733" s="475"/>
      <c r="BE2733" s="475"/>
      <c r="BF2733" s="475"/>
      <c r="BG2733" s="475"/>
      <c r="BH2733" s="475"/>
      <c r="BI2733" s="475"/>
      <c r="BJ2733" s="475"/>
      <c r="BK2733" s="475"/>
      <c r="BL2733" s="475"/>
      <c r="BM2733" s="475"/>
      <c r="BN2733" s="475"/>
      <c r="BO2733" s="475"/>
      <c r="BP2733" s="475"/>
      <c r="BQ2733" s="475"/>
      <c r="BR2733" s="475"/>
      <c r="BS2733" s="475"/>
      <c r="BT2733" s="475"/>
      <c r="BU2733" s="475"/>
      <c r="BV2733" s="475"/>
      <c r="BW2733" s="475"/>
      <c r="BX2733" s="475"/>
      <c r="BZ2733"/>
    </row>
    <row r="2734" spans="1:126" ht="14.25" customHeight="1">
      <c r="B2734" s="9"/>
      <c r="C2734" s="9"/>
      <c r="D2734" s="9"/>
      <c r="E2734" s="9"/>
      <c r="F2734" s="9"/>
      <c r="G2734" s="9"/>
      <c r="H2734" s="9"/>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c r="AS2734" s="9"/>
      <c r="AT2734" s="9"/>
      <c r="AU2734" s="9"/>
      <c r="AV2734" s="9"/>
      <c r="AW2734" s="9"/>
      <c r="AX2734" s="9"/>
      <c r="AY2734" s="9"/>
      <c r="AZ2734" s="9"/>
    </row>
    <row r="2735" spans="1:126" ht="19.5" customHeight="1">
      <c r="B2735" s="9"/>
      <c r="C2735" s="9"/>
      <c r="D2735" s="10"/>
      <c r="E2735" s="11" t="s">
        <v>40</v>
      </c>
      <c r="F2735" s="11"/>
      <c r="G2735" s="11"/>
      <c r="H2735" s="11"/>
      <c r="I2735" s="11"/>
      <c r="J2735" s="12"/>
      <c r="K2735" s="12"/>
      <c r="L2735" s="12"/>
      <c r="M2735" s="12"/>
      <c r="N2735" s="12"/>
      <c r="O2735" s="12"/>
      <c r="P2735" s="12"/>
      <c r="Q2735" s="10"/>
      <c r="R2735" s="476" t="str">
        <f>VLOOKUP(A2729,入力フォーム!$A$26:$AA$75,11,FALSE)</f>
        <v/>
      </c>
      <c r="S2735" s="476"/>
      <c r="T2735" s="476"/>
      <c r="U2735" s="476"/>
      <c r="V2735" s="476"/>
      <c r="W2735" s="476"/>
      <c r="X2735" s="476"/>
      <c r="Y2735" s="476"/>
      <c r="Z2735" s="476"/>
      <c r="AA2735" s="476"/>
      <c r="AB2735" s="476"/>
      <c r="AC2735" s="476"/>
      <c r="AD2735" s="476"/>
      <c r="AE2735" s="476"/>
      <c r="AF2735" s="476"/>
      <c r="AG2735" s="476"/>
      <c r="AH2735" s="477" t="s">
        <v>235</v>
      </c>
      <c r="AI2735" s="478"/>
      <c r="AJ2735" s="478"/>
      <c r="AK2735" s="478"/>
      <c r="AL2735" s="478"/>
      <c r="AM2735" s="476" t="str">
        <f>VLOOKUP(A2729,入力フォーム!$A$26:$AA$75,13,FALSE)</f>
        <v/>
      </c>
      <c r="AN2735" s="476"/>
      <c r="AO2735" s="476"/>
      <c r="AP2735" s="476"/>
      <c r="AQ2735" s="476"/>
      <c r="AR2735" s="476"/>
      <c r="AS2735" s="476"/>
      <c r="AT2735" s="476"/>
      <c r="AU2735" s="476"/>
      <c r="AV2735" s="476"/>
      <c r="AW2735" s="476"/>
      <c r="AX2735" s="476"/>
      <c r="AY2735" s="476"/>
      <c r="AZ2735" s="476"/>
      <c r="BA2735" s="476"/>
      <c r="BB2735" s="476"/>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3"/>
    </row>
    <row r="2736" spans="1:126" ht="20.100000000000001" customHeight="1">
      <c r="B2736" s="9"/>
      <c r="C2736" s="9"/>
      <c r="D2736" s="10"/>
      <c r="E2736" s="11" t="s">
        <v>41</v>
      </c>
      <c r="F2736" s="11"/>
      <c r="G2736" s="11"/>
      <c r="H2736" s="11"/>
      <c r="I2736" s="11"/>
      <c r="J2736" s="12"/>
      <c r="K2736" s="12"/>
      <c r="L2736" s="12"/>
      <c r="M2736" s="12"/>
      <c r="N2736" s="12"/>
      <c r="O2736" s="12"/>
      <c r="P2736" s="229"/>
      <c r="Q2736" s="230"/>
      <c r="R2736" s="463" t="str">
        <f>入力フォーム!$C$10</f>
        <v>品川キャンパス</v>
      </c>
      <c r="S2736" s="463"/>
      <c r="T2736" s="463"/>
      <c r="U2736" s="463"/>
      <c r="V2736" s="463"/>
      <c r="W2736" s="463"/>
      <c r="X2736" s="463"/>
      <c r="Y2736" s="463"/>
      <c r="Z2736" s="231"/>
      <c r="AA2736" s="464" t="str">
        <f>入力フォーム!$D$10</f>
        <v>文学部事務室</v>
      </c>
      <c r="AB2736" s="464"/>
      <c r="AC2736" s="464"/>
      <c r="AD2736" s="464"/>
      <c r="AE2736" s="464"/>
      <c r="AF2736" s="464"/>
      <c r="AG2736" s="464"/>
      <c r="AH2736" s="464"/>
      <c r="AI2736" s="464"/>
      <c r="AJ2736" s="464"/>
      <c r="AK2736" s="464"/>
      <c r="AL2736" s="464"/>
      <c r="AM2736" s="464"/>
      <c r="AN2736" s="464"/>
      <c r="AO2736" s="464"/>
      <c r="AP2736" s="464"/>
      <c r="AQ2736" s="464"/>
      <c r="AR2736" s="464"/>
      <c r="AS2736" s="464"/>
      <c r="AT2736" s="464"/>
      <c r="AU2736" s="464"/>
      <c r="AV2736" s="464"/>
      <c r="AW2736" s="464"/>
      <c r="AX2736" s="464"/>
      <c r="AY2736" s="464"/>
      <c r="AZ2736" s="464"/>
      <c r="BA2736" s="464"/>
      <c r="BB2736" s="464"/>
      <c r="BC2736" s="464"/>
      <c r="BD2736" s="464"/>
      <c r="BE2736" s="464"/>
      <c r="BF2736" s="464"/>
      <c r="BG2736" s="464"/>
      <c r="BH2736" s="464"/>
      <c r="BI2736" s="464"/>
      <c r="BJ2736" s="464"/>
      <c r="BK2736" s="464"/>
      <c r="BL2736" s="464"/>
      <c r="BM2736" s="464"/>
      <c r="BN2736" s="464"/>
      <c r="BO2736" s="464"/>
      <c r="BP2736" s="464"/>
      <c r="BQ2736" s="464"/>
      <c r="BR2736" s="231"/>
      <c r="BS2736" s="231"/>
      <c r="BT2736" s="231"/>
      <c r="BU2736" s="231"/>
      <c r="BV2736" s="231"/>
      <c r="BW2736" s="231"/>
      <c r="BX2736" s="232"/>
    </row>
    <row r="2737" spans="1:126" ht="18.600000000000001" customHeight="1">
      <c r="B2737" s="9"/>
      <c r="C2737" s="9"/>
      <c r="D2737" s="15"/>
      <c r="E2737" s="16" t="s">
        <v>236</v>
      </c>
      <c r="F2737" s="16"/>
      <c r="G2737" s="16"/>
      <c r="H2737" s="16"/>
      <c r="I2737" s="16"/>
      <c r="J2737" s="17"/>
      <c r="K2737" s="17"/>
      <c r="L2737" s="17"/>
      <c r="M2737" s="17"/>
      <c r="N2737" s="17"/>
      <c r="O2737" s="17"/>
      <c r="P2737" s="17"/>
      <c r="Q2737" s="15"/>
      <c r="R2737" s="465" t="str">
        <f>入力フォーム!$C$4</f>
        <v>文学部事務室</v>
      </c>
      <c r="S2737" s="465"/>
      <c r="T2737" s="465"/>
      <c r="U2737" s="465"/>
      <c r="V2737" s="465"/>
      <c r="W2737" s="465"/>
      <c r="X2737" s="465"/>
      <c r="Y2737" s="465"/>
      <c r="Z2737" s="465"/>
      <c r="AA2737" s="465"/>
      <c r="AB2737" s="465"/>
      <c r="AC2737" s="465"/>
      <c r="AD2737" s="465"/>
      <c r="AE2737" s="465"/>
      <c r="AF2737" s="465"/>
      <c r="AG2737" s="465"/>
      <c r="AH2737" s="465"/>
      <c r="AI2737" s="465"/>
      <c r="AJ2737" s="465"/>
      <c r="AK2737" s="465"/>
      <c r="AL2737" s="465"/>
      <c r="AM2737" s="465"/>
      <c r="AN2737" s="465"/>
      <c r="AO2737" s="465"/>
      <c r="AP2737" s="465"/>
      <c r="AQ2737" s="465"/>
      <c r="AR2737" s="465"/>
      <c r="AS2737" s="465"/>
      <c r="AT2737" s="465"/>
      <c r="AU2737" s="465"/>
      <c r="AV2737" s="465"/>
      <c r="AW2737" s="465"/>
      <c r="AX2737" s="465"/>
      <c r="AY2737" s="465"/>
      <c r="AZ2737" s="465"/>
      <c r="BA2737" s="465"/>
      <c r="BB2737" s="465"/>
      <c r="BC2737" s="465"/>
      <c r="BD2737" s="465"/>
      <c r="BE2737" s="465"/>
      <c r="BF2737" s="465"/>
      <c r="BG2737" s="465"/>
      <c r="BH2737" s="465"/>
      <c r="BI2737" s="465"/>
      <c r="BJ2737" s="465"/>
      <c r="BK2737" s="465"/>
      <c r="BL2737" s="465"/>
      <c r="BM2737" s="465"/>
      <c r="BN2737" s="465"/>
      <c r="BO2737" s="465"/>
      <c r="BP2737" s="465"/>
      <c r="BQ2737" s="465"/>
      <c r="BR2737" s="465"/>
      <c r="BS2737" s="233"/>
      <c r="BT2737" s="233"/>
      <c r="BU2737" s="233"/>
      <c r="BV2737" s="233"/>
      <c r="BW2737" s="233"/>
      <c r="BX2737" s="19"/>
    </row>
    <row r="2738" spans="1:126" ht="38.25" customHeight="1">
      <c r="B2738" s="9"/>
      <c r="C2738" s="9"/>
      <c r="D2738" s="10"/>
      <c r="E2738" s="466" t="s">
        <v>42</v>
      </c>
      <c r="F2738" s="466"/>
      <c r="G2738" s="466"/>
      <c r="H2738" s="466"/>
      <c r="I2738" s="466"/>
      <c r="J2738" s="466"/>
      <c r="K2738" s="466"/>
      <c r="L2738" s="466"/>
      <c r="M2738" s="466"/>
      <c r="N2738" s="466"/>
      <c r="O2738" s="466"/>
      <c r="P2738" s="467"/>
      <c r="Q2738" s="10"/>
      <c r="R2738" s="468" t="str">
        <f>入力フォーム!$C$8</f>
        <v>OC学生スタッフ</v>
      </c>
      <c r="S2738" s="468"/>
      <c r="T2738" s="468"/>
      <c r="U2738" s="468"/>
      <c r="V2738" s="468"/>
      <c r="W2738" s="468"/>
      <c r="X2738" s="468"/>
      <c r="Y2738" s="468"/>
      <c r="Z2738" s="468"/>
      <c r="AA2738" s="468"/>
      <c r="AB2738" s="468"/>
      <c r="AC2738" s="468"/>
      <c r="AD2738" s="468"/>
      <c r="AE2738" s="468"/>
      <c r="AF2738" s="468"/>
      <c r="AG2738" s="468"/>
      <c r="AH2738" s="468"/>
      <c r="AI2738" s="468"/>
      <c r="AJ2738" s="468"/>
      <c r="AK2738" s="468"/>
      <c r="AL2738" s="468"/>
      <c r="AM2738" s="468"/>
      <c r="AN2738" s="468"/>
      <c r="AO2738" s="468"/>
      <c r="AP2738" s="468"/>
      <c r="AQ2738" s="468"/>
      <c r="AR2738" s="468"/>
      <c r="AS2738" s="468"/>
      <c r="AT2738" s="468"/>
      <c r="AU2738" s="468"/>
      <c r="AV2738" s="468"/>
      <c r="AW2738" s="468"/>
      <c r="AX2738" s="468"/>
      <c r="AY2738" s="468"/>
      <c r="AZ2738" s="468"/>
      <c r="BA2738" s="468"/>
      <c r="BB2738" s="468"/>
      <c r="BC2738" s="468"/>
      <c r="BD2738" s="468"/>
      <c r="BE2738" s="468"/>
      <c r="BF2738" s="468"/>
      <c r="BG2738" s="468"/>
      <c r="BH2738" s="468"/>
      <c r="BI2738" s="468"/>
      <c r="BJ2738" s="468"/>
      <c r="BK2738" s="468"/>
      <c r="BL2738" s="468"/>
      <c r="BM2738" s="468"/>
      <c r="BN2738" s="468"/>
      <c r="BO2738" s="468"/>
      <c r="BP2738" s="468"/>
      <c r="BQ2738" s="468"/>
      <c r="BR2738" s="468"/>
      <c r="BS2738" s="234"/>
      <c r="BT2738" s="234"/>
      <c r="BU2738" s="234"/>
      <c r="BV2738" s="234"/>
      <c r="BW2738" s="234"/>
      <c r="BX2738" s="14"/>
    </row>
    <row r="2739" spans="1:126" ht="20.100000000000001" customHeight="1">
      <c r="B2739" s="9"/>
      <c r="C2739" s="9"/>
      <c r="D2739" s="15"/>
      <c r="E2739" s="16" t="s">
        <v>43</v>
      </c>
      <c r="F2739" s="16"/>
      <c r="G2739" s="16"/>
      <c r="H2739" s="16"/>
      <c r="I2739" s="16"/>
      <c r="J2739" s="17"/>
      <c r="K2739" s="17"/>
      <c r="L2739" s="17"/>
      <c r="M2739" s="17"/>
      <c r="N2739" s="17"/>
      <c r="O2739" s="17"/>
      <c r="P2739" s="17"/>
      <c r="Q2739" s="15"/>
      <c r="R2739" s="17" t="s">
        <v>44</v>
      </c>
      <c r="S2739" s="17"/>
      <c r="T2739" s="17"/>
      <c r="U2739" s="17"/>
      <c r="V2739" s="17"/>
      <c r="W2739" s="469" t="str">
        <f>VLOOKUP(A2729,入力フォーム!$A$26:$AA$75,22,FALSE)</f>
        <v/>
      </c>
      <c r="X2739" s="469"/>
      <c r="Y2739" s="469"/>
      <c r="Z2739" s="469"/>
      <c r="AA2739" s="469"/>
      <c r="AB2739" s="469"/>
      <c r="AC2739" s="469"/>
      <c r="AD2739" s="469"/>
      <c r="AE2739" s="469"/>
      <c r="AF2739" s="469"/>
      <c r="AG2739" s="469"/>
      <c r="AH2739" s="469"/>
      <c r="AI2739" s="469"/>
      <c r="AJ2739" s="469"/>
      <c r="AK2739" s="469"/>
      <c r="AL2739" s="469"/>
      <c r="AM2739" s="469"/>
      <c r="AN2739" s="469"/>
      <c r="AO2739" s="469"/>
      <c r="AP2739" s="17"/>
      <c r="AQ2739" s="17"/>
      <c r="AR2739" s="470" t="s">
        <v>237</v>
      </c>
      <c r="AS2739" s="470"/>
      <c r="AT2739" s="470"/>
      <c r="AU2739" s="470"/>
      <c r="AV2739" s="470"/>
      <c r="AW2739" s="470"/>
      <c r="AX2739" s="471">
        <f>入力フォーム!$E$16</f>
        <v>0</v>
      </c>
      <c r="AY2739" s="471"/>
      <c r="AZ2739" s="471"/>
      <c r="BA2739" s="472" t="s">
        <v>65</v>
      </c>
      <c r="BB2739" s="472"/>
      <c r="BC2739" s="472"/>
      <c r="BD2739" s="472"/>
      <c r="BE2739" s="472"/>
      <c r="BF2739" s="18"/>
      <c r="BG2739" s="18"/>
      <c r="BH2739" s="18"/>
      <c r="BI2739" s="18"/>
      <c r="BJ2739" s="18"/>
      <c r="BK2739" s="18"/>
      <c r="BL2739" s="18"/>
      <c r="BM2739" s="18"/>
      <c r="BN2739" s="18"/>
      <c r="BO2739" s="18"/>
      <c r="BP2739" s="18"/>
      <c r="BQ2739" s="18"/>
      <c r="BR2739" s="18"/>
      <c r="BS2739" s="18"/>
      <c r="BT2739" s="18"/>
      <c r="BU2739" s="18"/>
      <c r="BV2739" s="18"/>
      <c r="BW2739" s="18"/>
      <c r="BX2739" s="19"/>
    </row>
    <row r="2740" spans="1:126" ht="20.100000000000001" customHeight="1">
      <c r="A2740" s="245"/>
      <c r="B2740" s="235"/>
      <c r="C2740" s="235"/>
      <c r="D2740" s="236"/>
      <c r="E2740" s="237"/>
      <c r="F2740" s="237"/>
      <c r="G2740" s="237"/>
      <c r="H2740" s="237"/>
      <c r="I2740" s="237"/>
      <c r="J2740" s="238"/>
      <c r="K2740" s="238"/>
      <c r="L2740" s="238"/>
      <c r="M2740" s="238"/>
      <c r="N2740" s="238"/>
      <c r="O2740" s="238"/>
      <c r="P2740" s="238"/>
      <c r="Q2740" s="239"/>
      <c r="R2740" s="240"/>
      <c r="S2740" s="241"/>
      <c r="T2740" s="241"/>
      <c r="U2740" s="241"/>
      <c r="V2740" s="241"/>
      <c r="W2740" s="241"/>
      <c r="X2740" s="241"/>
      <c r="Y2740" s="241"/>
      <c r="Z2740" s="241"/>
      <c r="AA2740" s="241"/>
      <c r="AB2740" s="241"/>
      <c r="AC2740" s="241"/>
      <c r="AD2740" s="241"/>
      <c r="AE2740" s="241"/>
      <c r="AF2740" s="241"/>
      <c r="AG2740" s="241"/>
      <c r="AH2740" s="241"/>
      <c r="AI2740" s="241"/>
      <c r="AJ2740" s="241"/>
      <c r="AK2740" s="241"/>
      <c r="AL2740" s="241"/>
      <c r="AM2740" s="241"/>
      <c r="AN2740" s="241"/>
      <c r="AO2740" s="241"/>
      <c r="AP2740" s="241"/>
      <c r="AQ2740" s="241"/>
      <c r="AR2740" s="242"/>
      <c r="AS2740" s="242"/>
      <c r="AT2740" s="243"/>
      <c r="AU2740" s="241"/>
      <c r="AV2740" s="241"/>
      <c r="AW2740" s="241"/>
      <c r="AX2740" s="241"/>
      <c r="AY2740" s="242"/>
      <c r="AZ2740" s="242"/>
      <c r="BA2740" s="242"/>
      <c r="BB2740" s="242"/>
      <c r="BC2740" s="242"/>
      <c r="BD2740" s="242"/>
      <c r="BE2740" s="242"/>
      <c r="BF2740" s="242"/>
      <c r="BG2740" s="242"/>
      <c r="BH2740" s="242"/>
      <c r="BI2740" s="242"/>
      <c r="BJ2740" s="242"/>
      <c r="BK2740" s="242"/>
      <c r="BL2740" s="242"/>
      <c r="BM2740" s="242"/>
      <c r="BN2740" s="242"/>
      <c r="BO2740" s="242"/>
      <c r="BP2740" s="242"/>
      <c r="BQ2740" s="242"/>
      <c r="BR2740" s="242"/>
      <c r="BS2740" s="242"/>
      <c r="BT2740" s="242"/>
      <c r="BU2740" s="242"/>
      <c r="BV2740" s="242"/>
      <c r="BW2740" s="242"/>
      <c r="BX2740" s="244"/>
    </row>
    <row r="2741" spans="1:126" ht="20.100000000000001" customHeight="1">
      <c r="B2741" s="9"/>
      <c r="C2741" s="9"/>
      <c r="D2741" s="20"/>
      <c r="E2741" s="21" t="s">
        <v>45</v>
      </c>
      <c r="F2741" s="21"/>
      <c r="G2741" s="21"/>
      <c r="H2741" s="21"/>
      <c r="I2741" s="21"/>
      <c r="J2741" s="22"/>
      <c r="K2741" s="22"/>
      <c r="L2741" s="22"/>
      <c r="M2741" s="22"/>
      <c r="N2741" s="22"/>
      <c r="O2741" s="22"/>
      <c r="P2741" s="22"/>
      <c r="Q2741" s="15"/>
      <c r="R2741" s="490" t="str">
        <f>VLOOKUP(A2729,入力フォーム!$A$26:$AA$75,14,FALSE)</f>
        <v/>
      </c>
      <c r="S2741" s="490"/>
      <c r="T2741" s="490"/>
      <c r="U2741" s="490"/>
      <c r="V2741" s="490"/>
      <c r="W2741" s="490"/>
      <c r="X2741" s="490"/>
      <c r="Y2741" s="490"/>
      <c r="Z2741" s="490"/>
      <c r="AA2741" s="490"/>
      <c r="AB2741" s="491" t="s">
        <v>235</v>
      </c>
      <c r="AC2741" s="491"/>
      <c r="AD2741" s="491"/>
      <c r="AE2741" s="491"/>
      <c r="AF2741" s="491"/>
      <c r="AG2741" s="492" t="str">
        <f>VLOOKUP(A2729,入力フォーム!$A$26:$AA$75,16,FALSE)</f>
        <v/>
      </c>
      <c r="AH2741" s="492"/>
      <c r="AI2741" s="492"/>
      <c r="AJ2741" s="492"/>
      <c r="AK2741" s="492"/>
      <c r="AL2741" s="492"/>
      <c r="AM2741" s="492"/>
      <c r="AN2741" s="492"/>
      <c r="AO2741" s="492"/>
      <c r="AP2741" s="492"/>
      <c r="AQ2741" s="27"/>
      <c r="AR2741" s="36"/>
      <c r="AS2741" s="36"/>
      <c r="AT2741" s="36"/>
      <c r="AU2741" s="36"/>
      <c r="AV2741" s="36"/>
      <c r="AW2741" s="36"/>
      <c r="AX2741" s="36"/>
      <c r="AY2741" s="18"/>
      <c r="AZ2741" s="18"/>
      <c r="BA2741" s="18"/>
      <c r="BB2741" s="18"/>
      <c r="BC2741" s="18"/>
      <c r="BD2741" s="18"/>
      <c r="BE2741" s="18"/>
      <c r="BF2741" s="18"/>
      <c r="BG2741" s="18"/>
      <c r="BH2741" s="18"/>
      <c r="BI2741" s="18"/>
      <c r="BJ2741" s="18"/>
      <c r="BK2741" s="18"/>
      <c r="BL2741" s="18"/>
      <c r="BM2741" s="18"/>
      <c r="BN2741" s="18"/>
      <c r="BO2741" s="18"/>
      <c r="BP2741" s="18"/>
      <c r="BQ2741" s="18"/>
      <c r="BR2741" s="18"/>
      <c r="BS2741" s="18"/>
      <c r="BT2741" s="18"/>
      <c r="BU2741" s="18"/>
      <c r="BV2741" s="18"/>
      <c r="BW2741" s="18"/>
      <c r="BX2741" s="19"/>
    </row>
    <row r="2742" spans="1:126" s="8" customFormat="1" ht="10.5" customHeight="1">
      <c r="D2742" s="15"/>
      <c r="E2742" s="16"/>
      <c r="F2742" s="16"/>
      <c r="G2742" s="16"/>
      <c r="H2742" s="16"/>
      <c r="I2742" s="16"/>
      <c r="J2742" s="16"/>
      <c r="K2742" s="16"/>
      <c r="L2742" s="16"/>
      <c r="M2742" s="16"/>
      <c r="N2742" s="16"/>
      <c r="O2742" s="16"/>
      <c r="P2742" s="17"/>
      <c r="Q2742" s="15"/>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6"/>
      <c r="AW2742" s="16"/>
      <c r="AX2742" s="16"/>
      <c r="AY2742" s="16"/>
      <c r="AZ2742" s="16"/>
      <c r="BA2742" s="16"/>
      <c r="BB2742" s="16"/>
      <c r="BC2742" s="16"/>
      <c r="BD2742" s="16"/>
      <c r="BE2742" s="16"/>
      <c r="BF2742" s="16"/>
      <c r="BG2742" s="16"/>
      <c r="BH2742" s="16"/>
      <c r="BI2742" s="16"/>
      <c r="BJ2742" s="16"/>
      <c r="BK2742" s="16"/>
      <c r="BL2742" s="16"/>
      <c r="BM2742" s="16"/>
      <c r="BN2742" s="16"/>
      <c r="BO2742" s="16"/>
      <c r="BP2742" s="16"/>
      <c r="BQ2742" s="16"/>
      <c r="BR2742" s="16"/>
      <c r="BS2742" s="16"/>
      <c r="BT2742" s="16"/>
      <c r="BU2742" s="16"/>
      <c r="BV2742" s="16"/>
      <c r="BW2742" s="16"/>
      <c r="BX2742" s="19"/>
      <c r="BY2742"/>
      <c r="BZ2742" s="43"/>
      <c r="CA2742" s="43"/>
      <c r="CB2742" s="43"/>
      <c r="CC2742" s="43"/>
      <c r="CD2742" s="43"/>
      <c r="CE2742" s="43"/>
      <c r="CF2742" s="43"/>
      <c r="CG2742" s="43"/>
      <c r="CH2742" s="43"/>
      <c r="CI2742" s="43"/>
      <c r="CJ2742" s="43"/>
      <c r="CK2742" s="43"/>
      <c r="CL2742" s="43"/>
      <c r="CM2742" s="43"/>
      <c r="CN2742" s="43"/>
      <c r="CO2742" s="43"/>
      <c r="CP2742" s="43"/>
      <c r="CQ2742" s="43"/>
      <c r="CR2742" s="43"/>
      <c r="CS2742" s="43"/>
      <c r="CT2742" s="43"/>
      <c r="CU2742" s="43"/>
      <c r="CV2742" s="43"/>
      <c r="CW2742" s="43"/>
      <c r="CX2742" s="43"/>
      <c r="CY2742" s="43"/>
      <c r="CZ2742" s="43"/>
      <c r="DA2742" s="43"/>
      <c r="DB2742" s="43"/>
      <c r="DC2742" s="43"/>
      <c r="DD2742" s="43"/>
      <c r="DE2742" s="43"/>
      <c r="DF2742" s="43"/>
      <c r="DG2742" s="43"/>
      <c r="DH2742" s="43"/>
      <c r="DI2742" s="43"/>
      <c r="DJ2742" s="43"/>
      <c r="DK2742" s="43"/>
      <c r="DL2742" s="43"/>
      <c r="DM2742" s="43"/>
      <c r="DN2742" s="43"/>
      <c r="DO2742" s="43"/>
      <c r="DP2742" s="43"/>
      <c r="DQ2742" s="43"/>
      <c r="DR2742" s="43"/>
      <c r="DS2742" s="43"/>
      <c r="DT2742" s="43"/>
      <c r="DU2742" s="43"/>
      <c r="DV2742" s="43"/>
    </row>
    <row r="2743" spans="1:126" ht="20.100000000000001" customHeight="1">
      <c r="B2743" s="9"/>
      <c r="C2743" s="9"/>
      <c r="D2743" s="15"/>
      <c r="E2743" s="16"/>
      <c r="F2743" s="16"/>
      <c r="G2743" s="16"/>
      <c r="H2743" s="16"/>
      <c r="I2743" s="16"/>
      <c r="J2743" s="17"/>
      <c r="K2743" s="17"/>
      <c r="L2743" s="17"/>
      <c r="M2743" s="17"/>
      <c r="N2743" s="17"/>
      <c r="O2743" s="17"/>
      <c r="P2743" s="17"/>
      <c r="Q2743" s="15"/>
      <c r="R2743" s="17"/>
      <c r="S2743" s="17" t="s">
        <v>46</v>
      </c>
      <c r="T2743" s="17"/>
      <c r="U2743" s="17"/>
      <c r="V2743" s="17"/>
      <c r="W2743" s="17"/>
      <c r="X2743" s="17"/>
      <c r="Y2743" s="17"/>
      <c r="Z2743" s="17"/>
      <c r="AA2743" s="17"/>
      <c r="AB2743" s="17"/>
      <c r="AC2743" s="17"/>
      <c r="AD2743" s="17"/>
      <c r="AE2743" s="17"/>
      <c r="AF2743" s="17"/>
      <c r="AG2743" s="17"/>
      <c r="AH2743" s="17"/>
      <c r="AI2743" s="17"/>
      <c r="AJ2743" s="17"/>
      <c r="BI2743" s="247"/>
      <c r="BJ2743" s="247"/>
      <c r="BK2743" s="247"/>
      <c r="BL2743" s="18"/>
      <c r="BM2743" s="18"/>
      <c r="BN2743" s="18"/>
      <c r="BO2743" s="18"/>
      <c r="BP2743" s="18"/>
      <c r="BQ2743" s="18"/>
      <c r="BR2743" s="18"/>
      <c r="BS2743" s="18"/>
      <c r="BT2743" s="18"/>
      <c r="BU2743" s="18"/>
      <c r="BV2743" s="18"/>
      <c r="BW2743" s="18"/>
      <c r="BX2743" s="19"/>
    </row>
    <row r="2744" spans="1:126" ht="20.100000000000001" customHeight="1">
      <c r="B2744" s="9"/>
      <c r="C2744" s="9"/>
      <c r="D2744" s="15"/>
      <c r="E2744" s="16"/>
      <c r="F2744" s="16"/>
      <c r="G2744" s="16"/>
      <c r="H2744" s="16"/>
      <c r="I2744" s="16"/>
      <c r="J2744" s="17"/>
      <c r="K2744" s="17"/>
      <c r="L2744" s="17"/>
      <c r="M2744" s="17"/>
      <c r="N2744" s="17"/>
      <c r="O2744" s="17"/>
      <c r="P2744" s="17"/>
      <c r="Q2744" s="15"/>
      <c r="R2744" s="492" t="str">
        <f>VLOOKUP(A2729,入力フォーム!$A$26:$AA$75,17,FALSE)</f>
        <v/>
      </c>
      <c r="S2744" s="492"/>
      <c r="T2744" s="492"/>
      <c r="U2744" s="492"/>
      <c r="V2744" s="492"/>
      <c r="W2744" s="492"/>
      <c r="X2744" s="492"/>
      <c r="Y2744" s="492"/>
      <c r="Z2744" s="492"/>
      <c r="AA2744" s="492"/>
      <c r="AB2744" s="491" t="s">
        <v>235</v>
      </c>
      <c r="AC2744" s="491"/>
      <c r="AD2744" s="491"/>
      <c r="AE2744" s="491"/>
      <c r="AF2744" s="491"/>
      <c r="AG2744" s="492" t="str">
        <f>VLOOKUP(A2729,入力フォーム!$A$26:$AA$75,19,FALSE)</f>
        <v/>
      </c>
      <c r="AH2744" s="492"/>
      <c r="AI2744" s="492"/>
      <c r="AJ2744" s="492"/>
      <c r="AK2744" s="492"/>
      <c r="AL2744" s="492"/>
      <c r="AM2744" s="492"/>
      <c r="AN2744" s="492"/>
      <c r="AO2744" s="492"/>
      <c r="AP2744" s="492"/>
      <c r="AQ2744" s="27"/>
      <c r="AR2744" s="28" t="s">
        <v>47</v>
      </c>
      <c r="AS2744" s="28"/>
      <c r="AT2744" s="28"/>
      <c r="AU2744" s="28"/>
      <c r="AV2744" s="485" t="str">
        <f>VLOOKUP(A2729,入力フォーム!$A$26:$AA$75,20,FALSE)</f>
        <v/>
      </c>
      <c r="AW2744" s="485"/>
      <c r="AX2744" s="28" t="s">
        <v>48</v>
      </c>
      <c r="AY2744" s="28"/>
      <c r="AZ2744" s="28"/>
      <c r="BA2744" s="28"/>
      <c r="BB2744" s="28"/>
      <c r="BC2744" s="28"/>
      <c r="BD2744" s="28"/>
      <c r="BE2744" s="28"/>
      <c r="BF2744" s="28"/>
      <c r="BG2744" s="18"/>
      <c r="BH2744" s="18"/>
      <c r="BI2744" s="18"/>
      <c r="BJ2744" s="18"/>
      <c r="BK2744" s="18"/>
      <c r="BL2744" s="18"/>
      <c r="BM2744" s="18"/>
      <c r="BN2744" s="18"/>
      <c r="BO2744" s="18"/>
      <c r="BP2744" s="18"/>
      <c r="BQ2744" s="18"/>
      <c r="BR2744" s="18"/>
      <c r="BS2744" s="18"/>
      <c r="BT2744" s="18"/>
      <c r="BU2744" s="18"/>
      <c r="BV2744" s="18"/>
      <c r="BW2744" s="18"/>
      <c r="BX2744" s="19"/>
    </row>
    <row r="2745" spans="1:126" ht="20.100000000000001" customHeight="1">
      <c r="B2745" s="9"/>
      <c r="C2745" s="9"/>
      <c r="D2745" s="15"/>
      <c r="E2745" s="16"/>
      <c r="F2745" s="16"/>
      <c r="G2745" s="16"/>
      <c r="H2745" s="16"/>
      <c r="I2745" s="16"/>
      <c r="J2745" s="17"/>
      <c r="K2745" s="17"/>
      <c r="L2745" s="17"/>
      <c r="M2745" s="17"/>
      <c r="N2745" s="17"/>
      <c r="O2745" s="17"/>
      <c r="P2745" s="17"/>
      <c r="Q2745" s="15"/>
      <c r="R2745" s="17"/>
      <c r="S2745" s="17"/>
      <c r="T2745" s="17"/>
      <c r="U2745" s="17"/>
      <c r="V2745" s="17"/>
      <c r="W2745" s="17"/>
      <c r="X2745" s="17"/>
      <c r="Y2745" s="17"/>
      <c r="Z2745" s="17"/>
      <c r="AA2745" s="17"/>
      <c r="AB2745" s="17"/>
      <c r="AC2745" s="17"/>
      <c r="AD2745" s="17"/>
      <c r="AE2745" s="17"/>
      <c r="AF2745" s="17"/>
      <c r="AG2745" s="17"/>
      <c r="AH2745" s="17"/>
      <c r="AI2745" s="17"/>
      <c r="AJ2745" s="17"/>
      <c r="AK2745" s="17"/>
      <c r="AL2745" s="17"/>
      <c r="AM2745" s="17"/>
      <c r="AN2745" s="17"/>
      <c r="AO2745" s="17"/>
      <c r="AP2745" s="17"/>
      <c r="AQ2745" s="17"/>
      <c r="AR2745" s="17"/>
      <c r="AS2745" s="17"/>
      <c r="AT2745" s="17"/>
      <c r="AU2745" s="17"/>
      <c r="AV2745" s="17"/>
      <c r="AW2745" s="17"/>
      <c r="AX2745" s="17"/>
      <c r="AY2745" s="18"/>
      <c r="AZ2745" s="18"/>
      <c r="BA2745" s="18"/>
      <c r="BB2745" s="18"/>
      <c r="BC2745" s="18"/>
      <c r="BD2745" s="18"/>
      <c r="BE2745" s="18"/>
      <c r="BF2745" s="18"/>
      <c r="BG2745" s="18"/>
      <c r="BH2745" s="18"/>
      <c r="BI2745" s="18"/>
      <c r="BJ2745" s="18"/>
      <c r="BK2745" s="18"/>
      <c r="BL2745" s="18"/>
      <c r="BM2745" s="18"/>
      <c r="BN2745" s="18"/>
      <c r="BO2745" s="18"/>
      <c r="BP2745" s="18"/>
      <c r="BQ2745" s="18"/>
      <c r="BR2745" s="18"/>
      <c r="BS2745" s="18"/>
      <c r="BT2745" s="18"/>
      <c r="BU2745" s="18"/>
      <c r="BV2745" s="18"/>
      <c r="BW2745" s="18"/>
      <c r="BX2745" s="19"/>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c r="DV2745"/>
    </row>
    <row r="2746" spans="1:126" ht="20.100000000000001" customHeight="1">
      <c r="B2746" s="9"/>
      <c r="C2746" s="9"/>
      <c r="D2746" s="15"/>
      <c r="E2746" s="16"/>
      <c r="F2746" s="16"/>
      <c r="G2746" s="16"/>
      <c r="H2746" s="16"/>
      <c r="I2746" s="16"/>
      <c r="J2746" s="17"/>
      <c r="K2746" s="17"/>
      <c r="L2746" s="17"/>
      <c r="M2746" s="17"/>
      <c r="N2746" s="17"/>
      <c r="O2746" s="17"/>
      <c r="P2746" s="17"/>
      <c r="Q2746" s="15"/>
      <c r="R2746" s="248" t="s">
        <v>238</v>
      </c>
      <c r="S2746" s="29"/>
      <c r="T2746" s="29"/>
      <c r="U2746" s="29"/>
      <c r="V2746" s="29"/>
      <c r="W2746" s="29"/>
      <c r="X2746" s="29"/>
      <c r="Y2746" s="29"/>
      <c r="Z2746" s="29"/>
      <c r="AA2746" s="29"/>
      <c r="AB2746" s="29"/>
      <c r="AC2746" s="29"/>
      <c r="AD2746" s="29"/>
      <c r="AE2746" s="29"/>
      <c r="AF2746" s="29"/>
      <c r="AG2746" s="29"/>
      <c r="AH2746" s="29"/>
      <c r="AI2746" s="29"/>
      <c r="AJ2746" s="29"/>
      <c r="AK2746" s="29"/>
      <c r="AL2746" s="29"/>
      <c r="AM2746" s="29"/>
      <c r="AN2746" s="29"/>
      <c r="AO2746" s="29"/>
      <c r="AP2746" s="29"/>
      <c r="AQ2746" s="29"/>
      <c r="AR2746" s="29"/>
      <c r="AS2746" s="29"/>
      <c r="AT2746" s="29"/>
      <c r="AU2746" s="29"/>
      <c r="AV2746" s="29"/>
      <c r="AW2746" s="29"/>
      <c r="AX2746" s="29"/>
      <c r="AY2746" s="30"/>
      <c r="AZ2746" s="30"/>
      <c r="BA2746" s="30"/>
      <c r="BB2746" s="30"/>
      <c r="BC2746" s="30"/>
      <c r="BD2746" s="30"/>
      <c r="BE2746" s="30"/>
      <c r="BF2746" s="30"/>
      <c r="BG2746" s="30"/>
      <c r="BH2746" s="30"/>
      <c r="BI2746" s="30"/>
      <c r="BJ2746" s="30"/>
      <c r="BK2746" s="30"/>
      <c r="BL2746" s="18"/>
      <c r="BM2746" s="18"/>
      <c r="BN2746" s="18"/>
      <c r="BO2746" s="18"/>
      <c r="BP2746" s="18"/>
      <c r="BQ2746" s="18"/>
      <c r="BR2746" s="18"/>
      <c r="BS2746" s="18"/>
      <c r="BT2746" s="18"/>
      <c r="BU2746" s="18"/>
      <c r="BV2746" s="18"/>
      <c r="BW2746" s="18"/>
      <c r="BX2746" s="19"/>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c r="DV2746"/>
    </row>
    <row r="2747" spans="1:126" ht="20.100000000000001" customHeight="1">
      <c r="B2747" s="9"/>
      <c r="C2747" s="9"/>
      <c r="D2747" s="23"/>
      <c r="E2747" s="24"/>
      <c r="F2747" s="24"/>
      <c r="G2747" s="24"/>
      <c r="H2747" s="24"/>
      <c r="I2747" s="24"/>
      <c r="J2747" s="25"/>
      <c r="K2747" s="25"/>
      <c r="L2747" s="25"/>
      <c r="M2747" s="25"/>
      <c r="N2747" s="25"/>
      <c r="O2747" s="25"/>
      <c r="P2747" s="25"/>
      <c r="Q2747" s="15"/>
      <c r="R2747" s="249" t="s">
        <v>239</v>
      </c>
      <c r="S2747" s="29"/>
      <c r="T2747" s="29"/>
      <c r="U2747" s="29"/>
      <c r="V2747" s="29"/>
      <c r="W2747" s="29"/>
      <c r="X2747" s="29"/>
      <c r="Y2747" s="29"/>
      <c r="Z2747" s="29"/>
      <c r="AA2747" s="29"/>
      <c r="AB2747" s="29"/>
      <c r="AC2747" s="29"/>
      <c r="AD2747" s="29"/>
      <c r="AE2747" s="29"/>
      <c r="AF2747" s="29"/>
      <c r="AG2747" s="29"/>
      <c r="AH2747" s="29"/>
      <c r="AI2747" s="29"/>
      <c r="AJ2747" s="29"/>
      <c r="AK2747" s="29"/>
      <c r="AL2747" s="29"/>
      <c r="AM2747" s="29"/>
      <c r="AN2747" s="29"/>
      <c r="AO2747" s="29"/>
      <c r="AP2747" s="29"/>
      <c r="AQ2747" s="29"/>
      <c r="AR2747" s="29"/>
      <c r="AS2747" s="29"/>
      <c r="AT2747" s="29"/>
      <c r="AU2747" s="29"/>
      <c r="AV2747" s="29"/>
      <c r="AW2747" s="29"/>
      <c r="AX2747" s="29"/>
      <c r="AY2747" s="30"/>
      <c r="AZ2747" s="30"/>
      <c r="BA2747" s="30"/>
      <c r="BB2747" s="30"/>
      <c r="BC2747" s="30"/>
      <c r="BD2747" s="30"/>
      <c r="BE2747" s="30"/>
      <c r="BF2747" s="30"/>
      <c r="BG2747" s="30"/>
      <c r="BH2747" s="30"/>
      <c r="BI2747" s="30"/>
      <c r="BJ2747" s="30"/>
      <c r="BK2747" s="30"/>
      <c r="BL2747" s="18"/>
      <c r="BM2747" s="18"/>
      <c r="BN2747" s="18"/>
      <c r="BO2747" s="18"/>
      <c r="BP2747" s="18"/>
      <c r="BQ2747" s="18"/>
      <c r="BR2747" s="18"/>
      <c r="BS2747" s="18"/>
      <c r="BT2747" s="18"/>
      <c r="BU2747" s="18"/>
      <c r="BV2747" s="18"/>
      <c r="BW2747" s="18"/>
      <c r="BX2747" s="19"/>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c r="DV2747"/>
    </row>
    <row r="2748" spans="1:126" ht="20.100000000000001" customHeight="1">
      <c r="B2748" s="9"/>
      <c r="C2748" s="9"/>
      <c r="D2748" s="15"/>
      <c r="E2748" s="16" t="s">
        <v>49</v>
      </c>
      <c r="F2748" s="16"/>
      <c r="G2748" s="16"/>
      <c r="H2748" s="16"/>
      <c r="I2748" s="16"/>
      <c r="J2748" s="17"/>
      <c r="K2748" s="17"/>
      <c r="L2748" s="17"/>
      <c r="M2748" s="17"/>
      <c r="N2748" s="17"/>
      <c r="O2748" s="17"/>
      <c r="P2748" s="17"/>
      <c r="Q2748" s="20"/>
      <c r="R2748" s="21" t="s">
        <v>67</v>
      </c>
      <c r="S2748" s="22"/>
      <c r="T2748" s="22"/>
      <c r="U2748" s="22"/>
      <c r="V2748" s="22"/>
      <c r="W2748" s="22"/>
      <c r="X2748" s="22"/>
      <c r="Y2748" s="22"/>
      <c r="Z2748" s="22"/>
      <c r="AA2748" s="22"/>
      <c r="AB2748" s="22"/>
      <c r="AC2748" s="22"/>
      <c r="AD2748" s="22"/>
      <c r="AE2748" s="22"/>
      <c r="AF2748" s="22"/>
      <c r="AG2748" s="22"/>
      <c r="AH2748" s="22"/>
      <c r="AI2748" s="22"/>
      <c r="AJ2748" s="22"/>
      <c r="AK2748" s="22"/>
      <c r="AL2748" s="22"/>
      <c r="AM2748" s="22"/>
      <c r="AN2748" s="22"/>
      <c r="AO2748" s="22"/>
      <c r="AP2748" s="22"/>
      <c r="AQ2748" s="22"/>
      <c r="AR2748" s="22"/>
      <c r="AS2748" s="22"/>
      <c r="AT2748" s="22"/>
      <c r="AU2748" s="22"/>
      <c r="AV2748" s="22"/>
      <c r="AW2748" s="22"/>
      <c r="AX2748" s="2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3"/>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c r="DV2748"/>
    </row>
    <row r="2749" spans="1:126" ht="20.100000000000001" customHeight="1">
      <c r="B2749" s="9"/>
      <c r="C2749" s="9"/>
      <c r="D2749" s="15"/>
      <c r="E2749" s="16"/>
      <c r="F2749" s="16"/>
      <c r="G2749" s="16"/>
      <c r="H2749" s="16"/>
      <c r="I2749" s="16"/>
      <c r="J2749" s="17"/>
      <c r="K2749" s="17"/>
      <c r="L2749" s="17"/>
      <c r="M2749" s="17"/>
      <c r="N2749" s="17"/>
      <c r="O2749" s="17"/>
      <c r="P2749" s="17"/>
      <c r="Q2749" s="23"/>
      <c r="R2749" s="31" t="s">
        <v>126</v>
      </c>
      <c r="S2749" s="31"/>
      <c r="T2749" s="31"/>
      <c r="U2749" s="31"/>
      <c r="V2749" s="31"/>
      <c r="W2749" s="31"/>
      <c r="X2749" s="31"/>
      <c r="Y2749" s="31"/>
      <c r="Z2749" s="31"/>
      <c r="AA2749" s="31"/>
      <c r="AB2749" s="31"/>
      <c r="AC2749" s="31"/>
      <c r="AD2749" s="31"/>
      <c r="AE2749" s="31"/>
      <c r="AF2749" s="31"/>
      <c r="AG2749" s="31"/>
      <c r="AH2749" s="31"/>
      <c r="AI2749" s="31"/>
      <c r="AJ2749" s="31"/>
      <c r="AK2749" s="31"/>
      <c r="AL2749" s="31"/>
      <c r="AM2749" s="31"/>
      <c r="AN2749" s="31"/>
      <c r="AO2749" s="31"/>
      <c r="AP2749" s="31"/>
      <c r="AQ2749" s="31"/>
      <c r="AR2749" s="31"/>
      <c r="AS2749" s="31"/>
      <c r="AT2749" s="31"/>
      <c r="AU2749" s="31"/>
      <c r="AV2749" s="31"/>
      <c r="AW2749" s="31"/>
      <c r="AX2749" s="31"/>
      <c r="AY2749" s="32"/>
      <c r="AZ2749" s="32"/>
      <c r="BA2749" s="32"/>
      <c r="BB2749" s="32"/>
      <c r="BC2749" s="32"/>
      <c r="BD2749" s="32"/>
      <c r="BE2749" s="32"/>
      <c r="BF2749" s="32"/>
      <c r="BG2749" s="32"/>
      <c r="BH2749" s="32"/>
      <c r="BI2749" s="32"/>
      <c r="BJ2749" s="32"/>
      <c r="BK2749" s="33"/>
      <c r="BL2749" s="33"/>
      <c r="BM2749" s="33"/>
      <c r="BN2749" s="33"/>
      <c r="BO2749" s="33"/>
      <c r="BP2749" s="33"/>
      <c r="BQ2749" s="33"/>
      <c r="BR2749" s="33"/>
      <c r="BS2749" s="33"/>
      <c r="BT2749" s="33"/>
      <c r="BU2749" s="33"/>
      <c r="BV2749" s="33"/>
      <c r="BW2749" s="33"/>
      <c r="BX2749" s="26"/>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c r="DV2749"/>
    </row>
    <row r="2750" spans="1:126" ht="20.100000000000001" customHeight="1">
      <c r="B2750" s="9"/>
      <c r="C2750" s="9"/>
      <c r="D2750" s="10"/>
      <c r="E2750" s="11" t="s">
        <v>81</v>
      </c>
      <c r="F2750" s="11"/>
      <c r="G2750" s="11"/>
      <c r="H2750" s="11"/>
      <c r="I2750" s="11"/>
      <c r="J2750" s="12"/>
      <c r="K2750" s="12"/>
      <c r="L2750" s="12"/>
      <c r="M2750" s="12"/>
      <c r="N2750" s="12"/>
      <c r="O2750" s="12"/>
      <c r="P2750" s="12"/>
      <c r="Q2750" s="15"/>
      <c r="R2750" s="16" t="s">
        <v>115</v>
      </c>
      <c r="S2750" s="17"/>
      <c r="T2750" s="17"/>
      <c r="U2750" s="17"/>
      <c r="V2750" s="17"/>
      <c r="W2750" s="17"/>
      <c r="X2750" s="17"/>
      <c r="Y2750" s="17"/>
      <c r="Z2750" s="17"/>
      <c r="AA2750" s="17"/>
      <c r="AB2750" s="17"/>
      <c r="AC2750" s="17"/>
      <c r="AD2750" s="17"/>
      <c r="AE2750" s="17"/>
      <c r="AF2750" s="17"/>
      <c r="AG2750" s="17"/>
      <c r="AH2750" s="17"/>
      <c r="AI2750" s="17"/>
      <c r="AJ2750" s="17"/>
      <c r="AK2750" s="17"/>
      <c r="AL2750" s="17"/>
      <c r="AM2750" s="17"/>
      <c r="AN2750" s="17"/>
      <c r="AO2750" s="17"/>
      <c r="AP2750" s="17"/>
      <c r="AQ2750" s="17"/>
      <c r="AR2750" s="17"/>
      <c r="AS2750" s="17"/>
      <c r="AT2750" s="17"/>
      <c r="AU2750" s="17"/>
      <c r="AV2750" s="17"/>
      <c r="AW2750" s="17"/>
      <c r="AX2750" s="17"/>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9"/>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I2750"/>
      <c r="DJ2750"/>
      <c r="DK2750"/>
      <c r="DL2750"/>
      <c r="DM2750"/>
      <c r="DN2750"/>
      <c r="DO2750"/>
      <c r="DP2750"/>
      <c r="DQ2750"/>
      <c r="DR2750"/>
      <c r="DS2750"/>
      <c r="DT2750"/>
      <c r="DU2750"/>
      <c r="DV2750"/>
    </row>
    <row r="2751" spans="1:126" ht="20.100000000000001" customHeight="1">
      <c r="B2751" s="9"/>
      <c r="C2751" s="9"/>
      <c r="D2751" s="15"/>
      <c r="E2751" s="16" t="s">
        <v>82</v>
      </c>
      <c r="F2751" s="16"/>
      <c r="G2751" s="16"/>
      <c r="H2751" s="16"/>
      <c r="I2751" s="16"/>
      <c r="J2751" s="17"/>
      <c r="K2751" s="17"/>
      <c r="L2751" s="17"/>
      <c r="M2751" s="17"/>
      <c r="N2751" s="17"/>
      <c r="O2751" s="17"/>
      <c r="P2751" s="17"/>
      <c r="Q2751" s="20"/>
      <c r="R2751" s="486" t="s">
        <v>113</v>
      </c>
      <c r="S2751" s="486"/>
      <c r="T2751" s="486"/>
      <c r="U2751" s="486"/>
      <c r="V2751" s="39" t="s">
        <v>240</v>
      </c>
      <c r="W2751" s="487" t="str">
        <f>VLOOKUP(A2729,入力フォーム!$A$26:$AA$75,10,FALSE)</f>
        <v/>
      </c>
      <c r="X2751" s="487"/>
      <c r="Y2751" s="487"/>
      <c r="Z2751" s="487"/>
      <c r="AA2751" s="487"/>
      <c r="AB2751" s="487"/>
      <c r="AC2751" s="487"/>
      <c r="AD2751" s="39" t="s">
        <v>21</v>
      </c>
      <c r="AE2751" s="40"/>
      <c r="AF2751" s="22"/>
      <c r="AG2751" s="22"/>
      <c r="AH2751" s="22"/>
      <c r="AI2751" s="22"/>
      <c r="AJ2751" s="22"/>
      <c r="AK2751" s="22"/>
      <c r="AL2751" s="22"/>
      <c r="AM2751" s="22"/>
      <c r="AN2751" s="22"/>
      <c r="AO2751" s="22"/>
      <c r="AP2751" s="22"/>
      <c r="AQ2751" s="22"/>
      <c r="AR2751" s="22"/>
      <c r="AS2751" s="22"/>
      <c r="AT2751" s="22"/>
      <c r="AU2751" s="22"/>
      <c r="AV2751" s="22"/>
      <c r="AW2751" s="22"/>
      <c r="AX2751" s="2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3"/>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c r="DV2751"/>
    </row>
    <row r="2752" spans="1:126" ht="20.100000000000001" customHeight="1">
      <c r="B2752" s="9"/>
      <c r="C2752" s="9"/>
      <c r="D2752" s="15"/>
      <c r="E2752" s="16"/>
      <c r="F2752" s="16"/>
      <c r="G2752" s="16"/>
      <c r="H2752" s="16"/>
      <c r="I2752" s="16"/>
      <c r="J2752" s="17"/>
      <c r="K2752" s="17"/>
      <c r="L2752" s="17"/>
      <c r="M2752" s="17"/>
      <c r="N2752" s="17"/>
      <c r="O2752" s="17"/>
      <c r="P2752" s="17"/>
      <c r="Q2752" s="15"/>
      <c r="R2752" s="16" t="s">
        <v>104</v>
      </c>
      <c r="S2752" s="17"/>
      <c r="T2752" s="17"/>
      <c r="U2752" s="17"/>
      <c r="V2752" s="17"/>
      <c r="W2752" s="17"/>
      <c r="X2752" s="17"/>
      <c r="Y2752" s="17"/>
      <c r="Z2752" s="17"/>
      <c r="AA2752" s="17"/>
      <c r="AB2752" s="17"/>
      <c r="AC2752" s="17"/>
      <c r="AD2752" s="17"/>
      <c r="AE2752" s="17"/>
      <c r="AF2752" s="17"/>
      <c r="AG2752" s="17"/>
      <c r="AH2752" s="17"/>
      <c r="AI2752" s="17"/>
      <c r="AJ2752" s="17"/>
      <c r="AK2752" s="17"/>
      <c r="AL2752" s="17"/>
      <c r="AM2752" s="17"/>
      <c r="AN2752" s="17"/>
      <c r="AO2752" s="17"/>
      <c r="AP2752" s="17"/>
      <c r="AQ2752" s="17"/>
      <c r="AR2752" s="17"/>
      <c r="AS2752" s="17"/>
      <c r="AT2752" s="17"/>
      <c r="AU2752" s="17"/>
      <c r="AV2752" s="17"/>
      <c r="AW2752" s="17"/>
      <c r="AX2752" s="17"/>
      <c r="AY2752" s="18"/>
      <c r="AZ2752" s="18"/>
      <c r="BA2752" s="18"/>
      <c r="BB2752" s="18"/>
      <c r="BC2752" s="18"/>
      <c r="BD2752" s="18"/>
      <c r="BE2752" s="18"/>
      <c r="BF2752" s="18"/>
      <c r="BG2752" s="18"/>
      <c r="BH2752" s="18"/>
      <c r="BI2752" s="18"/>
      <c r="BJ2752" s="18"/>
      <c r="BK2752" s="18"/>
      <c r="BL2752" s="18"/>
      <c r="BM2752" s="18"/>
      <c r="BN2752" s="18"/>
      <c r="BO2752" s="18"/>
      <c r="BP2752" s="18"/>
      <c r="BQ2752" s="18"/>
      <c r="BR2752" s="18"/>
      <c r="BS2752" s="18"/>
      <c r="BT2752" s="18"/>
      <c r="BU2752" s="18"/>
      <c r="BV2752" s="18"/>
      <c r="BW2752" s="18"/>
      <c r="BX2752" s="19"/>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I2752"/>
      <c r="DJ2752"/>
      <c r="DK2752"/>
      <c r="DL2752"/>
      <c r="DM2752"/>
      <c r="DN2752"/>
      <c r="DO2752"/>
      <c r="DP2752"/>
      <c r="DQ2752"/>
      <c r="DR2752"/>
      <c r="DS2752"/>
      <c r="DT2752"/>
      <c r="DU2752"/>
      <c r="DV2752"/>
    </row>
    <row r="2753" spans="2:126" ht="20.100000000000001" customHeight="1">
      <c r="B2753" s="9"/>
      <c r="C2753" s="9"/>
      <c r="D2753" s="15"/>
      <c r="E2753" s="16"/>
      <c r="F2753" s="16"/>
      <c r="G2753" s="16"/>
      <c r="H2753" s="16"/>
      <c r="I2753" s="16"/>
      <c r="J2753" s="17"/>
      <c r="K2753" s="17"/>
      <c r="L2753" s="17"/>
      <c r="M2753" s="17"/>
      <c r="N2753" s="17"/>
      <c r="O2753" s="17"/>
      <c r="P2753" s="17"/>
      <c r="Q2753" s="15"/>
      <c r="R2753" s="16" t="s">
        <v>68</v>
      </c>
      <c r="S2753" s="17"/>
      <c r="T2753" s="17"/>
      <c r="U2753" s="17"/>
      <c r="V2753" s="17"/>
      <c r="W2753" s="17"/>
      <c r="X2753" s="17"/>
      <c r="Y2753" s="17"/>
      <c r="Z2753" s="17"/>
      <c r="AA2753" s="17"/>
      <c r="AB2753" s="17"/>
      <c r="AC2753" s="17"/>
      <c r="AD2753" s="17"/>
      <c r="AE2753" s="17"/>
      <c r="AF2753" s="17"/>
      <c r="AG2753" s="17"/>
      <c r="AH2753" s="17"/>
      <c r="AI2753" s="17"/>
      <c r="AJ2753" s="17"/>
      <c r="AK2753" s="17"/>
      <c r="AL2753" s="17"/>
      <c r="AM2753" s="17"/>
      <c r="AN2753" s="17"/>
      <c r="AO2753" s="17"/>
      <c r="AP2753" s="17"/>
      <c r="AQ2753" s="17"/>
      <c r="AR2753" s="17"/>
      <c r="AS2753" s="17"/>
      <c r="AT2753" s="17"/>
      <c r="AU2753" s="17"/>
      <c r="AV2753" s="17"/>
      <c r="AW2753" s="17"/>
      <c r="AX2753" s="17"/>
      <c r="AY2753" s="18"/>
      <c r="AZ2753" s="18"/>
      <c r="BA2753" s="18"/>
      <c r="BB2753" s="18"/>
      <c r="BC2753" s="18"/>
      <c r="BD2753" s="18"/>
      <c r="BE2753" s="18"/>
      <c r="BF2753" s="18"/>
      <c r="BG2753" s="18"/>
      <c r="BH2753" s="18"/>
      <c r="BI2753" s="18"/>
      <c r="BJ2753" s="18"/>
      <c r="BK2753" s="18"/>
      <c r="BL2753" s="18"/>
      <c r="BM2753" s="18"/>
      <c r="BN2753" s="18"/>
      <c r="BO2753" s="18"/>
      <c r="BP2753" s="18"/>
      <c r="BQ2753" s="18"/>
      <c r="BR2753" s="18"/>
      <c r="BS2753" s="18"/>
      <c r="BT2753" s="18"/>
      <c r="BU2753" s="18"/>
      <c r="BV2753" s="18"/>
      <c r="BW2753" s="18"/>
      <c r="BX2753" s="19"/>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I2753"/>
      <c r="DJ2753"/>
      <c r="DK2753"/>
      <c r="DL2753"/>
      <c r="DM2753"/>
      <c r="DN2753"/>
      <c r="DO2753"/>
      <c r="DP2753"/>
      <c r="DQ2753"/>
      <c r="DR2753"/>
      <c r="DS2753"/>
      <c r="DT2753"/>
      <c r="DU2753"/>
      <c r="DV2753"/>
    </row>
    <row r="2754" spans="2:126" ht="20.100000000000001" customHeight="1">
      <c r="B2754" s="9"/>
      <c r="C2754" s="9"/>
      <c r="D2754" s="15"/>
      <c r="E2754" s="16"/>
      <c r="F2754" s="16"/>
      <c r="G2754" s="16"/>
      <c r="H2754" s="16"/>
      <c r="I2754" s="16"/>
      <c r="J2754" s="17"/>
      <c r="K2754" s="17"/>
      <c r="L2754" s="17"/>
      <c r="M2754" s="17"/>
      <c r="N2754" s="17"/>
      <c r="O2754" s="17"/>
      <c r="P2754" s="17"/>
      <c r="Q2754" s="15"/>
      <c r="R2754" s="16" t="s">
        <v>114</v>
      </c>
      <c r="S2754" s="17"/>
      <c r="T2754" s="17"/>
      <c r="U2754" s="17"/>
      <c r="V2754" s="17"/>
      <c r="W2754" s="17"/>
      <c r="X2754" s="17"/>
      <c r="Y2754" s="17"/>
      <c r="Z2754" s="17"/>
      <c r="AA2754" s="17"/>
      <c r="AB2754" s="17"/>
      <c r="AC2754" s="17"/>
      <c r="AD2754" s="17"/>
      <c r="AE2754" s="17"/>
      <c r="AF2754" s="17"/>
      <c r="AG2754" s="17"/>
      <c r="AH2754" s="17"/>
      <c r="AI2754" s="17"/>
      <c r="AJ2754" s="17"/>
      <c r="AK2754" s="17"/>
      <c r="AL2754" s="17"/>
      <c r="AM2754" s="17"/>
      <c r="AN2754" s="17"/>
      <c r="AO2754" s="17"/>
      <c r="AP2754" s="17"/>
      <c r="AQ2754" s="17"/>
      <c r="AR2754" s="17"/>
      <c r="AS2754" s="17"/>
      <c r="AT2754" s="17"/>
      <c r="AU2754" s="17"/>
      <c r="AV2754" s="17"/>
      <c r="AW2754" s="17"/>
      <c r="AX2754" s="17"/>
      <c r="AY2754" s="18"/>
      <c r="AZ2754" s="18"/>
      <c r="BA2754" s="18"/>
      <c r="BB2754" s="18"/>
      <c r="BC2754" s="18"/>
      <c r="BD2754" s="18"/>
      <c r="BE2754" s="18"/>
      <c r="BF2754" s="18"/>
      <c r="BG2754" s="18"/>
      <c r="BH2754" s="18"/>
      <c r="BI2754" s="18"/>
      <c r="BJ2754" s="18"/>
      <c r="BK2754" s="18"/>
      <c r="BL2754" s="18"/>
      <c r="BM2754" s="18"/>
      <c r="BN2754" s="18"/>
      <c r="BO2754" s="18"/>
      <c r="BP2754" s="18"/>
      <c r="BQ2754" s="18"/>
      <c r="BR2754" s="18"/>
      <c r="BS2754" s="18"/>
      <c r="BT2754" s="18"/>
      <c r="BU2754" s="18"/>
      <c r="BV2754" s="18"/>
      <c r="BW2754" s="18"/>
      <c r="BX2754" s="19"/>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I2754"/>
      <c r="DJ2754"/>
      <c r="DK2754"/>
      <c r="DL2754"/>
      <c r="DM2754"/>
      <c r="DN2754"/>
      <c r="DO2754"/>
      <c r="DP2754"/>
      <c r="DQ2754"/>
      <c r="DR2754"/>
      <c r="DS2754"/>
      <c r="DT2754"/>
      <c r="DU2754"/>
      <c r="DV2754"/>
    </row>
    <row r="2755" spans="2:126" ht="20.100000000000001" customHeight="1">
      <c r="B2755" s="9"/>
      <c r="C2755" s="9"/>
      <c r="D2755" s="15"/>
      <c r="E2755" s="16"/>
      <c r="F2755" s="16"/>
      <c r="G2755" s="16"/>
      <c r="H2755" s="16"/>
      <c r="I2755" s="16"/>
      <c r="J2755" s="17"/>
      <c r="K2755" s="17"/>
      <c r="L2755" s="17"/>
      <c r="M2755" s="17"/>
      <c r="N2755" s="17"/>
      <c r="O2755" s="17"/>
      <c r="P2755" s="17"/>
      <c r="Q2755" s="23"/>
      <c r="R2755" s="25"/>
      <c r="S2755" s="25"/>
      <c r="T2755" s="25"/>
      <c r="U2755" s="25"/>
      <c r="V2755" s="25"/>
      <c r="W2755" s="25"/>
      <c r="X2755" s="25"/>
      <c r="Y2755" s="24" t="s">
        <v>241</v>
      </c>
      <c r="Z2755" s="25"/>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26"/>
      <c r="BZ2755"/>
      <c r="CA2755"/>
      <c r="CB2755"/>
      <c r="CC2755"/>
      <c r="CD2755"/>
      <c r="CE2755"/>
      <c r="CF2755"/>
      <c r="CG2755"/>
      <c r="CH2755"/>
      <c r="CI2755"/>
      <c r="CJ2755"/>
      <c r="CK2755"/>
      <c r="CL2755"/>
      <c r="CM2755"/>
      <c r="CN2755"/>
      <c r="CO2755"/>
      <c r="CP2755"/>
      <c r="CQ2755"/>
      <c r="CR2755"/>
      <c r="CS2755"/>
      <c r="CT2755"/>
      <c r="CU2755"/>
      <c r="CV2755"/>
      <c r="CW2755"/>
      <c r="CX2755"/>
      <c r="CY2755"/>
      <c r="CZ2755"/>
      <c r="DA2755"/>
      <c r="DB2755"/>
      <c r="DC2755"/>
      <c r="DD2755"/>
      <c r="DE2755"/>
      <c r="DF2755"/>
      <c r="DG2755"/>
      <c r="DH2755"/>
      <c r="DI2755"/>
      <c r="DJ2755"/>
      <c r="DK2755"/>
      <c r="DL2755"/>
      <c r="DM2755"/>
      <c r="DN2755"/>
      <c r="DO2755"/>
      <c r="DP2755"/>
      <c r="DQ2755"/>
      <c r="DR2755"/>
      <c r="DS2755"/>
      <c r="DT2755"/>
      <c r="DU2755"/>
      <c r="DV2755"/>
    </row>
    <row r="2756" spans="2:126" ht="20.100000000000001" customHeight="1">
      <c r="B2756" s="9"/>
      <c r="C2756" s="9"/>
      <c r="D2756" s="10"/>
      <c r="E2756" s="11" t="s">
        <v>50</v>
      </c>
      <c r="F2756" s="11"/>
      <c r="G2756" s="11"/>
      <c r="H2756" s="11"/>
      <c r="I2756" s="11"/>
      <c r="J2756" s="12"/>
      <c r="K2756" s="12"/>
      <c r="L2756" s="12"/>
      <c r="M2756" s="12"/>
      <c r="N2756" s="12"/>
      <c r="O2756" s="12"/>
      <c r="P2756" s="12"/>
      <c r="Q2756" s="15"/>
      <c r="R2756" s="16" t="s">
        <v>69</v>
      </c>
      <c r="S2756" s="17"/>
      <c r="T2756" s="17"/>
      <c r="U2756" s="17"/>
      <c r="V2756" s="17"/>
      <c r="W2756" s="17"/>
      <c r="X2756" s="17"/>
      <c r="Y2756" s="17"/>
      <c r="Z2756" s="17"/>
      <c r="AA2756" s="17"/>
      <c r="AB2756" s="17"/>
      <c r="AC2756" s="16" t="s">
        <v>70</v>
      </c>
      <c r="AD2756" s="17"/>
      <c r="AE2756" s="17"/>
      <c r="AF2756" s="17"/>
      <c r="AG2756" s="17"/>
      <c r="AH2756" s="17"/>
      <c r="AI2756" s="17"/>
      <c r="AJ2756" s="17"/>
      <c r="AK2756" s="17"/>
      <c r="AL2756" s="17"/>
      <c r="AM2756" s="17"/>
      <c r="AN2756" s="17"/>
      <c r="AO2756" s="17"/>
      <c r="AP2756" s="17"/>
      <c r="AQ2756" s="17"/>
      <c r="AR2756" s="17"/>
      <c r="AS2756" s="17"/>
      <c r="AT2756" s="17"/>
      <c r="AU2756" s="17"/>
      <c r="AV2756" s="17"/>
      <c r="AW2756" s="17"/>
      <c r="AX2756" s="17"/>
      <c r="AY2756" s="18"/>
      <c r="AZ2756" s="18"/>
      <c r="BA2756" s="18"/>
      <c r="BB2756" s="18"/>
      <c r="BC2756" s="18"/>
      <c r="BD2756" s="18"/>
      <c r="BE2756" s="18"/>
      <c r="BF2756" s="18"/>
      <c r="BG2756" s="18"/>
      <c r="BH2756" s="18"/>
      <c r="BI2756" s="18"/>
      <c r="BJ2756" s="18"/>
      <c r="BK2756" s="18"/>
      <c r="BL2756" s="18"/>
      <c r="BM2756" s="18"/>
      <c r="BN2756" s="18"/>
      <c r="BO2756" s="18"/>
      <c r="BP2756" s="18"/>
      <c r="BQ2756" s="18"/>
      <c r="BR2756" s="18"/>
      <c r="BS2756" s="18"/>
      <c r="BT2756" s="18"/>
      <c r="BU2756" s="18"/>
      <c r="BV2756" s="18"/>
      <c r="BW2756" s="18"/>
      <c r="BX2756" s="19"/>
      <c r="BZ2756"/>
      <c r="CA2756"/>
      <c r="CB2756"/>
      <c r="CC2756"/>
      <c r="CD2756"/>
      <c r="CE2756"/>
      <c r="CF2756"/>
      <c r="CG2756"/>
      <c r="CH2756"/>
      <c r="CI2756"/>
      <c r="CJ2756"/>
      <c r="CK2756"/>
      <c r="CL2756"/>
      <c r="CM2756"/>
      <c r="CN2756"/>
      <c r="CO2756"/>
      <c r="CP2756"/>
      <c r="CQ2756"/>
      <c r="CR2756"/>
      <c r="CS2756"/>
      <c r="CT2756"/>
      <c r="CU2756"/>
      <c r="CV2756"/>
      <c r="CW2756"/>
      <c r="CX2756"/>
      <c r="CY2756"/>
      <c r="CZ2756"/>
      <c r="DA2756"/>
      <c r="DB2756"/>
      <c r="DC2756"/>
      <c r="DD2756"/>
      <c r="DE2756"/>
      <c r="DF2756"/>
      <c r="DG2756"/>
      <c r="DH2756"/>
      <c r="DI2756"/>
      <c r="DJ2756"/>
      <c r="DK2756"/>
      <c r="DL2756"/>
      <c r="DM2756"/>
      <c r="DN2756"/>
      <c r="DO2756"/>
      <c r="DP2756"/>
      <c r="DQ2756"/>
      <c r="DR2756"/>
      <c r="DS2756"/>
      <c r="DT2756"/>
      <c r="DU2756"/>
      <c r="DV2756"/>
    </row>
    <row r="2757" spans="2:126" ht="20.100000000000001" customHeight="1">
      <c r="B2757" s="9"/>
      <c r="C2757" s="9"/>
      <c r="D2757" s="10"/>
      <c r="E2757" s="11" t="s">
        <v>51</v>
      </c>
      <c r="F2757" s="11"/>
      <c r="G2757" s="11"/>
      <c r="H2757" s="11"/>
      <c r="I2757" s="11"/>
      <c r="J2757" s="12"/>
      <c r="K2757" s="12"/>
      <c r="L2757" s="12"/>
      <c r="M2757" s="12"/>
      <c r="N2757" s="12"/>
      <c r="O2757" s="12"/>
      <c r="P2757" s="12"/>
      <c r="Q2757" s="10"/>
      <c r="R2757" s="11" t="s">
        <v>86</v>
      </c>
      <c r="S2757" s="12"/>
      <c r="T2757" s="12"/>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c r="BW2757" s="13"/>
      <c r="BX2757" s="14"/>
    </row>
    <row r="2758" spans="2:126" ht="20.100000000000001" customHeight="1">
      <c r="B2758" s="9"/>
      <c r="C2758" s="9"/>
      <c r="D2758" s="20"/>
      <c r="E2758" s="21" t="s">
        <v>52</v>
      </c>
      <c r="F2758" s="21"/>
      <c r="G2758" s="21"/>
      <c r="H2758" s="21"/>
      <c r="I2758" s="21"/>
      <c r="J2758" s="22"/>
      <c r="K2758" s="22"/>
      <c r="L2758" s="22"/>
      <c r="M2758" s="22"/>
      <c r="N2758" s="22"/>
      <c r="O2758" s="22"/>
      <c r="P2758" s="22"/>
      <c r="Q2758" s="15"/>
      <c r="R2758" s="16" t="s">
        <v>71</v>
      </c>
      <c r="S2758" s="29"/>
      <c r="T2758" s="29"/>
      <c r="U2758" s="29"/>
      <c r="V2758" s="29"/>
      <c r="W2758" s="29"/>
      <c r="X2758" s="29"/>
      <c r="Y2758" s="29"/>
      <c r="Z2758" s="29"/>
      <c r="AA2758" s="29"/>
      <c r="AB2758" s="29"/>
      <c r="AC2758" s="29"/>
      <c r="AD2758" s="29"/>
      <c r="AE2758" s="29"/>
      <c r="AF2758" s="29"/>
      <c r="AG2758" s="29"/>
      <c r="AH2758" s="29"/>
      <c r="AI2758" s="29"/>
      <c r="AJ2758" s="29"/>
      <c r="AK2758" s="29"/>
      <c r="AL2758" s="29"/>
      <c r="AM2758" s="29"/>
      <c r="AN2758" s="29"/>
      <c r="AO2758" s="29"/>
      <c r="AP2758" s="29"/>
      <c r="AQ2758" s="29"/>
      <c r="AR2758" s="29"/>
      <c r="AS2758" s="29"/>
      <c r="AT2758" s="29"/>
      <c r="AU2758" s="29"/>
      <c r="AV2758" s="29"/>
      <c r="AW2758" s="29"/>
      <c r="AX2758" s="29"/>
      <c r="AY2758" s="30"/>
      <c r="AZ2758" s="30"/>
      <c r="BA2758" s="30"/>
      <c r="BB2758" s="30"/>
      <c r="BC2758" s="30"/>
      <c r="BD2758" s="30"/>
      <c r="BE2758" s="30"/>
      <c r="BF2758" s="30"/>
      <c r="BG2758" s="30"/>
      <c r="BH2758" s="30"/>
      <c r="BI2758" s="30"/>
      <c r="BJ2758" s="30"/>
      <c r="BK2758" s="30"/>
      <c r="BL2758" s="18"/>
      <c r="BM2758" s="18"/>
      <c r="BN2758" s="18"/>
      <c r="BO2758" s="18"/>
      <c r="BP2758" s="18"/>
      <c r="BQ2758" s="18"/>
      <c r="BR2758" s="18"/>
      <c r="BS2758" s="18"/>
      <c r="BT2758" s="18"/>
      <c r="BU2758" s="18"/>
      <c r="BV2758" s="18"/>
      <c r="BW2758" s="18"/>
      <c r="BX2758" s="19"/>
      <c r="BZ2758"/>
      <c r="CA2758"/>
      <c r="CB2758"/>
      <c r="CC2758"/>
      <c r="CD2758"/>
      <c r="CE2758"/>
      <c r="CF2758"/>
      <c r="CG2758"/>
      <c r="CH2758"/>
      <c r="CI2758"/>
      <c r="CJ2758"/>
      <c r="CK2758"/>
      <c r="CL2758"/>
      <c r="CM2758"/>
      <c r="CN2758"/>
      <c r="CO2758"/>
      <c r="CP2758"/>
      <c r="CQ2758"/>
      <c r="CR2758"/>
      <c r="CS2758"/>
      <c r="CT2758"/>
      <c r="CU2758"/>
      <c r="CV2758"/>
      <c r="CW2758"/>
      <c r="CX2758"/>
      <c r="CY2758"/>
      <c r="CZ2758"/>
      <c r="DA2758"/>
      <c r="DB2758"/>
      <c r="DC2758"/>
      <c r="DD2758"/>
      <c r="DE2758"/>
      <c r="DF2758"/>
      <c r="DG2758"/>
      <c r="DH2758"/>
      <c r="DI2758"/>
      <c r="DJ2758"/>
      <c r="DK2758"/>
      <c r="DL2758"/>
      <c r="DM2758"/>
      <c r="DN2758"/>
      <c r="DO2758"/>
      <c r="DP2758"/>
      <c r="DQ2758"/>
      <c r="DR2758"/>
      <c r="DS2758"/>
      <c r="DT2758"/>
      <c r="DU2758"/>
      <c r="DV2758"/>
    </row>
    <row r="2759" spans="2:126" ht="20.100000000000001" customHeight="1">
      <c r="B2759" s="9"/>
      <c r="C2759" s="9"/>
      <c r="D2759" s="15"/>
      <c r="E2759" s="16"/>
      <c r="F2759" s="16"/>
      <c r="G2759" s="16"/>
      <c r="H2759" s="16"/>
      <c r="I2759" s="16"/>
      <c r="J2759" s="17"/>
      <c r="K2759" s="17"/>
      <c r="L2759" s="17"/>
      <c r="M2759" s="17"/>
      <c r="N2759" s="17"/>
      <c r="O2759" s="17"/>
      <c r="P2759" s="17"/>
      <c r="Q2759" s="15"/>
      <c r="R2759" s="28" t="s">
        <v>72</v>
      </c>
      <c r="S2759" s="29"/>
      <c r="T2759" s="29"/>
      <c r="U2759" s="29"/>
      <c r="V2759" s="29"/>
      <c r="W2759" s="29"/>
      <c r="X2759" s="29"/>
      <c r="Y2759" s="29"/>
      <c r="Z2759" s="29"/>
      <c r="AA2759" s="29"/>
      <c r="AB2759" s="29"/>
      <c r="AC2759" s="29"/>
      <c r="AD2759" s="29"/>
      <c r="AE2759" s="29"/>
      <c r="AF2759" s="29"/>
      <c r="AG2759" s="29"/>
      <c r="AH2759" s="29"/>
      <c r="AI2759" s="29"/>
      <c r="AJ2759" s="29"/>
      <c r="AK2759" s="29"/>
      <c r="AL2759" s="29"/>
      <c r="AM2759" s="29"/>
      <c r="AN2759" s="29"/>
      <c r="AO2759" s="29"/>
      <c r="AP2759" s="29"/>
      <c r="AQ2759" s="29"/>
      <c r="AR2759" s="29"/>
      <c r="AS2759" s="29"/>
      <c r="AT2759" s="29"/>
      <c r="AU2759" s="29"/>
      <c r="AV2759" s="29"/>
      <c r="AW2759" s="29"/>
      <c r="AX2759" s="29"/>
      <c r="AY2759" s="30"/>
      <c r="AZ2759" s="30"/>
      <c r="BA2759" s="30"/>
      <c r="BB2759" s="30"/>
      <c r="BC2759" s="30"/>
      <c r="BD2759" s="30"/>
      <c r="BE2759" s="30"/>
      <c r="BF2759" s="30"/>
      <c r="BG2759" s="30"/>
      <c r="BH2759" s="30"/>
      <c r="BI2759" s="30"/>
      <c r="BJ2759" s="30"/>
      <c r="BK2759" s="30"/>
      <c r="BL2759" s="18"/>
      <c r="BM2759" s="18"/>
      <c r="BN2759" s="18"/>
      <c r="BO2759" s="18"/>
      <c r="BP2759" s="18"/>
      <c r="BQ2759" s="18"/>
      <c r="BR2759" s="18"/>
      <c r="BS2759" s="18"/>
      <c r="BT2759" s="18"/>
      <c r="BU2759" s="18"/>
      <c r="BV2759" s="18"/>
      <c r="BW2759" s="18"/>
      <c r="BX2759" s="19"/>
      <c r="BZ2759"/>
      <c r="CA2759"/>
      <c r="CB2759"/>
      <c r="CC2759"/>
      <c r="CD2759"/>
      <c r="CE2759"/>
      <c r="CF2759"/>
      <c r="CG2759"/>
      <c r="CH2759"/>
      <c r="CI2759"/>
      <c r="CJ2759"/>
      <c r="CK2759"/>
      <c r="CL2759"/>
      <c r="CM2759"/>
      <c r="CN2759"/>
      <c r="CO2759"/>
      <c r="CP2759"/>
      <c r="CQ2759"/>
      <c r="CR2759"/>
      <c r="CS2759"/>
      <c r="CT2759"/>
      <c r="CU2759"/>
      <c r="CV2759"/>
      <c r="CW2759"/>
      <c r="CX2759"/>
      <c r="CY2759"/>
      <c r="CZ2759"/>
      <c r="DA2759"/>
      <c r="DB2759"/>
      <c r="DC2759"/>
      <c r="DD2759"/>
      <c r="DE2759"/>
      <c r="DF2759"/>
      <c r="DG2759"/>
      <c r="DH2759"/>
      <c r="DI2759"/>
      <c r="DJ2759"/>
      <c r="DK2759"/>
      <c r="DL2759"/>
      <c r="DM2759"/>
      <c r="DN2759"/>
      <c r="DO2759"/>
      <c r="DP2759"/>
      <c r="DQ2759"/>
      <c r="DR2759"/>
      <c r="DS2759"/>
      <c r="DT2759"/>
      <c r="DU2759"/>
      <c r="DV2759"/>
    </row>
    <row r="2760" spans="2:126" ht="20.100000000000001" customHeight="1">
      <c r="B2760" s="9"/>
      <c r="C2760" s="9"/>
      <c r="D2760" s="15"/>
      <c r="E2760" s="16"/>
      <c r="F2760" s="16"/>
      <c r="G2760" s="16"/>
      <c r="H2760" s="16"/>
      <c r="I2760" s="16"/>
      <c r="J2760" s="17"/>
      <c r="K2760" s="17"/>
      <c r="L2760" s="17"/>
      <c r="M2760" s="17"/>
      <c r="N2760" s="17"/>
      <c r="O2760" s="17"/>
      <c r="P2760" s="17"/>
      <c r="Q2760" s="15"/>
      <c r="R2760" s="29"/>
      <c r="S2760" s="29"/>
      <c r="T2760" s="29" t="s">
        <v>73</v>
      </c>
      <c r="U2760" s="29"/>
      <c r="V2760" s="29"/>
      <c r="W2760" s="29"/>
      <c r="X2760" s="29"/>
      <c r="Y2760" s="29"/>
      <c r="Z2760" s="29"/>
      <c r="AA2760" s="29"/>
      <c r="AB2760" s="29"/>
      <c r="AC2760" s="29"/>
      <c r="AD2760" s="29"/>
      <c r="AE2760" s="29"/>
      <c r="AF2760" s="29"/>
      <c r="AG2760" s="29"/>
      <c r="AH2760" s="29"/>
      <c r="AI2760" s="29"/>
      <c r="AJ2760" s="29"/>
      <c r="AK2760" s="29"/>
      <c r="AL2760" s="29"/>
      <c r="AM2760" s="29"/>
      <c r="AN2760" s="29"/>
      <c r="AO2760" s="29"/>
      <c r="AP2760" s="29"/>
      <c r="AQ2760" s="29"/>
      <c r="AR2760" s="29"/>
      <c r="AS2760" s="29"/>
      <c r="AT2760" s="29"/>
      <c r="AU2760" s="29"/>
      <c r="AV2760" s="29"/>
      <c r="AW2760" s="29"/>
      <c r="AX2760" s="29"/>
      <c r="AY2760" s="30"/>
      <c r="AZ2760" s="30"/>
      <c r="BA2760" s="30"/>
      <c r="BB2760" s="30"/>
      <c r="BC2760" s="30"/>
      <c r="BD2760" s="30"/>
      <c r="BE2760" s="30"/>
      <c r="BF2760" s="30"/>
      <c r="BG2760" s="30"/>
      <c r="BH2760" s="30"/>
      <c r="BI2760" s="30"/>
      <c r="BJ2760" s="30"/>
      <c r="BK2760" s="30"/>
      <c r="BL2760" s="18"/>
      <c r="BM2760" s="18"/>
      <c r="BN2760" s="18"/>
      <c r="BO2760" s="18"/>
      <c r="BP2760" s="18"/>
      <c r="BQ2760" s="18"/>
      <c r="BR2760" s="18"/>
      <c r="BS2760" s="18"/>
      <c r="BT2760" s="18"/>
      <c r="BU2760" s="18"/>
      <c r="BV2760" s="18"/>
      <c r="BW2760" s="18"/>
      <c r="BX2760" s="19"/>
      <c r="BZ2760"/>
      <c r="CA2760"/>
      <c r="CB2760"/>
      <c r="CC2760"/>
      <c r="CD2760"/>
      <c r="CE2760"/>
      <c r="CF2760"/>
      <c r="CG2760"/>
      <c r="CH2760"/>
      <c r="CI2760"/>
      <c r="CJ2760"/>
      <c r="CK2760"/>
      <c r="CL2760"/>
      <c r="CM2760"/>
      <c r="CN2760"/>
      <c r="CO2760"/>
      <c r="CP2760"/>
      <c r="CQ2760"/>
      <c r="CR2760"/>
      <c r="CS2760"/>
      <c r="CT2760"/>
      <c r="CU2760"/>
      <c r="CV2760"/>
      <c r="CW2760"/>
      <c r="CX2760"/>
      <c r="CY2760"/>
      <c r="CZ2760"/>
      <c r="DA2760"/>
      <c r="DB2760"/>
      <c r="DC2760"/>
      <c r="DD2760"/>
      <c r="DE2760"/>
      <c r="DF2760"/>
      <c r="DG2760"/>
      <c r="DH2760"/>
      <c r="DI2760"/>
      <c r="DJ2760"/>
      <c r="DK2760"/>
      <c r="DL2760"/>
      <c r="DM2760"/>
      <c r="DN2760"/>
      <c r="DO2760"/>
      <c r="DP2760"/>
      <c r="DQ2760"/>
      <c r="DR2760"/>
      <c r="DS2760"/>
      <c r="DT2760"/>
      <c r="DU2760"/>
      <c r="DV2760"/>
    </row>
    <row r="2761" spans="2:126" ht="20.100000000000001" customHeight="1">
      <c r="B2761" s="9"/>
      <c r="C2761" s="9"/>
      <c r="D2761" s="15"/>
      <c r="E2761" s="16"/>
      <c r="F2761" s="16"/>
      <c r="G2761" s="16"/>
      <c r="H2761" s="16"/>
      <c r="I2761" s="16"/>
      <c r="J2761" s="17"/>
      <c r="K2761" s="17"/>
      <c r="L2761" s="17"/>
      <c r="M2761" s="17"/>
      <c r="N2761" s="17"/>
      <c r="O2761" s="17"/>
      <c r="P2761" s="17"/>
      <c r="Q2761" s="15"/>
      <c r="R2761" s="29"/>
      <c r="S2761" s="29"/>
      <c r="T2761" s="29" t="s">
        <v>74</v>
      </c>
      <c r="U2761" s="29"/>
      <c r="V2761" s="29"/>
      <c r="W2761" s="29"/>
      <c r="X2761" s="29"/>
      <c r="Y2761" s="29"/>
      <c r="Z2761" s="29"/>
      <c r="AA2761" s="29"/>
      <c r="AB2761" s="29"/>
      <c r="AC2761" s="29"/>
      <c r="AD2761" s="29"/>
      <c r="AE2761" s="29"/>
      <c r="AF2761" s="29"/>
      <c r="AG2761" s="29"/>
      <c r="AH2761" s="29"/>
      <c r="AI2761" s="29"/>
      <c r="AJ2761" s="29"/>
      <c r="AK2761" s="29"/>
      <c r="AL2761" s="29"/>
      <c r="AM2761" s="29"/>
      <c r="AN2761" s="29"/>
      <c r="AO2761" s="29"/>
      <c r="AP2761" s="29"/>
      <c r="AQ2761" s="29"/>
      <c r="AR2761" s="29"/>
      <c r="AS2761" s="29"/>
      <c r="AT2761" s="29"/>
      <c r="AU2761" s="29"/>
      <c r="AV2761" s="29"/>
      <c r="AW2761" s="29"/>
      <c r="AX2761" s="29"/>
      <c r="AY2761" s="30"/>
      <c r="AZ2761" s="30"/>
      <c r="BA2761" s="30"/>
      <c r="BB2761" s="30"/>
      <c r="BC2761" s="30"/>
      <c r="BD2761" s="30"/>
      <c r="BE2761" s="30"/>
      <c r="BF2761" s="30"/>
      <c r="BG2761" s="30"/>
      <c r="BH2761" s="30"/>
      <c r="BI2761" s="30"/>
      <c r="BJ2761" s="30"/>
      <c r="BK2761" s="30"/>
      <c r="BL2761" s="18"/>
      <c r="BM2761" s="18"/>
      <c r="BN2761" s="18"/>
      <c r="BO2761" s="18"/>
      <c r="BP2761" s="18"/>
      <c r="BQ2761" s="18"/>
      <c r="BR2761" s="18"/>
      <c r="BS2761" s="18"/>
      <c r="BT2761" s="18"/>
      <c r="BU2761" s="18"/>
      <c r="BV2761" s="18"/>
      <c r="BW2761" s="18"/>
      <c r="BX2761" s="19"/>
    </row>
    <row r="2762" spans="2:126" ht="20.100000000000001" customHeight="1">
      <c r="B2762" s="9"/>
      <c r="C2762" s="9"/>
      <c r="D2762" s="15"/>
      <c r="E2762" s="16"/>
      <c r="F2762" s="16"/>
      <c r="G2762" s="16"/>
      <c r="H2762" s="16"/>
      <c r="I2762" s="16"/>
      <c r="J2762" s="17"/>
      <c r="K2762" s="17"/>
      <c r="L2762" s="17"/>
      <c r="M2762" s="17"/>
      <c r="N2762" s="17"/>
      <c r="O2762" s="17"/>
      <c r="P2762" s="17"/>
      <c r="Q2762" s="15"/>
      <c r="R2762" s="29"/>
      <c r="S2762" s="29"/>
      <c r="T2762" s="29" t="s">
        <v>75</v>
      </c>
      <c r="U2762" s="29"/>
      <c r="V2762" s="29"/>
      <c r="W2762" s="29"/>
      <c r="X2762" s="29"/>
      <c r="Y2762" s="29"/>
      <c r="Z2762" s="29"/>
      <c r="AA2762" s="29"/>
      <c r="AB2762" s="29"/>
      <c r="AC2762" s="29"/>
      <c r="AD2762" s="29"/>
      <c r="AE2762" s="29"/>
      <c r="AF2762" s="29"/>
      <c r="AG2762" s="29"/>
      <c r="AH2762" s="29"/>
      <c r="AI2762" s="29"/>
      <c r="AJ2762" s="29"/>
      <c r="AK2762" s="29"/>
      <c r="AL2762" s="29"/>
      <c r="AM2762" s="29"/>
      <c r="AN2762" s="29"/>
      <c r="AO2762" s="29"/>
      <c r="AP2762" s="29"/>
      <c r="AQ2762" s="29"/>
      <c r="AR2762" s="29"/>
      <c r="AS2762" s="29"/>
      <c r="AT2762" s="29"/>
      <c r="AU2762" s="29"/>
      <c r="AV2762" s="29"/>
      <c r="AW2762" s="29"/>
      <c r="AX2762" s="29"/>
      <c r="AY2762" s="30"/>
      <c r="AZ2762" s="30"/>
      <c r="BA2762" s="30"/>
      <c r="BB2762" s="30"/>
      <c r="BC2762" s="30"/>
      <c r="BD2762" s="30"/>
      <c r="BE2762" s="30"/>
      <c r="BF2762" s="30"/>
      <c r="BG2762" s="30"/>
      <c r="BH2762" s="30"/>
      <c r="BI2762" s="30"/>
      <c r="BJ2762" s="30"/>
      <c r="BK2762" s="30"/>
      <c r="BL2762" s="18"/>
      <c r="BM2762" s="18"/>
      <c r="BN2762" s="18"/>
      <c r="BO2762" s="18"/>
      <c r="BP2762" s="18"/>
      <c r="BQ2762" s="18"/>
      <c r="BR2762" s="18"/>
      <c r="BS2762" s="18"/>
      <c r="BT2762" s="18"/>
      <c r="BU2762" s="18"/>
      <c r="BV2762" s="18"/>
      <c r="BW2762" s="18"/>
      <c r="BX2762" s="19"/>
    </row>
    <row r="2763" spans="2:126" ht="20.100000000000001" customHeight="1">
      <c r="B2763" s="9"/>
      <c r="C2763" s="9"/>
      <c r="D2763" s="15"/>
      <c r="E2763" s="16"/>
      <c r="F2763" s="16"/>
      <c r="G2763" s="16"/>
      <c r="H2763" s="16"/>
      <c r="I2763" s="16"/>
      <c r="J2763" s="17"/>
      <c r="K2763" s="17"/>
      <c r="L2763" s="17"/>
      <c r="M2763" s="17"/>
      <c r="N2763" s="17"/>
      <c r="O2763" s="17"/>
      <c r="P2763" s="17"/>
      <c r="Q2763" s="15"/>
      <c r="R2763" s="29"/>
      <c r="S2763" s="29"/>
      <c r="T2763" s="29" t="s">
        <v>84</v>
      </c>
      <c r="U2763" s="29"/>
      <c r="V2763" s="29"/>
      <c r="W2763" s="29"/>
      <c r="X2763" s="29"/>
      <c r="Y2763" s="29"/>
      <c r="Z2763" s="29"/>
      <c r="AA2763" s="29"/>
      <c r="AB2763" s="29"/>
      <c r="AC2763" s="29"/>
      <c r="AD2763" s="29"/>
      <c r="AE2763" s="29"/>
      <c r="AF2763" s="29"/>
      <c r="AG2763" s="29"/>
      <c r="AH2763" s="29"/>
      <c r="AI2763" s="29"/>
      <c r="AJ2763" s="29"/>
      <c r="AK2763" s="29"/>
      <c r="AL2763" s="29"/>
      <c r="AM2763" s="29"/>
      <c r="AN2763" s="29"/>
      <c r="AO2763" s="29"/>
      <c r="AP2763" s="29"/>
      <c r="AQ2763" s="29"/>
      <c r="AR2763" s="29"/>
      <c r="AS2763" s="29"/>
      <c r="AT2763" s="29"/>
      <c r="AU2763" s="29"/>
      <c r="AV2763" s="29"/>
      <c r="AW2763" s="29"/>
      <c r="AX2763" s="29"/>
      <c r="AY2763" s="30"/>
      <c r="AZ2763" s="30"/>
      <c r="BA2763" s="30"/>
      <c r="BB2763" s="30"/>
      <c r="BC2763" s="30"/>
      <c r="BD2763" s="30"/>
      <c r="BE2763" s="30"/>
      <c r="BF2763" s="30"/>
      <c r="BG2763" s="30"/>
      <c r="BH2763" s="30"/>
      <c r="BI2763" s="30"/>
      <c r="BJ2763" s="30"/>
      <c r="BK2763" s="30"/>
      <c r="BL2763" s="18"/>
      <c r="BM2763" s="18"/>
      <c r="BN2763" s="18"/>
      <c r="BO2763" s="18"/>
      <c r="BP2763" s="18"/>
      <c r="BQ2763" s="18"/>
      <c r="BR2763" s="18"/>
      <c r="BS2763" s="18"/>
      <c r="BT2763" s="18"/>
      <c r="BU2763" s="18"/>
      <c r="BV2763" s="18"/>
      <c r="BW2763" s="18"/>
      <c r="BX2763" s="19"/>
    </row>
    <row r="2764" spans="2:126" ht="20.100000000000001" customHeight="1">
      <c r="B2764" s="9"/>
      <c r="C2764" s="9"/>
      <c r="D2764" s="23"/>
      <c r="E2764" s="24"/>
      <c r="F2764" s="24"/>
      <c r="G2764" s="24"/>
      <c r="H2764" s="24"/>
      <c r="I2764" s="24"/>
      <c r="J2764" s="25"/>
      <c r="K2764" s="25"/>
      <c r="L2764" s="25"/>
      <c r="M2764" s="25"/>
      <c r="N2764" s="25"/>
      <c r="O2764" s="25"/>
      <c r="P2764" s="25"/>
      <c r="Q2764" s="15"/>
      <c r="R2764" s="29"/>
      <c r="S2764" s="29"/>
      <c r="T2764" s="29" t="s">
        <v>76</v>
      </c>
      <c r="U2764" s="29"/>
      <c r="V2764" s="29"/>
      <c r="W2764" s="29"/>
      <c r="X2764" s="29"/>
      <c r="Y2764" s="29"/>
      <c r="Z2764" s="29"/>
      <c r="AA2764" s="29"/>
      <c r="AB2764" s="29"/>
      <c r="AC2764" s="29"/>
      <c r="AD2764" s="29"/>
      <c r="AE2764" s="29"/>
      <c r="AF2764" s="29"/>
      <c r="AG2764" s="29"/>
      <c r="AH2764" s="29"/>
      <c r="AI2764" s="29"/>
      <c r="AJ2764" s="29"/>
      <c r="AK2764" s="29"/>
      <c r="AL2764" s="29"/>
      <c r="AM2764" s="29"/>
      <c r="AN2764" s="29"/>
      <c r="AO2764" s="29"/>
      <c r="AP2764" s="29"/>
      <c r="AQ2764" s="29"/>
      <c r="AR2764" s="29"/>
      <c r="AS2764" s="29"/>
      <c r="AT2764" s="29"/>
      <c r="AU2764" s="29"/>
      <c r="AV2764" s="29"/>
      <c r="AW2764" s="29"/>
      <c r="AX2764" s="29"/>
      <c r="AY2764" s="30"/>
      <c r="AZ2764" s="30"/>
      <c r="BA2764" s="30"/>
      <c r="BB2764" s="30"/>
      <c r="BC2764" s="30"/>
      <c r="BD2764" s="30"/>
      <c r="BE2764" s="30"/>
      <c r="BF2764" s="30"/>
      <c r="BG2764" s="30"/>
      <c r="BH2764" s="30"/>
      <c r="BI2764" s="30"/>
      <c r="BJ2764" s="30"/>
      <c r="BK2764" s="30"/>
      <c r="BL2764" s="18"/>
      <c r="BM2764" s="18"/>
      <c r="BN2764" s="18"/>
      <c r="BO2764" s="18"/>
      <c r="BP2764" s="18"/>
      <c r="BQ2764" s="18"/>
      <c r="BR2764" s="18"/>
      <c r="BS2764" s="18"/>
      <c r="BT2764" s="18"/>
      <c r="BU2764" s="18"/>
      <c r="BV2764" s="18"/>
      <c r="BW2764" s="18"/>
      <c r="BX2764" s="19"/>
    </row>
    <row r="2765" spans="2:126" ht="20.100000000000001" customHeight="1">
      <c r="B2765" s="9"/>
      <c r="C2765" s="9"/>
      <c r="D2765" s="15"/>
      <c r="E2765" s="16" t="s">
        <v>53</v>
      </c>
      <c r="F2765" s="16"/>
      <c r="G2765" s="16"/>
      <c r="H2765" s="16"/>
      <c r="I2765" s="16"/>
      <c r="J2765" s="17"/>
      <c r="K2765" s="17"/>
      <c r="L2765" s="17"/>
      <c r="M2765" s="17"/>
      <c r="N2765" s="17"/>
      <c r="O2765" s="17"/>
      <c r="P2765" s="17"/>
      <c r="Q2765" s="10"/>
      <c r="R2765" s="11" t="s">
        <v>325</v>
      </c>
      <c r="S2765" s="37"/>
      <c r="T2765" s="37"/>
      <c r="U2765" s="37"/>
      <c r="V2765" s="37"/>
      <c r="W2765" s="37"/>
      <c r="X2765" s="37"/>
      <c r="Y2765" s="37"/>
      <c r="Z2765" s="37"/>
      <c r="AA2765" s="37"/>
      <c r="AB2765" s="37"/>
      <c r="AC2765" s="37"/>
      <c r="AD2765" s="37"/>
      <c r="AE2765" s="37"/>
      <c r="AF2765" s="37"/>
      <c r="AG2765" s="37"/>
      <c r="AH2765" s="37"/>
      <c r="AI2765" s="37"/>
      <c r="AJ2765" s="37"/>
      <c r="AK2765" s="37"/>
      <c r="AL2765" s="37"/>
      <c r="AM2765" s="37"/>
      <c r="AN2765" s="37"/>
      <c r="AO2765" s="37"/>
      <c r="AP2765" s="37"/>
      <c r="AQ2765" s="37"/>
      <c r="AR2765" s="37"/>
      <c r="AS2765" s="37"/>
      <c r="AT2765" s="37"/>
      <c r="AU2765" s="37"/>
      <c r="AV2765" s="37"/>
      <c r="AW2765" s="37"/>
      <c r="AX2765" s="37"/>
      <c r="AY2765" s="38"/>
      <c r="AZ2765" s="38"/>
      <c r="BA2765" s="38"/>
      <c r="BB2765" s="38"/>
      <c r="BC2765" s="38"/>
      <c r="BD2765" s="38"/>
      <c r="BE2765" s="38"/>
      <c r="BF2765" s="38"/>
      <c r="BG2765" s="38"/>
      <c r="BH2765" s="38"/>
      <c r="BI2765" s="38"/>
      <c r="BJ2765" s="38"/>
      <c r="BK2765" s="38"/>
      <c r="BL2765" s="13"/>
      <c r="BM2765" s="13"/>
      <c r="BN2765" s="13"/>
      <c r="BO2765" s="13"/>
      <c r="BP2765" s="13"/>
      <c r="BQ2765" s="13"/>
      <c r="BR2765" s="13"/>
      <c r="BS2765" s="13"/>
      <c r="BT2765" s="13"/>
      <c r="BU2765" s="13"/>
      <c r="BV2765" s="13"/>
      <c r="BW2765" s="13"/>
      <c r="BX2765" s="14"/>
    </row>
    <row r="2766" spans="2:126" ht="20.100000000000001" customHeight="1">
      <c r="B2766" s="9"/>
      <c r="C2766" s="9"/>
      <c r="D2766" s="20"/>
      <c r="E2766" s="21" t="s">
        <v>54</v>
      </c>
      <c r="F2766" s="21"/>
      <c r="G2766" s="21"/>
      <c r="H2766" s="21"/>
      <c r="I2766" s="21"/>
      <c r="J2766" s="22"/>
      <c r="K2766" s="22"/>
      <c r="L2766" s="22"/>
      <c r="M2766" s="22"/>
      <c r="N2766" s="22"/>
      <c r="O2766" s="22"/>
      <c r="P2766" s="22"/>
      <c r="Q2766" s="15"/>
      <c r="R2766" s="28" t="s">
        <v>77</v>
      </c>
      <c r="S2766" s="29"/>
      <c r="T2766" s="29"/>
      <c r="U2766" s="29"/>
      <c r="V2766" s="29"/>
      <c r="W2766" s="29"/>
      <c r="X2766" s="29"/>
      <c r="Y2766" s="29"/>
      <c r="Z2766" s="29"/>
      <c r="AA2766" s="29"/>
      <c r="AB2766" s="29"/>
      <c r="AC2766" s="29"/>
      <c r="AD2766" s="29"/>
      <c r="AE2766" s="29"/>
      <c r="AF2766" s="29"/>
      <c r="AG2766" s="29"/>
      <c r="AH2766" s="29"/>
      <c r="AI2766" s="29"/>
      <c r="AJ2766" s="29"/>
      <c r="AK2766" s="29"/>
      <c r="AL2766" s="29"/>
      <c r="AM2766" s="29"/>
      <c r="AN2766" s="29"/>
      <c r="AO2766" s="29"/>
      <c r="AP2766" s="29"/>
      <c r="AQ2766" s="29"/>
      <c r="AR2766" s="29"/>
      <c r="AS2766" s="29"/>
      <c r="AT2766" s="29"/>
      <c r="AU2766" s="29"/>
      <c r="AV2766" s="29"/>
      <c r="AW2766" s="29"/>
      <c r="AX2766" s="29"/>
      <c r="AY2766" s="30"/>
      <c r="AZ2766" s="30"/>
      <c r="BA2766" s="30"/>
      <c r="BB2766" s="30"/>
      <c r="BC2766" s="30"/>
      <c r="BD2766" s="30"/>
      <c r="BE2766" s="30"/>
      <c r="BF2766" s="30"/>
      <c r="BG2766" s="30"/>
      <c r="BH2766" s="30"/>
      <c r="BI2766" s="30"/>
      <c r="BJ2766" s="30"/>
      <c r="BK2766" s="30"/>
      <c r="BL2766" s="18"/>
      <c r="BM2766" s="18"/>
      <c r="BN2766" s="18"/>
      <c r="BO2766" s="18"/>
      <c r="BP2766" s="18"/>
      <c r="BQ2766" s="18"/>
      <c r="BR2766" s="18"/>
      <c r="BS2766" s="18"/>
      <c r="BT2766" s="18"/>
      <c r="BU2766" s="18"/>
      <c r="BV2766" s="18"/>
      <c r="BW2766" s="18"/>
      <c r="BX2766" s="19"/>
    </row>
    <row r="2767" spans="2:126" ht="20.100000000000001" customHeight="1">
      <c r="B2767" s="9"/>
      <c r="C2767" s="9"/>
      <c r="D2767" s="15"/>
      <c r="E2767" s="16"/>
      <c r="F2767" s="16"/>
      <c r="G2767" s="16"/>
      <c r="H2767" s="16"/>
      <c r="I2767" s="16"/>
      <c r="J2767" s="17"/>
      <c r="K2767" s="17"/>
      <c r="L2767" s="17"/>
      <c r="M2767" s="17"/>
      <c r="N2767" s="17"/>
      <c r="O2767" s="17"/>
      <c r="P2767" s="17"/>
      <c r="Q2767" s="15"/>
      <c r="R2767" s="29"/>
      <c r="S2767" s="29"/>
      <c r="T2767" s="29" t="s">
        <v>78</v>
      </c>
      <c r="U2767" s="29"/>
      <c r="V2767" s="29"/>
      <c r="W2767" s="29"/>
      <c r="X2767" s="29"/>
      <c r="Y2767" s="29"/>
      <c r="Z2767" s="29"/>
      <c r="AA2767" s="29"/>
      <c r="AB2767" s="29"/>
      <c r="AC2767" s="29"/>
      <c r="AD2767" s="29"/>
      <c r="AE2767" s="29"/>
      <c r="AF2767" s="29"/>
      <c r="AG2767" s="29"/>
      <c r="AH2767" s="29"/>
      <c r="AI2767" s="29"/>
      <c r="AJ2767" s="29"/>
      <c r="AK2767" s="29"/>
      <c r="AL2767" s="29"/>
      <c r="AM2767" s="29"/>
      <c r="AN2767" s="29"/>
      <c r="AO2767" s="29"/>
      <c r="AP2767" s="29"/>
      <c r="AQ2767" s="29"/>
      <c r="AR2767" s="29"/>
      <c r="AS2767" s="29"/>
      <c r="AT2767" s="29"/>
      <c r="AU2767" s="29"/>
      <c r="AV2767" s="29"/>
      <c r="AW2767" s="29"/>
      <c r="AX2767" s="29"/>
      <c r="AY2767" s="30"/>
      <c r="AZ2767" s="30"/>
      <c r="BA2767" s="30"/>
      <c r="BB2767" s="30"/>
      <c r="BC2767" s="30"/>
      <c r="BD2767" s="30"/>
      <c r="BE2767" s="30"/>
      <c r="BF2767" s="30"/>
      <c r="BG2767" s="30"/>
      <c r="BH2767" s="30"/>
      <c r="BI2767" s="30"/>
      <c r="BJ2767" s="30"/>
      <c r="BK2767" s="30"/>
      <c r="BL2767" s="18"/>
      <c r="BM2767" s="18"/>
      <c r="BN2767" s="18"/>
      <c r="BO2767" s="18"/>
      <c r="BP2767" s="18"/>
      <c r="BQ2767" s="18"/>
      <c r="BR2767" s="18"/>
      <c r="BS2767" s="18"/>
      <c r="BT2767" s="18"/>
      <c r="BU2767" s="18"/>
      <c r="BV2767" s="18"/>
      <c r="BW2767" s="18"/>
      <c r="BX2767" s="19"/>
    </row>
    <row r="2768" spans="2:126" ht="20.100000000000001" customHeight="1">
      <c r="B2768" s="9"/>
      <c r="C2768" s="9"/>
      <c r="D2768" s="15"/>
      <c r="E2768" s="16"/>
      <c r="F2768" s="16"/>
      <c r="G2768" s="16"/>
      <c r="H2768" s="16"/>
      <c r="I2768" s="16"/>
      <c r="J2768" s="17"/>
      <c r="K2768" s="17"/>
      <c r="L2768" s="17"/>
      <c r="M2768" s="17"/>
      <c r="N2768" s="17"/>
      <c r="O2768" s="17"/>
      <c r="P2768" s="17"/>
      <c r="Q2768" s="15"/>
      <c r="R2768" s="29"/>
      <c r="S2768" s="29"/>
      <c r="T2768" s="29" t="s">
        <v>79</v>
      </c>
      <c r="U2768" s="29"/>
      <c r="V2768" s="29"/>
      <c r="W2768" s="29"/>
      <c r="X2768" s="29"/>
      <c r="Y2768" s="29"/>
      <c r="Z2768" s="29"/>
      <c r="AA2768" s="29"/>
      <c r="AB2768" s="29"/>
      <c r="AC2768" s="29"/>
      <c r="AD2768" s="29"/>
      <c r="AE2768" s="29"/>
      <c r="AF2768" s="29"/>
      <c r="AG2768" s="29"/>
      <c r="AH2768" s="29"/>
      <c r="AI2768" s="29"/>
      <c r="AJ2768" s="29"/>
      <c r="AK2768" s="29"/>
      <c r="AL2768" s="29"/>
      <c r="AM2768" s="29"/>
      <c r="AN2768" s="29"/>
      <c r="AO2768" s="29"/>
      <c r="AP2768" s="29"/>
      <c r="AQ2768" s="29"/>
      <c r="AR2768" s="29"/>
      <c r="AS2768" s="29"/>
      <c r="AT2768" s="29"/>
      <c r="AU2768" s="29"/>
      <c r="AV2768" s="29"/>
      <c r="AW2768" s="29"/>
      <c r="AX2768" s="29"/>
      <c r="AY2768" s="30"/>
      <c r="AZ2768" s="30"/>
      <c r="BA2768" s="30"/>
      <c r="BB2768" s="30"/>
      <c r="BC2768" s="30"/>
      <c r="BD2768" s="30"/>
      <c r="BE2768" s="30"/>
      <c r="BF2768" s="30"/>
      <c r="BG2768" s="30"/>
      <c r="BH2768" s="30"/>
      <c r="BI2768" s="30"/>
      <c r="BJ2768" s="30"/>
      <c r="BK2768" s="30"/>
      <c r="BL2768" s="18"/>
      <c r="BM2768" s="18"/>
      <c r="BN2768" s="18"/>
      <c r="BO2768" s="18"/>
      <c r="BP2768" s="18"/>
      <c r="BQ2768" s="18"/>
      <c r="BR2768" s="18"/>
      <c r="BS2768" s="18"/>
      <c r="BT2768" s="18"/>
      <c r="BU2768" s="18"/>
      <c r="BV2768" s="18"/>
      <c r="BW2768" s="18"/>
      <c r="BX2768" s="19"/>
    </row>
    <row r="2769" spans="2:126" ht="20.100000000000001" customHeight="1">
      <c r="B2769" s="9"/>
      <c r="C2769" s="9"/>
      <c r="D2769" s="23"/>
      <c r="E2769" s="24"/>
      <c r="F2769" s="24"/>
      <c r="G2769" s="24"/>
      <c r="H2769" s="24"/>
      <c r="I2769" s="24"/>
      <c r="J2769" s="25"/>
      <c r="K2769" s="25"/>
      <c r="L2769" s="25"/>
      <c r="M2769" s="25"/>
      <c r="N2769" s="25"/>
      <c r="O2769" s="25"/>
      <c r="P2769" s="25"/>
      <c r="Q2769" s="23"/>
      <c r="R2769" s="31"/>
      <c r="S2769" s="31"/>
      <c r="T2769" s="31" t="s">
        <v>80</v>
      </c>
      <c r="U2769" s="31"/>
      <c r="V2769" s="31"/>
      <c r="W2769" s="31"/>
      <c r="X2769" s="31"/>
      <c r="Y2769" s="31"/>
      <c r="Z2769" s="31"/>
      <c r="AA2769" s="31"/>
      <c r="AB2769" s="31"/>
      <c r="AC2769" s="31"/>
      <c r="AD2769" s="31"/>
      <c r="AE2769" s="31"/>
      <c r="AF2769" s="31"/>
      <c r="AG2769" s="31"/>
      <c r="AH2769" s="31"/>
      <c r="AI2769" s="31"/>
      <c r="AJ2769" s="31"/>
      <c r="AK2769" s="31"/>
      <c r="AL2769" s="31"/>
      <c r="AM2769" s="31"/>
      <c r="AN2769" s="31"/>
      <c r="AO2769" s="31"/>
      <c r="AP2769" s="31"/>
      <c r="AQ2769" s="31"/>
      <c r="AR2769" s="31"/>
      <c r="AS2769" s="31"/>
      <c r="AT2769" s="31"/>
      <c r="AU2769" s="31"/>
      <c r="AV2769" s="31"/>
      <c r="AW2769" s="31"/>
      <c r="AX2769" s="31"/>
      <c r="AY2769" s="32"/>
      <c r="AZ2769" s="32"/>
      <c r="BA2769" s="32"/>
      <c r="BB2769" s="32"/>
      <c r="BC2769" s="32"/>
      <c r="BD2769" s="32"/>
      <c r="BE2769" s="32"/>
      <c r="BF2769" s="32"/>
      <c r="BG2769" s="32"/>
      <c r="BH2769" s="32"/>
      <c r="BI2769" s="32"/>
      <c r="BJ2769" s="32"/>
      <c r="BK2769" s="32"/>
      <c r="BL2769" s="33"/>
      <c r="BM2769" s="33"/>
      <c r="BN2769" s="33"/>
      <c r="BO2769" s="33"/>
      <c r="BP2769" s="33"/>
      <c r="BQ2769" s="33"/>
      <c r="BR2769" s="33"/>
      <c r="BS2769" s="33"/>
      <c r="BT2769" s="33"/>
      <c r="BU2769" s="33"/>
      <c r="BV2769" s="33"/>
      <c r="BW2769" s="33"/>
      <c r="BX2769" s="26"/>
    </row>
    <row r="2770" spans="2:126" ht="20.100000000000001" customHeight="1">
      <c r="B2770" s="9"/>
      <c r="C2770" s="9"/>
      <c r="D2770" s="15"/>
      <c r="E2770" s="16" t="s">
        <v>55</v>
      </c>
      <c r="F2770" s="16"/>
      <c r="G2770" s="16"/>
      <c r="H2770" s="16"/>
      <c r="I2770" s="16"/>
      <c r="J2770" s="17"/>
      <c r="K2770" s="17"/>
      <c r="L2770" s="17"/>
      <c r="M2770" s="17"/>
      <c r="N2770" s="17"/>
      <c r="O2770" s="17"/>
      <c r="P2770" s="17"/>
      <c r="Q2770" s="15"/>
      <c r="R2770" s="250" t="s">
        <v>231</v>
      </c>
      <c r="S2770" s="250"/>
      <c r="T2770" s="250"/>
      <c r="U2770" s="250"/>
      <c r="V2770" s="250"/>
      <c r="W2770" s="250"/>
      <c r="X2770" s="250"/>
      <c r="Y2770" s="250"/>
      <c r="Z2770" s="250"/>
      <c r="AA2770" s="250"/>
      <c r="AB2770" s="250"/>
      <c r="AC2770" s="250"/>
      <c r="AD2770" s="250"/>
      <c r="AE2770" s="250"/>
      <c r="AF2770" s="250"/>
      <c r="AG2770" s="250"/>
      <c r="AH2770" s="250"/>
      <c r="AI2770" s="250"/>
      <c r="AJ2770" s="250"/>
      <c r="AK2770" s="250"/>
      <c r="AL2770" s="250"/>
      <c r="AM2770" s="250"/>
      <c r="AN2770" s="250"/>
      <c r="AO2770" s="34"/>
      <c r="AP2770" s="34"/>
      <c r="AQ2770" s="34"/>
      <c r="AR2770" s="34"/>
      <c r="AS2770" s="34"/>
      <c r="AT2770" s="34"/>
      <c r="AU2770" s="34"/>
      <c r="AV2770" s="34"/>
      <c r="AW2770" s="34"/>
      <c r="AX2770" s="34"/>
      <c r="AY2770" s="35"/>
      <c r="AZ2770" s="35"/>
      <c r="BA2770" s="35"/>
      <c r="BB2770" s="35"/>
      <c r="BC2770" s="35"/>
      <c r="BD2770" s="35"/>
      <c r="BE2770" s="35"/>
      <c r="BF2770" s="35"/>
      <c r="BG2770" s="35"/>
      <c r="BH2770" s="35"/>
      <c r="BI2770" s="35"/>
      <c r="BJ2770" s="35"/>
      <c r="BK2770" s="35"/>
      <c r="BL2770" s="2"/>
      <c r="BM2770" s="2"/>
      <c r="BN2770" s="2"/>
      <c r="BO2770" s="2"/>
      <c r="BP2770" s="2"/>
      <c r="BQ2770" s="2"/>
      <c r="BR2770" s="2"/>
      <c r="BS2770" s="2"/>
      <c r="BT2770" s="2"/>
      <c r="BU2770" s="2"/>
      <c r="BV2770" s="2"/>
      <c r="BW2770" s="2"/>
      <c r="BX2770" s="3"/>
    </row>
    <row r="2771" spans="2:126" ht="20.100000000000001" customHeight="1">
      <c r="B2771" s="9"/>
      <c r="C2771" s="9"/>
      <c r="D2771" s="15"/>
      <c r="E2771" s="16"/>
      <c r="F2771" s="16"/>
      <c r="G2771" s="16"/>
      <c r="H2771" s="16"/>
      <c r="I2771" s="16"/>
      <c r="J2771" s="17"/>
      <c r="K2771" s="17"/>
      <c r="L2771" s="17"/>
      <c r="M2771" s="17"/>
      <c r="N2771" s="17"/>
      <c r="O2771" s="17"/>
      <c r="P2771" s="17"/>
      <c r="Q2771" s="15"/>
      <c r="R2771" s="251" t="s">
        <v>232</v>
      </c>
      <c r="S2771" s="251"/>
      <c r="T2771" s="251"/>
      <c r="U2771" s="251"/>
      <c r="V2771" s="251"/>
      <c r="W2771" s="251"/>
      <c r="X2771" s="251"/>
      <c r="Y2771" s="251"/>
      <c r="Z2771" s="251"/>
      <c r="AA2771" s="251"/>
      <c r="AB2771" s="251"/>
      <c r="AC2771" s="251"/>
      <c r="AD2771" s="251"/>
      <c r="AE2771" s="251"/>
      <c r="AF2771" s="251"/>
      <c r="AG2771" s="251"/>
      <c r="AH2771" s="251"/>
      <c r="AI2771" s="251"/>
      <c r="AJ2771" s="251"/>
      <c r="AK2771" s="251"/>
      <c r="AL2771" s="251"/>
      <c r="AM2771" s="251"/>
      <c r="AN2771" s="251"/>
      <c r="AO2771" s="251"/>
      <c r="AP2771" s="251"/>
      <c r="AQ2771" s="251"/>
      <c r="AR2771" s="251"/>
      <c r="AS2771" s="251"/>
      <c r="AT2771" s="251"/>
      <c r="AU2771" s="251"/>
      <c r="AV2771" s="251"/>
      <c r="AW2771" s="251"/>
      <c r="AX2771" s="251"/>
      <c r="AY2771" s="252"/>
      <c r="AZ2771" s="252"/>
      <c r="BA2771" s="252"/>
      <c r="BB2771" s="252"/>
      <c r="BC2771" s="252"/>
      <c r="BD2771" s="252"/>
      <c r="BE2771" s="252"/>
      <c r="BF2771" s="252"/>
      <c r="BG2771" s="252"/>
      <c r="BH2771" s="252"/>
      <c r="BI2771" s="252"/>
      <c r="BJ2771" s="252"/>
      <c r="BK2771" s="252"/>
      <c r="BL2771" s="18"/>
      <c r="BM2771" s="18"/>
      <c r="BN2771" s="18"/>
      <c r="BO2771" s="18"/>
      <c r="BP2771" s="18"/>
      <c r="BQ2771" s="18"/>
      <c r="BR2771" s="18"/>
      <c r="BS2771" s="18"/>
      <c r="BT2771" s="18"/>
      <c r="BU2771" s="18"/>
      <c r="BV2771" s="18"/>
      <c r="BW2771" s="18"/>
      <c r="BX2771" s="19"/>
    </row>
    <row r="2772" spans="2:126" ht="20.100000000000001" customHeight="1">
      <c r="B2772" s="9"/>
      <c r="C2772" s="9"/>
      <c r="D2772" s="15"/>
      <c r="E2772" s="16"/>
      <c r="F2772" s="16"/>
      <c r="G2772" s="16"/>
      <c r="H2772" s="16"/>
      <c r="I2772" s="16"/>
      <c r="J2772" s="17"/>
      <c r="K2772" s="17"/>
      <c r="L2772" s="17"/>
      <c r="M2772" s="17"/>
      <c r="N2772" s="17"/>
      <c r="O2772" s="17"/>
      <c r="P2772" s="17"/>
      <c r="Q2772" s="228"/>
      <c r="R2772" s="29" t="s">
        <v>233</v>
      </c>
      <c r="S2772" s="29"/>
      <c r="T2772" s="29"/>
      <c r="U2772" s="29"/>
      <c r="V2772" s="29"/>
      <c r="W2772" s="29"/>
      <c r="X2772" s="29"/>
      <c r="Y2772" s="29"/>
      <c r="Z2772" s="29"/>
      <c r="AA2772" s="29"/>
      <c r="AB2772" s="29"/>
      <c r="AC2772" s="29"/>
      <c r="AD2772" s="29"/>
      <c r="AE2772" s="29"/>
      <c r="AF2772" s="29"/>
      <c r="AG2772" s="29"/>
      <c r="AH2772" s="29"/>
      <c r="AI2772" s="29"/>
      <c r="AJ2772" s="29"/>
      <c r="AK2772" s="29"/>
      <c r="AL2772" s="29"/>
      <c r="AM2772" s="29"/>
      <c r="AN2772" s="29"/>
      <c r="AO2772" s="29"/>
      <c r="AP2772" s="29"/>
      <c r="AQ2772" s="29"/>
      <c r="AR2772" s="29"/>
      <c r="AS2772" s="29"/>
      <c r="AT2772" s="29"/>
      <c r="AU2772" s="251"/>
      <c r="AV2772" s="251"/>
      <c r="AW2772" s="251"/>
      <c r="AX2772" s="251"/>
      <c r="AY2772" s="252"/>
      <c r="AZ2772" s="252"/>
      <c r="BA2772" s="252"/>
      <c r="BB2772" s="252"/>
      <c r="BC2772" s="252"/>
      <c r="BD2772" s="252"/>
      <c r="BE2772" s="252"/>
      <c r="BF2772" s="252"/>
      <c r="BG2772" s="252"/>
      <c r="BH2772" s="252"/>
      <c r="BI2772" s="252"/>
      <c r="BJ2772" s="252"/>
      <c r="BK2772" s="252"/>
      <c r="BL2772" s="247"/>
      <c r="BM2772" s="18"/>
      <c r="BN2772" s="18"/>
      <c r="BO2772" s="18"/>
      <c r="BP2772" s="18"/>
      <c r="BQ2772" s="18"/>
      <c r="BR2772" s="18"/>
      <c r="BS2772" s="18"/>
      <c r="BT2772" s="18"/>
      <c r="BU2772" s="18"/>
      <c r="BV2772" s="18"/>
      <c r="BW2772" s="18"/>
      <c r="BX2772" s="19"/>
    </row>
    <row r="2773" spans="2:126" ht="20.100000000000001" customHeight="1">
      <c r="B2773" s="9"/>
      <c r="C2773" s="9"/>
      <c r="D2773" s="23"/>
      <c r="E2773" s="24"/>
      <c r="F2773" s="24"/>
      <c r="G2773" s="24"/>
      <c r="H2773" s="24"/>
      <c r="I2773" s="24"/>
      <c r="J2773" s="25"/>
      <c r="K2773" s="25"/>
      <c r="L2773" s="25"/>
      <c r="M2773" s="25"/>
      <c r="N2773" s="25"/>
      <c r="O2773" s="25"/>
      <c r="P2773" s="25"/>
      <c r="Q2773" s="253"/>
      <c r="R2773" s="32" t="s">
        <v>234</v>
      </c>
      <c r="S2773" s="32"/>
      <c r="T2773" s="32"/>
      <c r="U2773" s="32"/>
      <c r="V2773" s="32"/>
      <c r="W2773" s="32"/>
      <c r="X2773" s="32"/>
      <c r="Y2773" s="32"/>
      <c r="Z2773" s="32"/>
      <c r="AA2773" s="32"/>
      <c r="AB2773" s="32"/>
      <c r="AC2773" s="32"/>
      <c r="AD2773" s="32"/>
      <c r="AE2773" s="32"/>
      <c r="AF2773" s="32"/>
      <c r="AG2773" s="32"/>
      <c r="AH2773" s="32"/>
      <c r="AI2773" s="32"/>
      <c r="AJ2773" s="32"/>
      <c r="AK2773" s="32"/>
      <c r="AL2773" s="32"/>
      <c r="AM2773" s="32"/>
      <c r="AN2773" s="32"/>
      <c r="AO2773" s="32"/>
      <c r="AP2773" s="32"/>
      <c r="AQ2773" s="32"/>
      <c r="AR2773" s="32"/>
      <c r="AS2773" s="32"/>
      <c r="AT2773" s="32"/>
      <c r="AU2773" s="32"/>
      <c r="AV2773" s="32"/>
      <c r="AW2773" s="32"/>
      <c r="AX2773" s="32"/>
      <c r="AY2773" s="32"/>
      <c r="AZ2773" s="32"/>
      <c r="BA2773" s="32"/>
      <c r="BB2773" s="32"/>
      <c r="BC2773" s="32"/>
      <c r="BD2773" s="32"/>
      <c r="BE2773" s="32"/>
      <c r="BF2773" s="32"/>
      <c r="BG2773" s="32"/>
      <c r="BH2773" s="32"/>
      <c r="BI2773" s="32"/>
      <c r="BJ2773" s="32"/>
      <c r="BK2773" s="32"/>
      <c r="BL2773" s="33"/>
      <c r="BM2773" s="33"/>
      <c r="BN2773" s="33"/>
      <c r="BO2773" s="33"/>
      <c r="BP2773" s="33"/>
      <c r="BQ2773" s="33"/>
      <c r="BR2773" s="33"/>
      <c r="BS2773" s="33"/>
      <c r="BT2773" s="33"/>
      <c r="BU2773" s="33"/>
      <c r="BV2773" s="33"/>
      <c r="BW2773" s="33"/>
      <c r="BX2773" s="26"/>
    </row>
    <row r="2774" spans="2:126" ht="12.75" customHeight="1">
      <c r="B2774" s="9"/>
      <c r="C2774" s="9"/>
      <c r="D2774" s="9"/>
      <c r="E2774" s="9"/>
      <c r="F2774" s="9"/>
      <c r="G2774" s="9"/>
      <c r="H2774" s="9"/>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AY2774" s="9"/>
      <c r="AZ2774" s="9"/>
    </row>
    <row r="2775" spans="2:126" s="8" customFormat="1" ht="15.75" customHeight="1">
      <c r="D2775" s="488">
        <f>入力フォーム!$C$13</f>
        <v>45931</v>
      </c>
      <c r="E2775" s="488"/>
      <c r="F2775" s="488"/>
      <c r="G2775" s="488"/>
      <c r="H2775" s="488"/>
      <c r="I2775" s="488"/>
      <c r="J2775" s="488"/>
      <c r="K2775" s="488"/>
      <c r="L2775" s="488"/>
      <c r="M2775" s="488"/>
      <c r="N2775" s="488"/>
      <c r="O2775" s="488"/>
      <c r="P2775" s="488"/>
      <c r="Q2775" s="488"/>
      <c r="R2775" s="47"/>
      <c r="S2775" s="47"/>
      <c r="T2775" s="47"/>
      <c r="U2775" s="47"/>
      <c r="BZ2775" s="43"/>
      <c r="CA2775" s="43"/>
      <c r="CB2775" s="43"/>
      <c r="CC2775" s="43"/>
      <c r="CD2775" s="43"/>
      <c r="CE2775" s="43"/>
      <c r="CF2775" s="43"/>
      <c r="CG2775" s="43"/>
      <c r="CH2775" s="43"/>
      <c r="CI2775" s="43"/>
      <c r="CJ2775" s="43"/>
      <c r="CK2775" s="43"/>
      <c r="CL2775" s="43"/>
      <c r="CM2775" s="43"/>
      <c r="CN2775" s="43"/>
      <c r="CO2775" s="43"/>
      <c r="CP2775" s="43"/>
      <c r="CQ2775" s="43"/>
      <c r="CR2775" s="43"/>
      <c r="CS2775" s="43"/>
      <c r="CT2775" s="43"/>
      <c r="CU2775" s="43"/>
      <c r="CV2775" s="43"/>
      <c r="CW2775" s="43"/>
      <c r="CX2775" s="43"/>
      <c r="CY2775" s="43"/>
      <c r="CZ2775" s="43"/>
      <c r="DA2775" s="43"/>
      <c r="DB2775" s="43"/>
      <c r="DC2775" s="43"/>
      <c r="DD2775" s="43"/>
      <c r="DE2775" s="43"/>
      <c r="DF2775" s="43"/>
      <c r="DG2775" s="43"/>
      <c r="DH2775" s="43"/>
      <c r="DI2775" s="43"/>
      <c r="DJ2775" s="43"/>
      <c r="DK2775" s="43"/>
      <c r="DL2775" s="43"/>
      <c r="DM2775" s="43"/>
      <c r="DN2775" s="43"/>
      <c r="DO2775" s="43"/>
      <c r="DP2775" s="43"/>
      <c r="DQ2775" s="43"/>
      <c r="DR2775" s="43"/>
      <c r="DS2775" s="43"/>
      <c r="DT2775" s="43"/>
      <c r="DU2775" s="43"/>
      <c r="DV2775" s="43"/>
    </row>
    <row r="2776" spans="2:126" s="8" customFormat="1" ht="10.5" customHeight="1">
      <c r="D2776" s="45"/>
      <c r="E2776" s="45"/>
      <c r="F2776" s="45"/>
      <c r="G2776" s="45"/>
      <c r="H2776" s="45"/>
      <c r="I2776" s="45"/>
      <c r="J2776" s="45"/>
      <c r="K2776" s="45"/>
      <c r="L2776" s="45"/>
      <c r="M2776" s="45"/>
      <c r="N2776" s="45"/>
      <c r="O2776" s="45"/>
      <c r="P2776" s="45"/>
      <c r="Q2776" s="45"/>
      <c r="BZ2776" s="43"/>
      <c r="CA2776" s="43"/>
      <c r="CB2776" s="43"/>
      <c r="CC2776" s="43"/>
      <c r="CD2776" s="43"/>
      <c r="CE2776" s="43"/>
      <c r="CF2776" s="43"/>
      <c r="CG2776" s="43"/>
      <c r="CH2776" s="43"/>
      <c r="CI2776" s="43"/>
      <c r="CJ2776" s="43"/>
      <c r="CK2776" s="43"/>
      <c r="CL2776" s="43"/>
      <c r="CM2776" s="43"/>
      <c r="CN2776" s="43"/>
      <c r="CO2776" s="43"/>
      <c r="CP2776" s="43"/>
      <c r="CQ2776" s="43"/>
      <c r="CR2776" s="43"/>
      <c r="CS2776" s="43"/>
      <c r="CT2776" s="43"/>
      <c r="CU2776" s="43"/>
      <c r="CV2776" s="43"/>
      <c r="CW2776" s="43"/>
      <c r="CX2776" s="43"/>
      <c r="CY2776" s="43"/>
      <c r="CZ2776" s="43"/>
      <c r="DA2776" s="43"/>
      <c r="DB2776" s="43"/>
      <c r="DC2776" s="43"/>
      <c r="DD2776" s="43"/>
      <c r="DE2776" s="43"/>
      <c r="DF2776" s="43"/>
      <c r="DG2776" s="43"/>
      <c r="DH2776" s="43"/>
      <c r="DI2776" s="43"/>
      <c r="DJ2776" s="43"/>
      <c r="DK2776" s="43"/>
      <c r="DL2776" s="43"/>
      <c r="DM2776" s="43"/>
      <c r="DN2776" s="43"/>
      <c r="DO2776" s="43"/>
      <c r="DP2776" s="43"/>
      <c r="DQ2776" s="43"/>
      <c r="DR2776" s="43"/>
      <c r="DS2776" s="43"/>
      <c r="DT2776" s="43"/>
      <c r="DU2776" s="43"/>
      <c r="DV2776" s="43"/>
    </row>
    <row r="2777" spans="2:126" s="8" customFormat="1" ht="18" customHeight="1">
      <c r="AM2777" s="8" t="s">
        <v>56</v>
      </c>
      <c r="AQ2777" s="489" t="s">
        <v>306</v>
      </c>
      <c r="AR2777" s="489"/>
      <c r="AS2777" s="489"/>
      <c r="AT2777" s="489"/>
      <c r="AU2777" s="489"/>
      <c r="AV2777" s="489"/>
      <c r="AW2777" s="489"/>
      <c r="AX2777" s="489"/>
      <c r="AY2777" s="489"/>
      <c r="AZ2777" s="489"/>
      <c r="BA2777" s="489"/>
      <c r="BB2777" s="489"/>
      <c r="BC2777" s="489"/>
      <c r="BD2777" s="489"/>
      <c r="BE2777" s="489"/>
      <c r="BF2777" s="489"/>
      <c r="BG2777" s="489"/>
      <c r="BH2777" s="489"/>
      <c r="BI2777" s="489"/>
      <c r="BJ2777" s="489"/>
      <c r="BK2777" s="489"/>
      <c r="BL2777" s="489"/>
      <c r="BZ2777" s="43"/>
      <c r="CA2777" s="43"/>
      <c r="CB2777" s="43"/>
      <c r="CC2777" s="43"/>
      <c r="CD2777" s="43"/>
      <c r="CE2777" s="43"/>
      <c r="CF2777" s="43"/>
      <c r="CG2777" s="43"/>
      <c r="CH2777" s="43"/>
      <c r="CI2777" s="43"/>
      <c r="CJ2777" s="43"/>
      <c r="CK2777" s="43"/>
      <c r="CL2777" s="43"/>
      <c r="CM2777" s="43"/>
      <c r="CN2777" s="43"/>
      <c r="CO2777" s="43"/>
      <c r="CP2777" s="43"/>
      <c r="CQ2777" s="43"/>
      <c r="CR2777" s="43"/>
      <c r="CS2777" s="43"/>
      <c r="CT2777" s="43"/>
      <c r="CU2777" s="43"/>
      <c r="CV2777" s="43"/>
      <c r="CW2777" s="43"/>
      <c r="CX2777" s="43"/>
      <c r="CY2777" s="43"/>
      <c r="CZ2777" s="43"/>
      <c r="DA2777" s="43"/>
      <c r="DB2777" s="43"/>
      <c r="DC2777" s="43"/>
      <c r="DD2777" s="43"/>
      <c r="DE2777" s="43"/>
      <c r="DF2777" s="43"/>
      <c r="DG2777" s="43"/>
      <c r="DH2777" s="43"/>
      <c r="DI2777" s="43"/>
      <c r="DJ2777" s="43"/>
      <c r="DK2777" s="43"/>
      <c r="DL2777" s="43"/>
      <c r="DM2777" s="43"/>
      <c r="DN2777" s="43"/>
      <c r="DO2777" s="43"/>
      <c r="DP2777" s="43"/>
      <c r="DQ2777" s="43"/>
      <c r="DR2777" s="43"/>
      <c r="DS2777" s="43"/>
      <c r="DT2777" s="43"/>
      <c r="DU2777" s="43"/>
      <c r="DV2777" s="43"/>
    </row>
    <row r="2778" spans="2:126" s="8" customFormat="1" ht="18" customHeight="1">
      <c r="AQ2778" s="489" t="s">
        <v>66</v>
      </c>
      <c r="AR2778" s="489"/>
      <c r="AS2778" s="489"/>
      <c r="AT2778" s="489"/>
      <c r="AU2778" s="489"/>
      <c r="AV2778" s="489"/>
      <c r="AW2778" s="489"/>
      <c r="AX2778" s="489"/>
      <c r="AY2778" s="489"/>
      <c r="AZ2778" s="489"/>
      <c r="BA2778" s="489"/>
      <c r="BB2778" s="489"/>
      <c r="BC2778" s="489"/>
      <c r="BD2778" s="489"/>
      <c r="BE2778" s="489"/>
      <c r="BZ2778" s="43"/>
      <c r="CA2778" s="43"/>
      <c r="CB2778" s="43"/>
      <c r="CC2778" s="43"/>
      <c r="CD2778" s="43"/>
      <c r="CE2778" s="43"/>
      <c r="CF2778" s="43"/>
      <c r="CG2778" s="43"/>
      <c r="CH2778" s="43"/>
      <c r="CI2778" s="43"/>
      <c r="CJ2778" s="43"/>
      <c r="CK2778" s="43"/>
      <c r="CL2778" s="43"/>
      <c r="CM2778" s="43"/>
      <c r="CN2778" s="43"/>
      <c r="CO2778" s="43"/>
      <c r="CP2778" s="43"/>
      <c r="CQ2778" s="43"/>
      <c r="CR2778" s="43"/>
      <c r="CS2778" s="43"/>
      <c r="CT2778" s="43"/>
      <c r="CU2778" s="43"/>
      <c r="CV2778" s="43"/>
      <c r="CW2778" s="43"/>
      <c r="CX2778" s="43"/>
      <c r="CY2778" s="43"/>
      <c r="CZ2778" s="43"/>
      <c r="DA2778" s="43"/>
      <c r="DB2778" s="43"/>
      <c r="DC2778" s="43"/>
      <c r="DD2778" s="43"/>
      <c r="DE2778" s="43"/>
      <c r="DF2778" s="43"/>
      <c r="DG2778" s="43"/>
      <c r="DH2778" s="43"/>
      <c r="DI2778" s="43"/>
      <c r="DJ2778" s="43"/>
      <c r="DK2778" s="43"/>
      <c r="DL2778" s="43"/>
      <c r="DM2778" s="43"/>
      <c r="DN2778" s="43"/>
      <c r="DO2778" s="43"/>
      <c r="DP2778" s="43"/>
      <c r="DQ2778" s="43"/>
      <c r="DR2778" s="43"/>
      <c r="DS2778" s="43"/>
      <c r="DT2778" s="43"/>
      <c r="DU2778" s="43"/>
      <c r="DV2778" s="43"/>
    </row>
    <row r="2779" spans="2:126" s="8" customFormat="1" ht="18" customHeight="1">
      <c r="AQ2779" s="479" t="s">
        <v>326</v>
      </c>
      <c r="AR2779" s="479"/>
      <c r="AS2779" s="479"/>
      <c r="AT2779" s="479"/>
      <c r="AU2779" s="479"/>
      <c r="AV2779" s="479"/>
      <c r="AW2779" s="479"/>
      <c r="AX2779" s="479"/>
      <c r="AY2779" s="479"/>
      <c r="AZ2779" s="479"/>
      <c r="BA2779" s="479"/>
      <c r="BB2779" s="479"/>
      <c r="BC2779" s="479"/>
      <c r="BD2779" s="479"/>
      <c r="BE2779" s="479"/>
      <c r="BF2779" s="479"/>
      <c r="BG2779" s="43"/>
      <c r="BH2779" s="480" t="s">
        <v>301</v>
      </c>
      <c r="BI2779" s="480"/>
      <c r="BJ2779" s="480"/>
      <c r="BK2779" s="480"/>
      <c r="BL2779" s="480"/>
      <c r="BM2779" s="480"/>
      <c r="BN2779" s="480"/>
      <c r="BO2779" s="480"/>
      <c r="BS2779" s="8" t="s">
        <v>57</v>
      </c>
      <c r="BZ2779" s="43"/>
      <c r="CA2779" s="43"/>
      <c r="CB2779" s="43"/>
      <c r="CC2779" s="43"/>
      <c r="CD2779" s="43"/>
      <c r="CE2779" s="43"/>
      <c r="CF2779" s="43"/>
      <c r="CG2779" s="43"/>
      <c r="CH2779" s="43"/>
      <c r="CI2779" s="43"/>
      <c r="CJ2779" s="43"/>
      <c r="CK2779" s="43"/>
      <c r="CL2779" s="43"/>
      <c r="CM2779" s="43"/>
      <c r="CN2779" s="43"/>
      <c r="CO2779" s="43"/>
      <c r="CP2779" s="43"/>
      <c r="CQ2779" s="43"/>
      <c r="CR2779" s="43"/>
      <c r="CS2779" s="43"/>
      <c r="CT2779" s="43"/>
      <c r="CU2779" s="43"/>
      <c r="CV2779" s="43"/>
      <c r="CW2779" s="43"/>
      <c r="CX2779" s="43"/>
      <c r="CY2779" s="43"/>
      <c r="CZ2779" s="43"/>
      <c r="DA2779" s="43"/>
      <c r="DB2779" s="43"/>
      <c r="DC2779" s="43"/>
      <c r="DD2779" s="43"/>
      <c r="DE2779" s="43"/>
      <c r="DF2779" s="43"/>
      <c r="DG2779" s="43"/>
      <c r="DH2779" s="43"/>
      <c r="DI2779" s="43"/>
      <c r="DJ2779" s="43"/>
      <c r="DK2779" s="43"/>
      <c r="DL2779" s="43"/>
      <c r="DM2779" s="43"/>
      <c r="DN2779" s="43"/>
      <c r="DO2779" s="43"/>
      <c r="DP2779" s="43"/>
      <c r="DQ2779" s="43"/>
      <c r="DR2779" s="43"/>
      <c r="DS2779" s="43"/>
      <c r="DT2779" s="43"/>
      <c r="DU2779" s="43"/>
      <c r="DV2779" s="43"/>
    </row>
    <row r="2780" spans="2:126" s="8" customFormat="1" ht="10.5" customHeight="1">
      <c r="BZ2780" s="43"/>
      <c r="CA2780" s="43"/>
      <c r="CB2780" s="43"/>
      <c r="CC2780" s="43"/>
      <c r="CD2780" s="43"/>
      <c r="CE2780" s="43"/>
      <c r="CF2780" s="43"/>
      <c r="CG2780" s="43"/>
      <c r="CH2780" s="43"/>
      <c r="CI2780" s="43"/>
      <c r="CJ2780" s="43"/>
      <c r="CK2780" s="43"/>
      <c r="CL2780" s="43"/>
      <c r="CM2780" s="43"/>
      <c r="CN2780" s="43"/>
      <c r="CO2780" s="43"/>
      <c r="CP2780" s="43"/>
      <c r="CQ2780" s="43"/>
      <c r="CR2780" s="43"/>
      <c r="CS2780" s="43"/>
      <c r="CT2780" s="43"/>
      <c r="CU2780" s="43"/>
      <c r="CV2780" s="43"/>
      <c r="CW2780" s="43"/>
      <c r="CX2780" s="43"/>
      <c r="CY2780" s="43"/>
      <c r="CZ2780" s="43"/>
      <c r="DA2780" s="43"/>
      <c r="DB2780" s="43"/>
      <c r="DC2780" s="43"/>
      <c r="DD2780" s="43"/>
      <c r="DE2780" s="43"/>
      <c r="DF2780" s="43"/>
      <c r="DG2780" s="43"/>
      <c r="DH2780" s="43"/>
      <c r="DI2780" s="43"/>
      <c r="DJ2780" s="43"/>
      <c r="DK2780" s="43"/>
      <c r="DL2780" s="43"/>
      <c r="DM2780" s="43"/>
      <c r="DN2780" s="43"/>
      <c r="DO2780" s="43"/>
      <c r="DP2780" s="43"/>
      <c r="DQ2780" s="43"/>
      <c r="DR2780" s="43"/>
      <c r="DS2780" s="43"/>
      <c r="DT2780" s="43"/>
      <c r="DU2780" s="43"/>
      <c r="DV2780" s="43"/>
    </row>
    <row r="2781" spans="2:126" s="8" customFormat="1" ht="18" customHeight="1">
      <c r="AM2781" s="8" t="s">
        <v>58</v>
      </c>
      <c r="AQ2781" s="8" t="s">
        <v>59</v>
      </c>
      <c r="AU2781" s="481" t="str">
        <f>"〒"&amp;VLOOKUP(A2729,入力フォーム!$A$26:$AA$75,4,FALSE)</f>
        <v>〒</v>
      </c>
      <c r="AV2781" s="481"/>
      <c r="AW2781" s="481"/>
      <c r="AX2781" s="481"/>
      <c r="AY2781" s="481"/>
      <c r="AZ2781" s="481"/>
      <c r="BA2781" s="481"/>
      <c r="BB2781" s="481"/>
      <c r="BZ2781" s="43"/>
      <c r="CA2781" s="43"/>
      <c r="CB2781" s="43"/>
      <c r="CC2781" s="43"/>
      <c r="CD2781" s="43"/>
      <c r="CE2781" s="43"/>
      <c r="CF2781" s="43"/>
      <c r="CG2781" s="43"/>
      <c r="CH2781" s="43"/>
      <c r="CI2781" s="43"/>
      <c r="CJ2781" s="43"/>
      <c r="CK2781" s="43"/>
      <c r="CL2781" s="43"/>
      <c r="CM2781" s="43"/>
      <c r="CN2781" s="43"/>
      <c r="CO2781" s="43"/>
      <c r="CP2781" s="43"/>
      <c r="CQ2781" s="43"/>
      <c r="CR2781" s="43"/>
      <c r="CS2781" s="43"/>
      <c r="CT2781" s="43"/>
      <c r="CU2781" s="43"/>
      <c r="CV2781" s="43"/>
      <c r="CW2781" s="43"/>
      <c r="CX2781" s="43"/>
      <c r="CY2781" s="43"/>
      <c r="CZ2781" s="43"/>
      <c r="DA2781" s="43"/>
      <c r="DB2781" s="43"/>
      <c r="DC2781" s="43"/>
      <c r="DD2781" s="43"/>
      <c r="DE2781" s="43"/>
      <c r="DF2781" s="43"/>
      <c r="DG2781" s="43"/>
      <c r="DH2781" s="43"/>
      <c r="DI2781" s="43"/>
      <c r="DJ2781" s="43"/>
      <c r="DK2781" s="43"/>
      <c r="DL2781" s="43"/>
      <c r="DM2781" s="43"/>
      <c r="DN2781" s="43"/>
      <c r="DO2781" s="43"/>
      <c r="DP2781" s="43"/>
      <c r="DQ2781" s="43"/>
      <c r="DR2781" s="43"/>
      <c r="DS2781" s="43"/>
      <c r="DT2781" s="43"/>
      <c r="DU2781" s="43"/>
      <c r="DV2781" s="43"/>
    </row>
    <row r="2782" spans="2:126" s="8" customFormat="1" ht="20.100000000000001" customHeight="1">
      <c r="AU2782" s="144"/>
      <c r="AV2782" s="482">
        <f>VLOOKUP(A2729,入力フォーム!$A$26:$AA$75,5,FALSE)</f>
        <v>0</v>
      </c>
      <c r="AW2782" s="482"/>
      <c r="AX2782" s="482"/>
      <c r="AY2782" s="482"/>
      <c r="AZ2782" s="482"/>
      <c r="BA2782" s="482"/>
      <c r="BB2782" s="482"/>
      <c r="BC2782" s="482"/>
      <c r="BD2782" s="482"/>
      <c r="BE2782" s="482"/>
      <c r="BF2782" s="482"/>
      <c r="BG2782" s="482"/>
      <c r="BH2782" s="482"/>
      <c r="BI2782" s="482"/>
      <c r="BJ2782" s="482"/>
      <c r="BK2782" s="482"/>
      <c r="BL2782" s="482"/>
      <c r="BM2782" s="482"/>
      <c r="BN2782" s="482"/>
      <c r="BO2782" s="482"/>
      <c r="BP2782" s="482"/>
      <c r="BQ2782" s="482"/>
      <c r="BR2782" s="482"/>
      <c r="BS2782" s="482"/>
      <c r="BZ2782" s="43"/>
      <c r="CA2782" s="43"/>
      <c r="CB2782" s="43"/>
      <c r="CC2782" s="43"/>
      <c r="CD2782" s="43"/>
      <c r="CE2782" s="43"/>
      <c r="CF2782" s="43"/>
      <c r="CG2782" s="43"/>
      <c r="CH2782" s="43"/>
      <c r="CI2782" s="43"/>
      <c r="CJ2782" s="43"/>
      <c r="CK2782" s="43"/>
      <c r="CL2782" s="43"/>
      <c r="CM2782" s="43"/>
      <c r="CN2782" s="43"/>
      <c r="CO2782" s="43"/>
      <c r="CP2782" s="43"/>
      <c r="CQ2782" s="43"/>
      <c r="CR2782" s="43"/>
      <c r="CS2782" s="43"/>
      <c r="CT2782" s="43"/>
      <c r="CU2782" s="43"/>
      <c r="CV2782" s="43"/>
      <c r="CW2782" s="43"/>
      <c r="CX2782" s="43"/>
      <c r="CY2782" s="43"/>
      <c r="CZ2782" s="43"/>
      <c r="DA2782" s="43"/>
      <c r="DB2782" s="43"/>
      <c r="DC2782" s="43"/>
      <c r="DD2782" s="43"/>
      <c r="DE2782" s="43"/>
      <c r="DF2782" s="43"/>
      <c r="DG2782" s="43"/>
      <c r="DH2782" s="43"/>
      <c r="DI2782" s="43"/>
      <c r="DJ2782" s="43"/>
      <c r="DK2782" s="43"/>
      <c r="DL2782" s="43"/>
      <c r="DM2782" s="43"/>
      <c r="DN2782" s="43"/>
      <c r="DO2782" s="43"/>
      <c r="DP2782" s="43"/>
      <c r="DQ2782" s="43"/>
      <c r="DR2782" s="43"/>
      <c r="DS2782" s="43"/>
      <c r="DT2782" s="43"/>
      <c r="DU2782" s="43"/>
      <c r="DV2782" s="43"/>
    </row>
    <row r="2783" spans="2:126" s="8" customFormat="1" ht="20.100000000000001" customHeight="1">
      <c r="AU2783" s="44"/>
      <c r="AV2783" s="483">
        <f>VLOOKUP(A2729,入力フォーム!$A$26:$AA$75,6,FALSE)</f>
        <v>0</v>
      </c>
      <c r="AW2783" s="483"/>
      <c r="AX2783" s="483"/>
      <c r="AY2783" s="483"/>
      <c r="AZ2783" s="483"/>
      <c r="BA2783" s="483"/>
      <c r="BB2783" s="483"/>
      <c r="BC2783" s="483"/>
      <c r="BD2783" s="483"/>
      <c r="BE2783" s="483"/>
      <c r="BF2783" s="483"/>
      <c r="BG2783" s="483"/>
      <c r="BH2783" s="483"/>
      <c r="BI2783" s="483"/>
      <c r="BJ2783" s="483"/>
      <c r="BK2783" s="483"/>
      <c r="BL2783" s="483"/>
      <c r="BM2783" s="483"/>
      <c r="BN2783" s="483"/>
      <c r="BO2783" s="483"/>
      <c r="BP2783" s="483"/>
      <c r="BQ2783" s="483"/>
      <c r="BR2783" s="483"/>
      <c r="BS2783" s="483"/>
      <c r="BZ2783" s="43"/>
      <c r="CA2783" s="43"/>
      <c r="CB2783" s="43"/>
      <c r="CC2783" s="43"/>
      <c r="CD2783" s="43"/>
      <c r="CE2783" s="43"/>
      <c r="CF2783" s="43"/>
      <c r="CG2783" s="43"/>
      <c r="CH2783" s="43"/>
      <c r="CI2783" s="43"/>
      <c r="CJ2783" s="43"/>
      <c r="CK2783" s="43"/>
      <c r="CL2783" s="43"/>
      <c r="CM2783" s="43"/>
      <c r="CN2783" s="43"/>
      <c r="CO2783" s="43"/>
      <c r="CP2783" s="43"/>
      <c r="CQ2783" s="43"/>
      <c r="CR2783" s="43"/>
      <c r="CS2783" s="43"/>
      <c r="CT2783" s="43"/>
      <c r="CU2783" s="43"/>
      <c r="CV2783" s="43"/>
      <c r="CW2783" s="43"/>
      <c r="CX2783" s="43"/>
      <c r="CY2783" s="43"/>
      <c r="CZ2783" s="43"/>
      <c r="DA2783" s="43"/>
      <c r="DB2783" s="43"/>
      <c r="DC2783" s="43"/>
      <c r="DD2783" s="43"/>
      <c r="DE2783" s="43"/>
      <c r="DF2783" s="43"/>
      <c r="DG2783" s="43"/>
      <c r="DH2783" s="43"/>
      <c r="DI2783" s="43"/>
      <c r="DJ2783" s="43"/>
      <c r="DK2783" s="43"/>
      <c r="DL2783" s="43"/>
      <c r="DM2783" s="43"/>
      <c r="DN2783" s="43"/>
      <c r="DO2783" s="43"/>
      <c r="DP2783" s="43"/>
      <c r="DQ2783" s="43"/>
      <c r="DR2783" s="43"/>
      <c r="DS2783" s="43"/>
      <c r="DT2783" s="43"/>
      <c r="DU2783" s="43"/>
      <c r="DV2783" s="43"/>
    </row>
    <row r="2784" spans="2:126" s="8" customFormat="1" ht="12" customHeight="1">
      <c r="AQ2784" s="46" t="s">
        <v>191</v>
      </c>
      <c r="AR2784" s="46"/>
      <c r="AS2784" s="46"/>
      <c r="AT2784" s="46"/>
      <c r="AU2784" s="46"/>
      <c r="AV2784" s="484">
        <f>VLOOKUP(A2729,入力フォーム!$A$26:$AA$75,3,FALSE)</f>
        <v>0</v>
      </c>
      <c r="AW2784" s="484" ph="1"/>
      <c r="AX2784" s="484" ph="1"/>
      <c r="AY2784" s="484" ph="1"/>
      <c r="AZ2784" s="484" ph="1"/>
      <c r="BA2784" s="484" ph="1"/>
      <c r="BB2784" s="484" ph="1"/>
      <c r="BC2784" s="484" ph="1"/>
      <c r="BD2784" s="484" ph="1"/>
      <c r="BE2784" s="484" ph="1"/>
      <c r="BF2784" s="484" ph="1"/>
      <c r="BG2784" s="484" ph="1"/>
      <c r="BH2784" s="484" ph="1"/>
      <c r="BI2784" s="484" ph="1"/>
      <c r="BJ2784" s="484" ph="1"/>
      <c r="BK2784" s="484" ph="1"/>
      <c r="BL2784" s="484" ph="1"/>
      <c r="BM2784" s="484" ph="1"/>
      <c r="BN2784" s="484" ph="1"/>
      <c r="BO2784" s="48"/>
      <c r="BP2784" s="48"/>
      <c r="BQ2784" s="48"/>
      <c r="BR2784" s="48"/>
      <c r="BS2784" s="48"/>
      <c r="BZ2784" s="43"/>
      <c r="CA2784" s="43"/>
      <c r="CB2784" s="43"/>
      <c r="CC2784" s="43"/>
      <c r="CD2784" s="43"/>
      <c r="CE2784" s="43"/>
      <c r="CF2784" s="43"/>
      <c r="CG2784" s="43"/>
      <c r="CH2784" s="43"/>
      <c r="CI2784" s="43"/>
      <c r="CJ2784" s="43"/>
      <c r="CK2784" s="43"/>
      <c r="CL2784" s="43"/>
      <c r="CM2784" s="43"/>
      <c r="CN2784" s="43"/>
      <c r="CO2784" s="43"/>
      <c r="CP2784" s="43"/>
      <c r="CQ2784" s="43"/>
      <c r="CR2784" s="43"/>
      <c r="CS2784" s="43"/>
      <c r="CT2784" s="43"/>
      <c r="CU2784" s="43"/>
      <c r="CV2784" s="43"/>
      <c r="CW2784" s="43"/>
      <c r="CX2784" s="43"/>
      <c r="CY2784" s="43"/>
      <c r="CZ2784" s="43"/>
      <c r="DA2784" s="43"/>
      <c r="DB2784" s="43"/>
      <c r="DC2784" s="43"/>
      <c r="DD2784" s="43"/>
      <c r="DE2784" s="43"/>
      <c r="DF2784" s="43"/>
      <c r="DG2784" s="43"/>
      <c r="DH2784" s="43"/>
      <c r="DI2784" s="43"/>
      <c r="DJ2784" s="43"/>
      <c r="DK2784" s="43"/>
      <c r="DL2784" s="43"/>
      <c r="DM2784" s="43"/>
      <c r="DN2784" s="43"/>
      <c r="DO2784" s="43"/>
      <c r="DP2784" s="43"/>
      <c r="DQ2784" s="43"/>
      <c r="DR2784" s="43"/>
      <c r="DS2784" s="43"/>
      <c r="DT2784" s="43"/>
      <c r="DU2784" s="43"/>
      <c r="DV2784" s="43"/>
    </row>
    <row r="2785" spans="1:126" s="8" customFormat="1" ht="20.100000000000001" customHeight="1">
      <c r="AQ2785" s="8" t="s">
        <v>60</v>
      </c>
      <c r="AV2785" s="493">
        <f>VLOOKUP(A2729,入力フォーム!$A$26:$AA$75,2,FALSE)</f>
        <v>0</v>
      </c>
      <c r="AW2785" s="493"/>
      <c r="AX2785" s="493"/>
      <c r="AY2785" s="493"/>
      <c r="AZ2785" s="493"/>
      <c r="BA2785" s="493"/>
      <c r="BB2785" s="493"/>
      <c r="BC2785" s="493"/>
      <c r="BD2785" s="493"/>
      <c r="BE2785" s="493"/>
      <c r="BF2785" s="493"/>
      <c r="BG2785" s="493"/>
      <c r="BH2785" s="493"/>
      <c r="BI2785" s="493"/>
      <c r="BJ2785" s="493"/>
      <c r="BK2785" s="493"/>
      <c r="BL2785" s="493"/>
      <c r="BM2785" s="493"/>
      <c r="BN2785" s="493"/>
      <c r="BO2785" s="48"/>
      <c r="BP2785" s="48"/>
      <c r="BQ2785" s="48"/>
      <c r="BR2785" s="48"/>
      <c r="BS2785" s="286" t="s">
        <v>57</v>
      </c>
      <c r="BZ2785" s="43"/>
      <c r="CA2785" s="43"/>
      <c r="CB2785" s="43"/>
      <c r="CC2785" s="43"/>
      <c r="CD2785" s="43"/>
      <c r="CE2785" s="43"/>
      <c r="CF2785" s="43"/>
      <c r="CG2785" s="43"/>
      <c r="CH2785" s="43"/>
      <c r="CI2785" s="43"/>
      <c r="CJ2785" s="43"/>
      <c r="CK2785" s="43"/>
      <c r="CL2785" s="43"/>
      <c r="CM2785" s="43"/>
      <c r="CN2785" s="43"/>
      <c r="CO2785" s="43"/>
      <c r="CP2785" s="43"/>
      <c r="CQ2785" s="43"/>
      <c r="CR2785" s="43"/>
      <c r="CS2785" s="43"/>
      <c r="CT2785" s="43"/>
      <c r="CU2785" s="43"/>
      <c r="CV2785" s="43"/>
      <c r="CW2785" s="43"/>
      <c r="CX2785" s="43"/>
      <c r="CY2785" s="43"/>
      <c r="CZ2785" s="43"/>
      <c r="DA2785" s="43"/>
      <c r="DB2785" s="43"/>
      <c r="DC2785" s="43"/>
      <c r="DD2785" s="43"/>
      <c r="DE2785" s="43"/>
      <c r="DF2785" s="43"/>
      <c r="DG2785" s="43"/>
      <c r="DH2785" s="43"/>
      <c r="DI2785" s="43"/>
      <c r="DJ2785" s="43"/>
      <c r="DK2785" s="43"/>
      <c r="DL2785" s="43"/>
      <c r="DM2785" s="43"/>
      <c r="DN2785" s="43"/>
      <c r="DO2785" s="43"/>
      <c r="DP2785" s="43"/>
      <c r="DQ2785" s="43"/>
      <c r="DR2785" s="43"/>
      <c r="DS2785" s="43"/>
      <c r="DT2785" s="43"/>
      <c r="DU2785" s="43"/>
      <c r="DV2785" s="43"/>
    </row>
    <row r="2786" spans="1:126" s="8" customFormat="1" ht="20.100000000000001" customHeight="1">
      <c r="AQ2786" s="8" t="s">
        <v>61</v>
      </c>
      <c r="AV2786" s="48"/>
      <c r="AW2786" s="494">
        <f>VLOOKUP(A2729,入力フォーム!$A$26:$AA$75,8,FALSE)</f>
        <v>0</v>
      </c>
      <c r="AX2786" s="494"/>
      <c r="AY2786" s="494"/>
      <c r="AZ2786" s="494"/>
      <c r="BA2786" s="494"/>
      <c r="BB2786" s="494"/>
      <c r="BC2786" s="494"/>
      <c r="BD2786" s="494"/>
      <c r="BE2786" s="494"/>
      <c r="BF2786" s="494"/>
      <c r="BG2786" s="494"/>
      <c r="BH2786" s="494"/>
      <c r="BI2786" s="494"/>
      <c r="BJ2786" s="494"/>
      <c r="BK2786" s="494"/>
      <c r="BL2786" s="494"/>
      <c r="BM2786" s="494"/>
      <c r="BN2786" s="494"/>
      <c r="BO2786" s="494"/>
      <c r="BP2786" s="494"/>
      <c r="BQ2786" s="494"/>
      <c r="BR2786" s="494"/>
      <c r="BS2786" s="48"/>
      <c r="BZ2786" s="43"/>
      <c r="CA2786" s="43"/>
      <c r="CB2786" s="43"/>
      <c r="CC2786" s="43"/>
      <c r="CD2786" s="43"/>
      <c r="CE2786" s="43"/>
      <c r="CF2786" s="43"/>
      <c r="CG2786" s="43"/>
      <c r="CH2786" s="43"/>
      <c r="CI2786" s="43"/>
      <c r="CJ2786" s="43"/>
      <c r="CK2786" s="43"/>
      <c r="CL2786" s="43"/>
      <c r="CM2786" s="43"/>
      <c r="CN2786" s="43"/>
      <c r="CO2786" s="43"/>
      <c r="CP2786" s="43"/>
      <c r="CQ2786" s="43"/>
      <c r="CR2786" s="43"/>
      <c r="CS2786" s="43"/>
      <c r="CT2786" s="43"/>
      <c r="CU2786" s="43"/>
      <c r="CV2786" s="43"/>
      <c r="CW2786" s="43"/>
      <c r="CX2786" s="43"/>
      <c r="CY2786" s="43"/>
      <c r="CZ2786" s="43"/>
      <c r="DA2786" s="43"/>
      <c r="DB2786" s="43"/>
      <c r="DC2786" s="43"/>
      <c r="DD2786" s="43"/>
      <c r="DE2786" s="43"/>
      <c r="DF2786" s="43"/>
      <c r="DG2786" s="43"/>
      <c r="DH2786" s="43"/>
      <c r="DI2786" s="43"/>
      <c r="DJ2786" s="43"/>
      <c r="DK2786" s="43"/>
      <c r="DL2786" s="43"/>
      <c r="DM2786" s="43"/>
      <c r="DN2786" s="43"/>
      <c r="DO2786" s="43"/>
      <c r="DP2786" s="43"/>
      <c r="DQ2786" s="43"/>
      <c r="DR2786" s="43"/>
      <c r="DS2786" s="43"/>
      <c r="DT2786" s="43"/>
      <c r="DU2786" s="43"/>
      <c r="DV2786" s="43"/>
    </row>
    <row r="2787" spans="1:126" s="8" customFormat="1" ht="20.100000000000001" customHeight="1">
      <c r="AQ2787" s="8" t="s">
        <v>83</v>
      </c>
      <c r="AV2787" s="48"/>
      <c r="AW2787" s="48"/>
      <c r="AX2787" s="48"/>
      <c r="AY2787" s="48"/>
      <c r="AZ2787" s="48"/>
      <c r="BA2787" s="48"/>
      <c r="BB2787" s="48"/>
      <c r="BC2787" s="48"/>
      <c r="BD2787" s="495">
        <f>VLOOKUP(A2729,入力フォーム!$A$26:$AA$75,9,FALSE)</f>
        <v>0</v>
      </c>
      <c r="BE2787" s="495"/>
      <c r="BF2787" s="495"/>
      <c r="BG2787" s="495"/>
      <c r="BH2787" s="495"/>
      <c r="BI2787" s="495"/>
      <c r="BJ2787" s="495"/>
      <c r="BK2787" s="495"/>
      <c r="BL2787" s="495"/>
      <c r="BM2787" s="495"/>
      <c r="BN2787" s="495"/>
      <c r="BO2787" s="495"/>
      <c r="BP2787" s="495"/>
      <c r="BQ2787" s="495"/>
      <c r="BR2787" s="495"/>
      <c r="BS2787" s="495"/>
      <c r="BZ2787" s="43"/>
      <c r="CA2787" s="43"/>
      <c r="CB2787" s="43"/>
      <c r="CC2787" s="43"/>
      <c r="CD2787" s="43"/>
      <c r="CE2787" s="43"/>
      <c r="CF2787" s="43"/>
      <c r="CG2787" s="43"/>
      <c r="CH2787" s="43"/>
      <c r="CI2787" s="43"/>
      <c r="CJ2787" s="43"/>
      <c r="CK2787" s="43"/>
      <c r="CL2787" s="43"/>
      <c r="CM2787" s="43"/>
      <c r="CN2787" s="43"/>
      <c r="CO2787" s="43"/>
      <c r="CP2787" s="43"/>
      <c r="CQ2787" s="43"/>
      <c r="CR2787" s="43"/>
      <c r="CS2787" s="43"/>
      <c r="CT2787" s="43"/>
      <c r="CU2787" s="43"/>
      <c r="CV2787" s="43"/>
      <c r="CW2787" s="43"/>
      <c r="CX2787" s="43"/>
      <c r="CY2787" s="43"/>
      <c r="CZ2787" s="43"/>
      <c r="DA2787" s="43"/>
      <c r="DB2787" s="43"/>
      <c r="DC2787" s="43"/>
      <c r="DD2787" s="43"/>
      <c r="DE2787" s="43"/>
      <c r="DF2787" s="43"/>
      <c r="DG2787" s="43"/>
      <c r="DH2787" s="43"/>
      <c r="DI2787" s="43"/>
      <c r="DJ2787" s="43"/>
      <c r="DK2787" s="43"/>
      <c r="DL2787" s="43"/>
      <c r="DM2787" s="43"/>
      <c r="DN2787" s="43"/>
      <c r="DO2787" s="43"/>
      <c r="DP2787" s="43"/>
      <c r="DQ2787" s="43"/>
      <c r="DR2787" s="43"/>
      <c r="DS2787" s="43"/>
      <c r="DT2787" s="43"/>
      <c r="DU2787" s="43"/>
      <c r="DV2787" s="43"/>
    </row>
    <row r="2788" spans="1:126" s="8" customFormat="1" ht="12" customHeight="1">
      <c r="BZ2788" s="43"/>
      <c r="CA2788" s="43"/>
      <c r="CB2788" s="43"/>
      <c r="CC2788" s="43"/>
      <c r="CD2788" s="43"/>
      <c r="CE2788" s="43"/>
      <c r="CF2788" s="43"/>
      <c r="CG2788" s="43"/>
      <c r="CH2788" s="43"/>
      <c r="CI2788" s="43"/>
      <c r="CJ2788" s="43"/>
      <c r="CK2788" s="43"/>
      <c r="CL2788" s="43"/>
      <c r="CM2788" s="43"/>
      <c r="CN2788" s="43"/>
      <c r="CO2788" s="43"/>
      <c r="CP2788" s="43"/>
      <c r="CQ2788" s="43"/>
      <c r="CR2788" s="43"/>
      <c r="CS2788" s="43"/>
      <c r="CT2788" s="43"/>
      <c r="CU2788" s="43"/>
      <c r="CV2788" s="43"/>
      <c r="CW2788" s="43"/>
      <c r="CX2788" s="43"/>
      <c r="CY2788" s="43"/>
      <c r="CZ2788" s="43"/>
      <c r="DA2788" s="43"/>
      <c r="DB2788" s="43"/>
      <c r="DC2788" s="43"/>
      <c r="DD2788" s="43"/>
      <c r="DE2788" s="43"/>
      <c r="DF2788" s="43"/>
      <c r="DG2788" s="43"/>
      <c r="DH2788" s="43"/>
      <c r="DI2788" s="43"/>
      <c r="DJ2788" s="43"/>
      <c r="DK2788" s="43"/>
      <c r="DL2788" s="43"/>
      <c r="DM2788" s="43"/>
      <c r="DN2788" s="43"/>
      <c r="DO2788" s="43"/>
      <c r="DP2788" s="43"/>
      <c r="DQ2788" s="43"/>
      <c r="DR2788" s="43"/>
      <c r="DS2788" s="43"/>
      <c r="DT2788" s="43"/>
      <c r="DU2788" s="43"/>
      <c r="DV2788" s="43"/>
    </row>
    <row r="2789" spans="1:126" s="8" customFormat="1" ht="22.5" customHeight="1">
      <c r="D2789" s="496" t="s">
        <v>85</v>
      </c>
      <c r="E2789" s="496"/>
      <c r="F2789" s="496"/>
      <c r="G2789" s="496"/>
      <c r="H2789" s="496"/>
      <c r="I2789" s="496"/>
      <c r="J2789" s="496"/>
      <c r="K2789" s="496"/>
      <c r="L2789" s="497" t="str">
        <f>入力フォーム!$C$22</f>
        <v>07-999</v>
      </c>
      <c r="M2789" s="497"/>
      <c r="N2789" s="497"/>
      <c r="O2789" s="497"/>
      <c r="P2789" s="497"/>
      <c r="Q2789" s="497"/>
      <c r="R2789" s="48"/>
      <c r="S2789" s="48"/>
      <c r="T2789" s="8" t="s">
        <v>242</v>
      </c>
      <c r="BZ2789" s="43"/>
      <c r="CA2789" s="43"/>
      <c r="CB2789" s="43"/>
      <c r="CC2789" s="43"/>
      <c r="CD2789" s="43"/>
      <c r="CE2789" s="43"/>
      <c r="CF2789" s="43"/>
      <c r="CG2789" s="43"/>
      <c r="CH2789" s="43"/>
      <c r="CI2789" s="43"/>
      <c r="CJ2789" s="43"/>
      <c r="CK2789" s="43"/>
      <c r="CL2789" s="43"/>
      <c r="CM2789" s="43"/>
      <c r="CN2789" s="43"/>
      <c r="CO2789" s="43"/>
      <c r="CP2789" s="43"/>
      <c r="CQ2789" s="43"/>
      <c r="CR2789" s="43"/>
      <c r="CS2789" s="43"/>
      <c r="CT2789" s="43"/>
      <c r="CU2789" s="43"/>
      <c r="CV2789" s="43"/>
      <c r="CW2789" s="43"/>
      <c r="CX2789" s="43"/>
      <c r="CY2789" s="43"/>
      <c r="CZ2789" s="43"/>
      <c r="DA2789" s="43"/>
      <c r="DB2789" s="43"/>
      <c r="DC2789" s="43"/>
      <c r="DD2789" s="43"/>
      <c r="DE2789" s="43"/>
      <c r="DF2789" s="43"/>
      <c r="DG2789" s="43"/>
      <c r="DH2789" s="43"/>
      <c r="DI2789" s="43"/>
      <c r="DJ2789" s="43"/>
      <c r="DK2789" s="43"/>
      <c r="DL2789" s="43"/>
      <c r="DM2789" s="43"/>
      <c r="DN2789" s="43"/>
      <c r="DO2789" s="43"/>
      <c r="DP2789" s="43"/>
      <c r="DQ2789" s="43"/>
      <c r="DR2789" s="43"/>
      <c r="DS2789" s="43"/>
      <c r="DT2789" s="43"/>
      <c r="DU2789" s="43"/>
      <c r="DV2789" s="43"/>
    </row>
    <row r="2790" spans="1:126" s="8" customFormat="1" ht="15.75" customHeight="1">
      <c r="D2790" s="45"/>
      <c r="F2790" s="45"/>
      <c r="G2790" s="45"/>
      <c r="H2790" s="45"/>
      <c r="I2790" s="45"/>
      <c r="J2790" s="45"/>
      <c r="K2790" s="45"/>
      <c r="L2790" s="45"/>
      <c r="M2790" s="45"/>
      <c r="N2790" s="45"/>
      <c r="O2790" s="45"/>
      <c r="P2790" s="45"/>
      <c r="Q2790" s="45"/>
      <c r="BX2790" s="51"/>
      <c r="CB2790" s="43"/>
      <c r="CC2790" s="43"/>
      <c r="CD2790" s="43"/>
      <c r="CE2790" s="43"/>
      <c r="CF2790" s="43"/>
      <c r="CG2790" s="43"/>
      <c r="CH2790" s="43"/>
      <c r="CI2790" s="43"/>
      <c r="CJ2790" s="43"/>
      <c r="CK2790" s="43"/>
      <c r="CL2790" s="43"/>
      <c r="CM2790" s="43"/>
      <c r="CN2790" s="43"/>
      <c r="CO2790" s="43"/>
      <c r="CP2790" s="43"/>
      <c r="CQ2790" s="43"/>
      <c r="CR2790" s="43"/>
      <c r="CS2790" s="43"/>
      <c r="CT2790" s="43"/>
      <c r="CU2790" s="43"/>
      <c r="CV2790" s="43"/>
      <c r="CW2790" s="43"/>
      <c r="CX2790" s="43"/>
      <c r="CY2790" s="43"/>
      <c r="CZ2790" s="43"/>
      <c r="DA2790" s="43"/>
      <c r="DB2790" s="43"/>
      <c r="DC2790" s="43"/>
      <c r="DD2790" s="43"/>
      <c r="DE2790" s="43"/>
      <c r="DF2790" s="43"/>
      <c r="DG2790" s="43"/>
      <c r="DH2790" s="43"/>
      <c r="DI2790" s="43"/>
      <c r="DJ2790" s="43"/>
      <c r="DK2790" s="43"/>
      <c r="DL2790" s="43"/>
      <c r="DM2790" s="43"/>
      <c r="DN2790" s="43"/>
      <c r="DO2790" s="43"/>
      <c r="DP2790" s="43"/>
      <c r="DQ2790" s="43"/>
      <c r="DR2790" s="43"/>
      <c r="DS2790" s="43"/>
      <c r="DT2790" s="43"/>
      <c r="DU2790" s="43"/>
      <c r="DV2790" s="43"/>
    </row>
    <row r="2791" spans="1:126" s="7" customFormat="1" ht="18.75">
      <c r="A2791" s="7">
        <f>IF(MOD(ROW()-1,62)=0,QUOTIENT(ROW()-1,62)+1,"")</f>
        <v>46</v>
      </c>
      <c r="B2791" s="473" t="s">
        <v>39</v>
      </c>
      <c r="C2791" s="473"/>
      <c r="D2791" s="473"/>
      <c r="E2791" s="473"/>
      <c r="F2791" s="473"/>
      <c r="G2791" s="473"/>
      <c r="H2791" s="473"/>
      <c r="I2791" s="473"/>
      <c r="J2791" s="473"/>
      <c r="K2791" s="473"/>
      <c r="L2791" s="473"/>
      <c r="M2791" s="473"/>
      <c r="N2791" s="473"/>
      <c r="O2791" s="473"/>
      <c r="P2791" s="473"/>
      <c r="Q2791" s="473"/>
      <c r="R2791" s="473"/>
      <c r="S2791" s="473"/>
      <c r="T2791" s="473"/>
      <c r="U2791" s="473"/>
      <c r="V2791" s="473"/>
      <c r="W2791" s="473"/>
      <c r="X2791" s="473"/>
      <c r="Y2791" s="473"/>
      <c r="Z2791" s="473"/>
      <c r="AA2791" s="473"/>
      <c r="AB2791" s="473"/>
      <c r="AC2791" s="473"/>
      <c r="AD2791" s="473"/>
      <c r="AE2791" s="473"/>
      <c r="AF2791" s="473"/>
      <c r="AG2791" s="473"/>
      <c r="AH2791" s="473"/>
      <c r="AI2791" s="473"/>
      <c r="AJ2791" s="473"/>
      <c r="AK2791" s="473"/>
      <c r="AL2791" s="473"/>
      <c r="AM2791" s="473"/>
      <c r="AN2791" s="473"/>
      <c r="AO2791" s="473"/>
      <c r="AP2791" s="473"/>
      <c r="AQ2791" s="473"/>
      <c r="AR2791" s="473"/>
      <c r="AS2791" s="473"/>
      <c r="AT2791" s="473"/>
      <c r="AU2791" s="473"/>
      <c r="AV2791" s="473"/>
      <c r="AW2791" s="473"/>
      <c r="AX2791" s="473"/>
      <c r="AY2791" s="473"/>
      <c r="AZ2791" s="473"/>
      <c r="BA2791" s="473"/>
      <c r="BB2791" s="473"/>
      <c r="BC2791" s="473"/>
      <c r="BD2791" s="473"/>
      <c r="BE2791" s="473"/>
      <c r="BF2791" s="473"/>
      <c r="BG2791" s="473"/>
      <c r="BH2791" s="473"/>
      <c r="BI2791" s="473"/>
      <c r="BJ2791" s="473"/>
      <c r="BK2791" s="473"/>
      <c r="BL2791" s="473"/>
      <c r="BM2791" s="473"/>
      <c r="BN2791" s="473"/>
      <c r="BO2791" s="473"/>
      <c r="BP2791" s="473"/>
      <c r="BQ2791" s="473"/>
      <c r="BR2791" s="473"/>
      <c r="BS2791" s="473"/>
      <c r="BT2791" s="473"/>
      <c r="BU2791" s="473"/>
      <c r="BV2791" s="473"/>
      <c r="BW2791" s="473"/>
      <c r="BX2791" s="473"/>
      <c r="BY2791" s="52"/>
      <c r="BZ2791" s="41"/>
      <c r="CA2791" s="41"/>
      <c r="CB2791" s="41"/>
      <c r="CC2791" s="41"/>
      <c r="CD2791" s="41"/>
      <c r="CE2791" s="41"/>
      <c r="CF2791" s="41"/>
      <c r="CG2791" s="41"/>
      <c r="CH2791" s="41"/>
      <c r="CI2791" s="41"/>
      <c r="CJ2791" s="41"/>
      <c r="CK2791" s="41"/>
      <c r="CL2791" s="41"/>
      <c r="CM2791" s="41"/>
      <c r="CN2791" s="41"/>
      <c r="CO2791" s="41"/>
      <c r="CP2791" s="41"/>
      <c r="CQ2791" s="41"/>
      <c r="CR2791" s="41"/>
      <c r="CS2791" s="41"/>
      <c r="CT2791" s="41"/>
      <c r="CU2791" s="41"/>
      <c r="CV2791" s="41"/>
      <c r="CW2791" s="41"/>
      <c r="CX2791" s="41"/>
      <c r="CY2791" s="41"/>
      <c r="CZ2791" s="41"/>
      <c r="DA2791" s="41"/>
      <c r="DB2791" s="41"/>
      <c r="DC2791" s="41"/>
      <c r="DD2791" s="41"/>
      <c r="DE2791" s="41"/>
      <c r="DF2791" s="41"/>
      <c r="DG2791" s="41"/>
      <c r="DH2791" s="41"/>
      <c r="DI2791" s="41"/>
      <c r="DJ2791" s="41"/>
      <c r="DK2791" s="41"/>
      <c r="DL2791" s="41"/>
      <c r="DM2791" s="41"/>
      <c r="DN2791" s="41"/>
      <c r="DO2791" s="41"/>
      <c r="DP2791" s="41"/>
      <c r="DQ2791" s="41"/>
      <c r="DR2791" s="41"/>
      <c r="DS2791" s="41"/>
      <c r="DT2791" s="41"/>
      <c r="DU2791" s="41"/>
      <c r="DV2791" s="41"/>
    </row>
    <row r="2792" spans="1:126" s="7" customFormat="1" ht="19.5" customHeight="1">
      <c r="B2792" s="8"/>
      <c r="C2792" s="8"/>
      <c r="D2792" s="8"/>
      <c r="E2792" s="8"/>
      <c r="F2792" s="8"/>
      <c r="G2792" s="8"/>
      <c r="H2792" s="8"/>
      <c r="I2792" s="8"/>
      <c r="J2792" s="8"/>
      <c r="K2792" s="8"/>
      <c r="L2792" s="8"/>
      <c r="M2792" s="8"/>
      <c r="N2792" s="8"/>
      <c r="O2792" s="8"/>
      <c r="P2792" s="8"/>
      <c r="Q2792" s="8"/>
      <c r="R2792" s="8"/>
      <c r="S2792" s="8"/>
      <c r="T2792" s="8"/>
      <c r="U2792" s="8"/>
      <c r="V2792" s="8"/>
      <c r="W2792" s="8"/>
      <c r="X2792" s="8"/>
      <c r="Y2792" s="8"/>
      <c r="Z2792" s="8"/>
      <c r="AA2792" s="8"/>
      <c r="AB2792" s="8"/>
      <c r="AC2792" s="8"/>
      <c r="AQ2792" s="8"/>
      <c r="AR2792" s="8"/>
      <c r="AS2792" s="8"/>
      <c r="AT2792" s="8"/>
      <c r="AU2792" s="8"/>
      <c r="AV2792" s="8"/>
      <c r="AW2792" s="8"/>
      <c r="AX2792" s="8"/>
      <c r="AY2792" s="8"/>
      <c r="AZ2792" s="8"/>
      <c r="BZ2792" s="41"/>
      <c r="CA2792" s="41"/>
      <c r="CB2792" s="41"/>
      <c r="CC2792" s="41"/>
      <c r="CD2792" s="41"/>
      <c r="CE2792" s="41"/>
      <c r="CF2792" s="41"/>
      <c r="CG2792" s="41"/>
      <c r="CH2792" s="41"/>
      <c r="CI2792" s="41"/>
      <c r="CJ2792" s="41"/>
      <c r="CK2792" s="41"/>
      <c r="CL2792" s="41"/>
      <c r="CM2792" s="41"/>
      <c r="CN2792" s="41"/>
      <c r="CO2792" s="41"/>
      <c r="CP2792" s="41"/>
      <c r="CQ2792" s="41"/>
      <c r="CR2792" s="41"/>
      <c r="CS2792" s="41"/>
      <c r="CT2792" s="41"/>
      <c r="CU2792" s="41"/>
      <c r="CV2792" s="41"/>
      <c r="CW2792" s="41"/>
      <c r="CX2792" s="41"/>
      <c r="CY2792" s="41"/>
      <c r="CZ2792" s="41"/>
      <c r="DA2792" s="41"/>
      <c r="DB2792" s="41"/>
      <c r="DC2792" s="41"/>
      <c r="DD2792" s="41"/>
      <c r="DE2792" s="41"/>
      <c r="DF2792" s="41"/>
      <c r="DG2792" s="41"/>
      <c r="DH2792" s="41"/>
      <c r="DI2792" s="41"/>
      <c r="DJ2792" s="41"/>
      <c r="DK2792" s="41"/>
      <c r="DL2792" s="41"/>
      <c r="DM2792" s="41"/>
      <c r="DN2792" s="41"/>
      <c r="DO2792" s="41"/>
      <c r="DP2792" s="41"/>
      <c r="DQ2792" s="41"/>
      <c r="DR2792" s="41"/>
      <c r="DS2792" s="41"/>
      <c r="DT2792" s="41"/>
      <c r="DU2792" s="41"/>
      <c r="DV2792" s="41"/>
    </row>
    <row r="2793" spans="1:126" s="7" customFormat="1" ht="16.5" customHeight="1">
      <c r="B2793" s="8" t="s">
        <v>229</v>
      </c>
      <c r="C2793" s="8"/>
      <c r="D2793" s="8"/>
      <c r="E2793" s="8"/>
      <c r="F2793" s="8"/>
      <c r="G2793" s="8"/>
      <c r="H2793" s="8"/>
      <c r="I2793" s="8"/>
      <c r="J2793" s="8"/>
      <c r="K2793" s="8"/>
      <c r="L2793" s="8"/>
      <c r="M2793" s="8"/>
      <c r="N2793" s="8"/>
      <c r="O2793" s="8"/>
      <c r="P2793" s="8"/>
      <c r="Q2793" s="8"/>
      <c r="R2793" s="8"/>
      <c r="S2793" s="8"/>
      <c r="T2793" s="8"/>
      <c r="U2793" s="8"/>
      <c r="V2793" s="8"/>
      <c r="W2793" s="8"/>
      <c r="X2793" s="8"/>
      <c r="Y2793" s="8"/>
      <c r="Z2793" s="8"/>
      <c r="AA2793" s="8"/>
      <c r="AB2793" s="8"/>
      <c r="AD2793" s="474">
        <f>VLOOKUP(A2791,入力フォーム!$A$26:$AA$75,2,FALSE)</f>
        <v>0</v>
      </c>
      <c r="AE2793" s="474"/>
      <c r="AF2793" s="474"/>
      <c r="AG2793" s="474"/>
      <c r="AH2793" s="474"/>
      <c r="AI2793" s="474"/>
      <c r="AJ2793" s="474"/>
      <c r="AK2793" s="474"/>
      <c r="AL2793" s="474"/>
      <c r="AM2793" s="474"/>
      <c r="AN2793" s="474"/>
      <c r="AO2793" s="474"/>
      <c r="AP2793" s="474"/>
      <c r="AQ2793" s="8" t="s">
        <v>230</v>
      </c>
      <c r="AR2793" s="8"/>
      <c r="AS2793" s="8"/>
      <c r="AT2793" s="8"/>
      <c r="AU2793" s="8"/>
      <c r="AV2793" s="8"/>
      <c r="AW2793" s="8"/>
      <c r="AX2793" s="8"/>
      <c r="AY2793" s="8"/>
      <c r="AZ2793" s="8"/>
      <c r="BZ2793" s="41"/>
      <c r="CA2793" s="41"/>
      <c r="CB2793" s="41"/>
      <c r="CC2793" s="41"/>
      <c r="CD2793" s="41"/>
      <c r="CE2793" s="41"/>
      <c r="CF2793" s="41"/>
      <c r="CG2793" s="41"/>
      <c r="CH2793" s="41"/>
      <c r="CI2793" s="41"/>
      <c r="CJ2793" s="41"/>
      <c r="CK2793" s="41"/>
      <c r="CL2793" s="41"/>
      <c r="CM2793" s="41"/>
      <c r="CN2793" s="41"/>
      <c r="CO2793" s="41"/>
      <c r="CP2793" s="41"/>
      <c r="CQ2793" s="41"/>
      <c r="CR2793" s="41"/>
      <c r="CS2793" s="41"/>
      <c r="CT2793" s="41"/>
      <c r="CU2793" s="41"/>
      <c r="CV2793" s="41"/>
      <c r="CW2793" s="41"/>
      <c r="CX2793" s="41"/>
      <c r="CY2793" s="41"/>
      <c r="CZ2793" s="41"/>
      <c r="DA2793" s="41"/>
      <c r="DB2793" s="41"/>
      <c r="DC2793" s="41"/>
      <c r="DD2793" s="41"/>
      <c r="DE2793" s="41"/>
      <c r="DF2793" s="41"/>
      <c r="DG2793" s="41"/>
      <c r="DH2793" s="41"/>
      <c r="DI2793" s="41"/>
      <c r="DJ2793" s="41"/>
      <c r="DK2793" s="41"/>
      <c r="DL2793" s="41"/>
      <c r="DM2793" s="41"/>
      <c r="DN2793" s="41"/>
      <c r="DO2793" s="41"/>
      <c r="DP2793" s="41"/>
      <c r="DQ2793" s="41"/>
      <c r="DR2793" s="41"/>
      <c r="DS2793" s="41"/>
      <c r="DT2793" s="41"/>
      <c r="DU2793" s="41"/>
      <c r="DV2793" s="41"/>
    </row>
    <row r="2794" spans="1:126" ht="14.25" customHeight="1">
      <c r="B2794" s="9"/>
      <c r="C2794" s="9"/>
      <c r="D2794" s="9"/>
    </row>
    <row r="2795" spans="1:126" ht="15.75" customHeight="1">
      <c r="D2795" s="475" t="s">
        <v>23</v>
      </c>
      <c r="E2795" s="475"/>
      <c r="F2795" s="475"/>
      <c r="G2795" s="475"/>
      <c r="H2795" s="475"/>
      <c r="I2795" s="475"/>
      <c r="J2795" s="475"/>
      <c r="K2795" s="475"/>
      <c r="L2795" s="475"/>
      <c r="M2795" s="475"/>
      <c r="N2795" s="475"/>
      <c r="O2795" s="475"/>
      <c r="P2795" s="475"/>
      <c r="Q2795" s="475"/>
      <c r="R2795" s="475"/>
      <c r="S2795" s="475"/>
      <c r="T2795" s="475"/>
      <c r="U2795" s="475"/>
      <c r="V2795" s="475"/>
      <c r="W2795" s="475"/>
      <c r="X2795" s="475"/>
      <c r="Y2795" s="475"/>
      <c r="Z2795" s="475"/>
      <c r="AA2795" s="475"/>
      <c r="AB2795" s="475"/>
      <c r="AC2795" s="475"/>
      <c r="AD2795" s="475"/>
      <c r="AE2795" s="475"/>
      <c r="AF2795" s="475"/>
      <c r="AG2795" s="475"/>
      <c r="AH2795" s="475"/>
      <c r="AI2795" s="475"/>
      <c r="AJ2795" s="475"/>
      <c r="AK2795" s="475"/>
      <c r="AL2795" s="475"/>
      <c r="AM2795" s="475"/>
      <c r="AN2795" s="475"/>
      <c r="AO2795" s="475"/>
      <c r="AP2795" s="475"/>
      <c r="AQ2795" s="475"/>
      <c r="AR2795" s="475"/>
      <c r="AS2795" s="475"/>
      <c r="AT2795" s="475"/>
      <c r="AU2795" s="475"/>
      <c r="AV2795" s="475"/>
      <c r="AW2795" s="475"/>
      <c r="AX2795" s="475"/>
      <c r="AY2795" s="475"/>
      <c r="AZ2795" s="475"/>
      <c r="BA2795" s="475"/>
      <c r="BB2795" s="475"/>
      <c r="BC2795" s="475"/>
      <c r="BD2795" s="475"/>
      <c r="BE2795" s="475"/>
      <c r="BF2795" s="475"/>
      <c r="BG2795" s="475"/>
      <c r="BH2795" s="475"/>
      <c r="BI2795" s="475"/>
      <c r="BJ2795" s="475"/>
      <c r="BK2795" s="475"/>
      <c r="BL2795" s="475"/>
      <c r="BM2795" s="475"/>
      <c r="BN2795" s="475"/>
      <c r="BO2795" s="475"/>
      <c r="BP2795" s="475"/>
      <c r="BQ2795" s="475"/>
      <c r="BR2795" s="475"/>
      <c r="BS2795" s="475"/>
      <c r="BT2795" s="475"/>
      <c r="BU2795" s="475"/>
      <c r="BV2795" s="475"/>
      <c r="BW2795" s="475"/>
      <c r="BX2795" s="475"/>
      <c r="BZ2795"/>
    </row>
    <row r="2796" spans="1:126" ht="14.25" customHeight="1">
      <c r="B2796" s="9"/>
      <c r="C2796" s="9"/>
      <c r="D2796" s="9"/>
      <c r="E2796" s="9"/>
      <c r="F2796" s="9"/>
      <c r="G2796" s="9"/>
      <c r="H2796" s="9"/>
      <c r="I2796" s="9"/>
      <c r="J2796" s="9"/>
      <c r="K2796" s="9"/>
      <c r="L2796" s="9"/>
      <c r="M2796" s="9"/>
      <c r="N2796" s="9"/>
      <c r="O2796" s="9"/>
      <c r="P2796" s="9"/>
      <c r="Q2796" s="9"/>
      <c r="R2796" s="9"/>
      <c r="S2796" s="9"/>
      <c r="T2796" s="9"/>
      <c r="U2796" s="9"/>
      <c r="V2796" s="9"/>
      <c r="W2796" s="9"/>
      <c r="X2796" s="9"/>
      <c r="Y2796" s="9"/>
      <c r="Z2796" s="9"/>
      <c r="AA2796" s="9"/>
      <c r="AB2796" s="9"/>
      <c r="AC2796" s="9"/>
      <c r="AD2796" s="9"/>
      <c r="AE2796" s="9"/>
      <c r="AF2796" s="9"/>
      <c r="AG2796" s="9"/>
      <c r="AH2796" s="9"/>
      <c r="AI2796" s="9"/>
      <c r="AJ2796" s="9"/>
      <c r="AK2796" s="9"/>
      <c r="AL2796" s="9"/>
      <c r="AM2796" s="9"/>
      <c r="AN2796" s="9"/>
      <c r="AO2796" s="9"/>
      <c r="AP2796" s="9"/>
      <c r="AQ2796" s="9"/>
      <c r="AR2796" s="9"/>
      <c r="AS2796" s="9"/>
      <c r="AT2796" s="9"/>
      <c r="AU2796" s="9"/>
      <c r="AV2796" s="9"/>
      <c r="AW2796" s="9"/>
      <c r="AX2796" s="9"/>
      <c r="AY2796" s="9"/>
      <c r="AZ2796" s="9"/>
    </row>
    <row r="2797" spans="1:126" ht="19.5" customHeight="1">
      <c r="B2797" s="9"/>
      <c r="C2797" s="9"/>
      <c r="D2797" s="10"/>
      <c r="E2797" s="11" t="s">
        <v>40</v>
      </c>
      <c r="F2797" s="11"/>
      <c r="G2797" s="11"/>
      <c r="H2797" s="11"/>
      <c r="I2797" s="11"/>
      <c r="J2797" s="12"/>
      <c r="K2797" s="12"/>
      <c r="L2797" s="12"/>
      <c r="M2797" s="12"/>
      <c r="N2797" s="12"/>
      <c r="O2797" s="12"/>
      <c r="P2797" s="12"/>
      <c r="Q2797" s="10"/>
      <c r="R2797" s="476" t="str">
        <f>VLOOKUP(A2791,入力フォーム!$A$26:$AA$75,11,FALSE)</f>
        <v/>
      </c>
      <c r="S2797" s="476"/>
      <c r="T2797" s="476"/>
      <c r="U2797" s="476"/>
      <c r="V2797" s="476"/>
      <c r="W2797" s="476"/>
      <c r="X2797" s="476"/>
      <c r="Y2797" s="476"/>
      <c r="Z2797" s="476"/>
      <c r="AA2797" s="476"/>
      <c r="AB2797" s="476"/>
      <c r="AC2797" s="476"/>
      <c r="AD2797" s="476"/>
      <c r="AE2797" s="476"/>
      <c r="AF2797" s="476"/>
      <c r="AG2797" s="476"/>
      <c r="AH2797" s="477" t="s">
        <v>235</v>
      </c>
      <c r="AI2797" s="478"/>
      <c r="AJ2797" s="478"/>
      <c r="AK2797" s="478"/>
      <c r="AL2797" s="478"/>
      <c r="AM2797" s="476" t="str">
        <f>VLOOKUP(A2791,入力フォーム!$A$26:$AA$75,13,FALSE)</f>
        <v/>
      </c>
      <c r="AN2797" s="476"/>
      <c r="AO2797" s="476"/>
      <c r="AP2797" s="476"/>
      <c r="AQ2797" s="476"/>
      <c r="AR2797" s="476"/>
      <c r="AS2797" s="476"/>
      <c r="AT2797" s="476"/>
      <c r="AU2797" s="476"/>
      <c r="AV2797" s="476"/>
      <c r="AW2797" s="476"/>
      <c r="AX2797" s="476"/>
      <c r="AY2797" s="476"/>
      <c r="AZ2797" s="476"/>
      <c r="BA2797" s="476"/>
      <c r="BB2797" s="476"/>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3"/>
    </row>
    <row r="2798" spans="1:126" ht="20.100000000000001" customHeight="1">
      <c r="B2798" s="9"/>
      <c r="C2798" s="9"/>
      <c r="D2798" s="10"/>
      <c r="E2798" s="11" t="s">
        <v>41</v>
      </c>
      <c r="F2798" s="11"/>
      <c r="G2798" s="11"/>
      <c r="H2798" s="11"/>
      <c r="I2798" s="11"/>
      <c r="J2798" s="12"/>
      <c r="K2798" s="12"/>
      <c r="L2798" s="12"/>
      <c r="M2798" s="12"/>
      <c r="N2798" s="12"/>
      <c r="O2798" s="12"/>
      <c r="P2798" s="229"/>
      <c r="Q2798" s="230"/>
      <c r="R2798" s="463" t="str">
        <f>入力フォーム!$C$10</f>
        <v>品川キャンパス</v>
      </c>
      <c r="S2798" s="463"/>
      <c r="T2798" s="463"/>
      <c r="U2798" s="463"/>
      <c r="V2798" s="463"/>
      <c r="W2798" s="463"/>
      <c r="X2798" s="463"/>
      <c r="Y2798" s="463"/>
      <c r="Z2798" s="231"/>
      <c r="AA2798" s="464" t="str">
        <f>入力フォーム!$D$10</f>
        <v>文学部事務室</v>
      </c>
      <c r="AB2798" s="464"/>
      <c r="AC2798" s="464"/>
      <c r="AD2798" s="464"/>
      <c r="AE2798" s="464"/>
      <c r="AF2798" s="464"/>
      <c r="AG2798" s="464"/>
      <c r="AH2798" s="464"/>
      <c r="AI2798" s="464"/>
      <c r="AJ2798" s="464"/>
      <c r="AK2798" s="464"/>
      <c r="AL2798" s="464"/>
      <c r="AM2798" s="464"/>
      <c r="AN2798" s="464"/>
      <c r="AO2798" s="464"/>
      <c r="AP2798" s="464"/>
      <c r="AQ2798" s="464"/>
      <c r="AR2798" s="464"/>
      <c r="AS2798" s="464"/>
      <c r="AT2798" s="464"/>
      <c r="AU2798" s="464"/>
      <c r="AV2798" s="464"/>
      <c r="AW2798" s="464"/>
      <c r="AX2798" s="464"/>
      <c r="AY2798" s="464"/>
      <c r="AZ2798" s="464"/>
      <c r="BA2798" s="464"/>
      <c r="BB2798" s="464"/>
      <c r="BC2798" s="464"/>
      <c r="BD2798" s="464"/>
      <c r="BE2798" s="464"/>
      <c r="BF2798" s="464"/>
      <c r="BG2798" s="464"/>
      <c r="BH2798" s="464"/>
      <c r="BI2798" s="464"/>
      <c r="BJ2798" s="464"/>
      <c r="BK2798" s="464"/>
      <c r="BL2798" s="464"/>
      <c r="BM2798" s="464"/>
      <c r="BN2798" s="464"/>
      <c r="BO2798" s="464"/>
      <c r="BP2798" s="464"/>
      <c r="BQ2798" s="464"/>
      <c r="BR2798" s="231"/>
      <c r="BS2798" s="231"/>
      <c r="BT2798" s="231"/>
      <c r="BU2798" s="231"/>
      <c r="BV2798" s="231"/>
      <c r="BW2798" s="231"/>
      <c r="BX2798" s="232"/>
    </row>
    <row r="2799" spans="1:126" ht="18.600000000000001" customHeight="1">
      <c r="B2799" s="9"/>
      <c r="C2799" s="9"/>
      <c r="D2799" s="15"/>
      <c r="E2799" s="16" t="s">
        <v>236</v>
      </c>
      <c r="F2799" s="16"/>
      <c r="G2799" s="16"/>
      <c r="H2799" s="16"/>
      <c r="I2799" s="16"/>
      <c r="J2799" s="17"/>
      <c r="K2799" s="17"/>
      <c r="L2799" s="17"/>
      <c r="M2799" s="17"/>
      <c r="N2799" s="17"/>
      <c r="O2799" s="17"/>
      <c r="P2799" s="17"/>
      <c r="Q2799" s="15"/>
      <c r="R2799" s="465" t="str">
        <f>入力フォーム!$C$4</f>
        <v>文学部事務室</v>
      </c>
      <c r="S2799" s="465"/>
      <c r="T2799" s="465"/>
      <c r="U2799" s="465"/>
      <c r="V2799" s="465"/>
      <c r="W2799" s="465"/>
      <c r="X2799" s="465"/>
      <c r="Y2799" s="465"/>
      <c r="Z2799" s="465"/>
      <c r="AA2799" s="465"/>
      <c r="AB2799" s="465"/>
      <c r="AC2799" s="465"/>
      <c r="AD2799" s="465"/>
      <c r="AE2799" s="465"/>
      <c r="AF2799" s="465"/>
      <c r="AG2799" s="465"/>
      <c r="AH2799" s="465"/>
      <c r="AI2799" s="465"/>
      <c r="AJ2799" s="465"/>
      <c r="AK2799" s="465"/>
      <c r="AL2799" s="465"/>
      <c r="AM2799" s="465"/>
      <c r="AN2799" s="465"/>
      <c r="AO2799" s="465"/>
      <c r="AP2799" s="465"/>
      <c r="AQ2799" s="465"/>
      <c r="AR2799" s="465"/>
      <c r="AS2799" s="465"/>
      <c r="AT2799" s="465"/>
      <c r="AU2799" s="465"/>
      <c r="AV2799" s="465"/>
      <c r="AW2799" s="465"/>
      <c r="AX2799" s="465"/>
      <c r="AY2799" s="465"/>
      <c r="AZ2799" s="465"/>
      <c r="BA2799" s="465"/>
      <c r="BB2799" s="465"/>
      <c r="BC2799" s="465"/>
      <c r="BD2799" s="465"/>
      <c r="BE2799" s="465"/>
      <c r="BF2799" s="465"/>
      <c r="BG2799" s="465"/>
      <c r="BH2799" s="465"/>
      <c r="BI2799" s="465"/>
      <c r="BJ2799" s="465"/>
      <c r="BK2799" s="465"/>
      <c r="BL2799" s="465"/>
      <c r="BM2799" s="465"/>
      <c r="BN2799" s="465"/>
      <c r="BO2799" s="465"/>
      <c r="BP2799" s="465"/>
      <c r="BQ2799" s="465"/>
      <c r="BR2799" s="465"/>
      <c r="BS2799" s="233"/>
      <c r="BT2799" s="233"/>
      <c r="BU2799" s="233"/>
      <c r="BV2799" s="233"/>
      <c r="BW2799" s="233"/>
      <c r="BX2799" s="19"/>
    </row>
    <row r="2800" spans="1:126" ht="38.25" customHeight="1">
      <c r="B2800" s="9"/>
      <c r="C2800" s="9"/>
      <c r="D2800" s="10"/>
      <c r="E2800" s="466" t="s">
        <v>42</v>
      </c>
      <c r="F2800" s="466"/>
      <c r="G2800" s="466"/>
      <c r="H2800" s="466"/>
      <c r="I2800" s="466"/>
      <c r="J2800" s="466"/>
      <c r="K2800" s="466"/>
      <c r="L2800" s="466"/>
      <c r="M2800" s="466"/>
      <c r="N2800" s="466"/>
      <c r="O2800" s="466"/>
      <c r="P2800" s="467"/>
      <c r="Q2800" s="10"/>
      <c r="R2800" s="468" t="str">
        <f>入力フォーム!$C$8</f>
        <v>OC学生スタッフ</v>
      </c>
      <c r="S2800" s="468"/>
      <c r="T2800" s="468"/>
      <c r="U2800" s="468"/>
      <c r="V2800" s="468"/>
      <c r="W2800" s="468"/>
      <c r="X2800" s="468"/>
      <c r="Y2800" s="468"/>
      <c r="Z2800" s="468"/>
      <c r="AA2800" s="468"/>
      <c r="AB2800" s="468"/>
      <c r="AC2800" s="468"/>
      <c r="AD2800" s="468"/>
      <c r="AE2800" s="468"/>
      <c r="AF2800" s="468"/>
      <c r="AG2800" s="468"/>
      <c r="AH2800" s="468"/>
      <c r="AI2800" s="468"/>
      <c r="AJ2800" s="468"/>
      <c r="AK2800" s="468"/>
      <c r="AL2800" s="468"/>
      <c r="AM2800" s="468"/>
      <c r="AN2800" s="468"/>
      <c r="AO2800" s="468"/>
      <c r="AP2800" s="468"/>
      <c r="AQ2800" s="468"/>
      <c r="AR2800" s="468"/>
      <c r="AS2800" s="468"/>
      <c r="AT2800" s="468"/>
      <c r="AU2800" s="468"/>
      <c r="AV2800" s="468"/>
      <c r="AW2800" s="468"/>
      <c r="AX2800" s="468"/>
      <c r="AY2800" s="468"/>
      <c r="AZ2800" s="468"/>
      <c r="BA2800" s="468"/>
      <c r="BB2800" s="468"/>
      <c r="BC2800" s="468"/>
      <c r="BD2800" s="468"/>
      <c r="BE2800" s="468"/>
      <c r="BF2800" s="468"/>
      <c r="BG2800" s="468"/>
      <c r="BH2800" s="468"/>
      <c r="BI2800" s="468"/>
      <c r="BJ2800" s="468"/>
      <c r="BK2800" s="468"/>
      <c r="BL2800" s="468"/>
      <c r="BM2800" s="468"/>
      <c r="BN2800" s="468"/>
      <c r="BO2800" s="468"/>
      <c r="BP2800" s="468"/>
      <c r="BQ2800" s="468"/>
      <c r="BR2800" s="468"/>
      <c r="BS2800" s="234"/>
      <c r="BT2800" s="234"/>
      <c r="BU2800" s="234"/>
      <c r="BV2800" s="234"/>
      <c r="BW2800" s="234"/>
      <c r="BX2800" s="14"/>
    </row>
    <row r="2801" spans="1:126" ht="20.100000000000001" customHeight="1">
      <c r="B2801" s="9"/>
      <c r="C2801" s="9"/>
      <c r="D2801" s="15"/>
      <c r="E2801" s="16" t="s">
        <v>43</v>
      </c>
      <c r="F2801" s="16"/>
      <c r="G2801" s="16"/>
      <c r="H2801" s="16"/>
      <c r="I2801" s="16"/>
      <c r="J2801" s="17"/>
      <c r="K2801" s="17"/>
      <c r="L2801" s="17"/>
      <c r="M2801" s="17"/>
      <c r="N2801" s="17"/>
      <c r="O2801" s="17"/>
      <c r="P2801" s="17"/>
      <c r="Q2801" s="15"/>
      <c r="R2801" s="17" t="s">
        <v>44</v>
      </c>
      <c r="S2801" s="17"/>
      <c r="T2801" s="17"/>
      <c r="U2801" s="17"/>
      <c r="V2801" s="17"/>
      <c r="W2801" s="469" t="str">
        <f>VLOOKUP(A2791,入力フォーム!$A$26:$AA$75,22,FALSE)</f>
        <v/>
      </c>
      <c r="X2801" s="469"/>
      <c r="Y2801" s="469"/>
      <c r="Z2801" s="469"/>
      <c r="AA2801" s="469"/>
      <c r="AB2801" s="469"/>
      <c r="AC2801" s="469"/>
      <c r="AD2801" s="469"/>
      <c r="AE2801" s="469"/>
      <c r="AF2801" s="469"/>
      <c r="AG2801" s="469"/>
      <c r="AH2801" s="469"/>
      <c r="AI2801" s="469"/>
      <c r="AJ2801" s="469"/>
      <c r="AK2801" s="469"/>
      <c r="AL2801" s="469"/>
      <c r="AM2801" s="469"/>
      <c r="AN2801" s="469"/>
      <c r="AO2801" s="469"/>
      <c r="AP2801" s="17"/>
      <c r="AQ2801" s="17"/>
      <c r="AR2801" s="470" t="s">
        <v>237</v>
      </c>
      <c r="AS2801" s="470"/>
      <c r="AT2801" s="470"/>
      <c r="AU2801" s="470"/>
      <c r="AV2801" s="470"/>
      <c r="AW2801" s="470"/>
      <c r="AX2801" s="471">
        <f>入力フォーム!$E$16</f>
        <v>0</v>
      </c>
      <c r="AY2801" s="471"/>
      <c r="AZ2801" s="471"/>
      <c r="BA2801" s="472" t="s">
        <v>65</v>
      </c>
      <c r="BB2801" s="472"/>
      <c r="BC2801" s="472"/>
      <c r="BD2801" s="472"/>
      <c r="BE2801" s="472"/>
      <c r="BF2801" s="18"/>
      <c r="BG2801" s="18"/>
      <c r="BH2801" s="18"/>
      <c r="BI2801" s="18"/>
      <c r="BJ2801" s="18"/>
      <c r="BK2801" s="18"/>
      <c r="BL2801" s="18"/>
      <c r="BM2801" s="18"/>
      <c r="BN2801" s="18"/>
      <c r="BO2801" s="18"/>
      <c r="BP2801" s="18"/>
      <c r="BQ2801" s="18"/>
      <c r="BR2801" s="18"/>
      <c r="BS2801" s="18"/>
      <c r="BT2801" s="18"/>
      <c r="BU2801" s="18"/>
      <c r="BV2801" s="18"/>
      <c r="BW2801" s="18"/>
      <c r="BX2801" s="19"/>
    </row>
    <row r="2802" spans="1:126" ht="20.100000000000001" customHeight="1">
      <c r="A2802" s="245"/>
      <c r="B2802" s="235"/>
      <c r="C2802" s="235"/>
      <c r="D2802" s="236"/>
      <c r="E2802" s="237"/>
      <c r="F2802" s="237"/>
      <c r="G2802" s="237"/>
      <c r="H2802" s="237"/>
      <c r="I2802" s="237"/>
      <c r="J2802" s="238"/>
      <c r="K2802" s="238"/>
      <c r="L2802" s="238"/>
      <c r="M2802" s="238"/>
      <c r="N2802" s="238"/>
      <c r="O2802" s="238"/>
      <c r="P2802" s="238"/>
      <c r="Q2802" s="239"/>
      <c r="R2802" s="240"/>
      <c r="S2802" s="241"/>
      <c r="T2802" s="241"/>
      <c r="U2802" s="241"/>
      <c r="V2802" s="241"/>
      <c r="W2802" s="241"/>
      <c r="X2802" s="241"/>
      <c r="Y2802" s="241"/>
      <c r="Z2802" s="241"/>
      <c r="AA2802" s="241"/>
      <c r="AB2802" s="241"/>
      <c r="AC2802" s="241"/>
      <c r="AD2802" s="241"/>
      <c r="AE2802" s="241"/>
      <c r="AF2802" s="241"/>
      <c r="AG2802" s="241"/>
      <c r="AH2802" s="241"/>
      <c r="AI2802" s="241"/>
      <c r="AJ2802" s="241"/>
      <c r="AK2802" s="241"/>
      <c r="AL2802" s="241"/>
      <c r="AM2802" s="241"/>
      <c r="AN2802" s="241"/>
      <c r="AO2802" s="241"/>
      <c r="AP2802" s="241"/>
      <c r="AQ2802" s="241"/>
      <c r="AR2802" s="242"/>
      <c r="AS2802" s="242"/>
      <c r="AT2802" s="243"/>
      <c r="AU2802" s="241"/>
      <c r="AV2802" s="241"/>
      <c r="AW2802" s="241"/>
      <c r="AX2802" s="241"/>
      <c r="AY2802" s="242"/>
      <c r="AZ2802" s="242"/>
      <c r="BA2802" s="242"/>
      <c r="BB2802" s="242"/>
      <c r="BC2802" s="242"/>
      <c r="BD2802" s="242"/>
      <c r="BE2802" s="242"/>
      <c r="BF2802" s="242"/>
      <c r="BG2802" s="242"/>
      <c r="BH2802" s="242"/>
      <c r="BI2802" s="242"/>
      <c r="BJ2802" s="242"/>
      <c r="BK2802" s="242"/>
      <c r="BL2802" s="242"/>
      <c r="BM2802" s="242"/>
      <c r="BN2802" s="242"/>
      <c r="BO2802" s="242"/>
      <c r="BP2802" s="242"/>
      <c r="BQ2802" s="242"/>
      <c r="BR2802" s="242"/>
      <c r="BS2802" s="242"/>
      <c r="BT2802" s="242"/>
      <c r="BU2802" s="242"/>
      <c r="BV2802" s="242"/>
      <c r="BW2802" s="242"/>
      <c r="BX2802" s="244"/>
    </row>
    <row r="2803" spans="1:126" ht="20.100000000000001" customHeight="1">
      <c r="B2803" s="9"/>
      <c r="C2803" s="9"/>
      <c r="D2803" s="20"/>
      <c r="E2803" s="21" t="s">
        <v>45</v>
      </c>
      <c r="F2803" s="21"/>
      <c r="G2803" s="21"/>
      <c r="H2803" s="21"/>
      <c r="I2803" s="21"/>
      <c r="J2803" s="22"/>
      <c r="K2803" s="22"/>
      <c r="L2803" s="22"/>
      <c r="M2803" s="22"/>
      <c r="N2803" s="22"/>
      <c r="O2803" s="22"/>
      <c r="P2803" s="22"/>
      <c r="Q2803" s="15"/>
      <c r="R2803" s="490" t="str">
        <f>VLOOKUP(A2791,入力フォーム!$A$26:$AA$75,14,FALSE)</f>
        <v/>
      </c>
      <c r="S2803" s="490"/>
      <c r="T2803" s="490"/>
      <c r="U2803" s="490"/>
      <c r="V2803" s="490"/>
      <c r="W2803" s="490"/>
      <c r="X2803" s="490"/>
      <c r="Y2803" s="490"/>
      <c r="Z2803" s="490"/>
      <c r="AA2803" s="490"/>
      <c r="AB2803" s="491" t="s">
        <v>235</v>
      </c>
      <c r="AC2803" s="491"/>
      <c r="AD2803" s="491"/>
      <c r="AE2803" s="491"/>
      <c r="AF2803" s="491"/>
      <c r="AG2803" s="492" t="str">
        <f>VLOOKUP(A2791,入力フォーム!$A$26:$AA$75,16,FALSE)</f>
        <v/>
      </c>
      <c r="AH2803" s="492"/>
      <c r="AI2803" s="492"/>
      <c r="AJ2803" s="492"/>
      <c r="AK2803" s="492"/>
      <c r="AL2803" s="492"/>
      <c r="AM2803" s="492"/>
      <c r="AN2803" s="492"/>
      <c r="AO2803" s="492"/>
      <c r="AP2803" s="492"/>
      <c r="AQ2803" s="27"/>
      <c r="AR2803" s="36"/>
      <c r="AS2803" s="36"/>
      <c r="AT2803" s="36"/>
      <c r="AU2803" s="36"/>
      <c r="AV2803" s="36"/>
      <c r="AW2803" s="36"/>
      <c r="AX2803" s="36"/>
      <c r="AY2803" s="18"/>
      <c r="AZ2803" s="18"/>
      <c r="BA2803" s="18"/>
      <c r="BB2803" s="18"/>
      <c r="BC2803" s="18"/>
      <c r="BD2803" s="18"/>
      <c r="BE2803" s="18"/>
      <c r="BF2803" s="18"/>
      <c r="BG2803" s="18"/>
      <c r="BH2803" s="18"/>
      <c r="BI2803" s="18"/>
      <c r="BJ2803" s="18"/>
      <c r="BK2803" s="18"/>
      <c r="BL2803" s="18"/>
      <c r="BM2803" s="18"/>
      <c r="BN2803" s="18"/>
      <c r="BO2803" s="18"/>
      <c r="BP2803" s="18"/>
      <c r="BQ2803" s="18"/>
      <c r="BR2803" s="18"/>
      <c r="BS2803" s="18"/>
      <c r="BT2803" s="18"/>
      <c r="BU2803" s="18"/>
      <c r="BV2803" s="18"/>
      <c r="BW2803" s="18"/>
      <c r="BX2803" s="19"/>
    </row>
    <row r="2804" spans="1:126" s="8" customFormat="1" ht="10.5" customHeight="1">
      <c r="D2804" s="15"/>
      <c r="E2804" s="16"/>
      <c r="F2804" s="16"/>
      <c r="G2804" s="16"/>
      <c r="H2804" s="16"/>
      <c r="I2804" s="16"/>
      <c r="J2804" s="16"/>
      <c r="K2804" s="16"/>
      <c r="L2804" s="16"/>
      <c r="M2804" s="16"/>
      <c r="N2804" s="16"/>
      <c r="O2804" s="16"/>
      <c r="P2804" s="17"/>
      <c r="Q2804" s="15"/>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c r="AM2804" s="16"/>
      <c r="AN2804" s="16"/>
      <c r="AO2804" s="16"/>
      <c r="AP2804" s="16"/>
      <c r="AQ2804" s="16"/>
      <c r="AR2804" s="16"/>
      <c r="AS2804" s="16"/>
      <c r="AT2804" s="16"/>
      <c r="AU2804" s="16"/>
      <c r="AV2804" s="16"/>
      <c r="AW2804" s="16"/>
      <c r="AX2804" s="16"/>
      <c r="AY2804" s="16"/>
      <c r="AZ2804" s="16"/>
      <c r="BA2804" s="16"/>
      <c r="BB2804" s="16"/>
      <c r="BC2804" s="16"/>
      <c r="BD2804" s="16"/>
      <c r="BE2804" s="16"/>
      <c r="BF2804" s="16"/>
      <c r="BG2804" s="16"/>
      <c r="BH2804" s="16"/>
      <c r="BI2804" s="16"/>
      <c r="BJ2804" s="16"/>
      <c r="BK2804" s="16"/>
      <c r="BL2804" s="16"/>
      <c r="BM2804" s="16"/>
      <c r="BN2804" s="16"/>
      <c r="BO2804" s="16"/>
      <c r="BP2804" s="16"/>
      <c r="BQ2804" s="16"/>
      <c r="BR2804" s="16"/>
      <c r="BS2804" s="16"/>
      <c r="BT2804" s="16"/>
      <c r="BU2804" s="16"/>
      <c r="BV2804" s="16"/>
      <c r="BW2804" s="16"/>
      <c r="BX2804" s="19"/>
      <c r="BY2804"/>
      <c r="BZ2804" s="43"/>
      <c r="CA2804" s="43"/>
      <c r="CB2804" s="43"/>
      <c r="CC2804" s="43"/>
      <c r="CD2804" s="43"/>
      <c r="CE2804" s="43"/>
      <c r="CF2804" s="43"/>
      <c r="CG2804" s="43"/>
      <c r="CH2804" s="43"/>
      <c r="CI2804" s="43"/>
      <c r="CJ2804" s="43"/>
      <c r="CK2804" s="43"/>
      <c r="CL2804" s="43"/>
      <c r="CM2804" s="43"/>
      <c r="CN2804" s="43"/>
      <c r="CO2804" s="43"/>
      <c r="CP2804" s="43"/>
      <c r="CQ2804" s="43"/>
      <c r="CR2804" s="43"/>
      <c r="CS2804" s="43"/>
      <c r="CT2804" s="43"/>
      <c r="CU2804" s="43"/>
      <c r="CV2804" s="43"/>
      <c r="CW2804" s="43"/>
      <c r="CX2804" s="43"/>
      <c r="CY2804" s="43"/>
      <c r="CZ2804" s="43"/>
      <c r="DA2804" s="43"/>
      <c r="DB2804" s="43"/>
      <c r="DC2804" s="43"/>
      <c r="DD2804" s="43"/>
      <c r="DE2804" s="43"/>
      <c r="DF2804" s="43"/>
      <c r="DG2804" s="43"/>
      <c r="DH2804" s="43"/>
      <c r="DI2804" s="43"/>
      <c r="DJ2804" s="43"/>
      <c r="DK2804" s="43"/>
      <c r="DL2804" s="43"/>
      <c r="DM2804" s="43"/>
      <c r="DN2804" s="43"/>
      <c r="DO2804" s="43"/>
      <c r="DP2804" s="43"/>
      <c r="DQ2804" s="43"/>
      <c r="DR2804" s="43"/>
      <c r="DS2804" s="43"/>
      <c r="DT2804" s="43"/>
      <c r="DU2804" s="43"/>
      <c r="DV2804" s="43"/>
    </row>
    <row r="2805" spans="1:126" ht="20.100000000000001" customHeight="1">
      <c r="B2805" s="9"/>
      <c r="C2805" s="9"/>
      <c r="D2805" s="15"/>
      <c r="E2805" s="16"/>
      <c r="F2805" s="16"/>
      <c r="G2805" s="16"/>
      <c r="H2805" s="16"/>
      <c r="I2805" s="16"/>
      <c r="J2805" s="17"/>
      <c r="K2805" s="17"/>
      <c r="L2805" s="17"/>
      <c r="M2805" s="17"/>
      <c r="N2805" s="17"/>
      <c r="O2805" s="17"/>
      <c r="P2805" s="17"/>
      <c r="Q2805" s="15"/>
      <c r="R2805" s="17"/>
      <c r="S2805" s="17" t="s">
        <v>46</v>
      </c>
      <c r="T2805" s="17"/>
      <c r="U2805" s="17"/>
      <c r="V2805" s="17"/>
      <c r="W2805" s="17"/>
      <c r="X2805" s="17"/>
      <c r="Y2805" s="17"/>
      <c r="Z2805" s="17"/>
      <c r="AA2805" s="17"/>
      <c r="AB2805" s="17"/>
      <c r="AC2805" s="17"/>
      <c r="AD2805" s="17"/>
      <c r="AE2805" s="17"/>
      <c r="AF2805" s="17"/>
      <c r="AG2805" s="17"/>
      <c r="AH2805" s="17"/>
      <c r="AI2805" s="17"/>
      <c r="AJ2805" s="17"/>
      <c r="BI2805" s="247"/>
      <c r="BJ2805" s="247"/>
      <c r="BK2805" s="247"/>
      <c r="BL2805" s="18"/>
      <c r="BM2805" s="18"/>
      <c r="BN2805" s="18"/>
      <c r="BO2805" s="18"/>
      <c r="BP2805" s="18"/>
      <c r="BQ2805" s="18"/>
      <c r="BR2805" s="18"/>
      <c r="BS2805" s="18"/>
      <c r="BT2805" s="18"/>
      <c r="BU2805" s="18"/>
      <c r="BV2805" s="18"/>
      <c r="BW2805" s="18"/>
      <c r="BX2805" s="19"/>
    </row>
    <row r="2806" spans="1:126" ht="20.100000000000001" customHeight="1">
      <c r="B2806" s="9"/>
      <c r="C2806" s="9"/>
      <c r="D2806" s="15"/>
      <c r="E2806" s="16"/>
      <c r="F2806" s="16"/>
      <c r="G2806" s="16"/>
      <c r="H2806" s="16"/>
      <c r="I2806" s="16"/>
      <c r="J2806" s="17"/>
      <c r="K2806" s="17"/>
      <c r="L2806" s="17"/>
      <c r="M2806" s="17"/>
      <c r="N2806" s="17"/>
      <c r="O2806" s="17"/>
      <c r="P2806" s="17"/>
      <c r="Q2806" s="15"/>
      <c r="R2806" s="492" t="str">
        <f>VLOOKUP(A2791,入力フォーム!$A$26:$AA$75,17,FALSE)</f>
        <v/>
      </c>
      <c r="S2806" s="492"/>
      <c r="T2806" s="492"/>
      <c r="U2806" s="492"/>
      <c r="V2806" s="492"/>
      <c r="W2806" s="492"/>
      <c r="X2806" s="492"/>
      <c r="Y2806" s="492"/>
      <c r="Z2806" s="492"/>
      <c r="AA2806" s="492"/>
      <c r="AB2806" s="491" t="s">
        <v>235</v>
      </c>
      <c r="AC2806" s="491"/>
      <c r="AD2806" s="491"/>
      <c r="AE2806" s="491"/>
      <c r="AF2806" s="491"/>
      <c r="AG2806" s="492" t="str">
        <f>VLOOKUP(A2791,入力フォーム!$A$26:$AA$75,19,FALSE)</f>
        <v/>
      </c>
      <c r="AH2806" s="492"/>
      <c r="AI2806" s="492"/>
      <c r="AJ2806" s="492"/>
      <c r="AK2806" s="492"/>
      <c r="AL2806" s="492"/>
      <c r="AM2806" s="492"/>
      <c r="AN2806" s="492"/>
      <c r="AO2806" s="492"/>
      <c r="AP2806" s="492"/>
      <c r="AQ2806" s="27"/>
      <c r="AR2806" s="28" t="s">
        <v>47</v>
      </c>
      <c r="AS2806" s="28"/>
      <c r="AT2806" s="28"/>
      <c r="AU2806" s="28"/>
      <c r="AV2806" s="485" t="str">
        <f>VLOOKUP(A2791,入力フォーム!$A$26:$AA$75,20,FALSE)</f>
        <v/>
      </c>
      <c r="AW2806" s="485"/>
      <c r="AX2806" s="28" t="s">
        <v>48</v>
      </c>
      <c r="AY2806" s="28"/>
      <c r="AZ2806" s="28"/>
      <c r="BA2806" s="28"/>
      <c r="BB2806" s="28"/>
      <c r="BC2806" s="28"/>
      <c r="BD2806" s="28"/>
      <c r="BE2806" s="28"/>
      <c r="BF2806" s="28"/>
      <c r="BG2806" s="18"/>
      <c r="BH2806" s="18"/>
      <c r="BI2806" s="18"/>
      <c r="BJ2806" s="18"/>
      <c r="BK2806" s="18"/>
      <c r="BL2806" s="18"/>
      <c r="BM2806" s="18"/>
      <c r="BN2806" s="18"/>
      <c r="BO2806" s="18"/>
      <c r="BP2806" s="18"/>
      <c r="BQ2806" s="18"/>
      <c r="BR2806" s="18"/>
      <c r="BS2806" s="18"/>
      <c r="BT2806" s="18"/>
      <c r="BU2806" s="18"/>
      <c r="BV2806" s="18"/>
      <c r="BW2806" s="18"/>
      <c r="BX2806" s="19"/>
    </row>
    <row r="2807" spans="1:126" ht="20.100000000000001" customHeight="1">
      <c r="B2807" s="9"/>
      <c r="C2807" s="9"/>
      <c r="D2807" s="15"/>
      <c r="E2807" s="16"/>
      <c r="F2807" s="16"/>
      <c r="G2807" s="16"/>
      <c r="H2807" s="16"/>
      <c r="I2807" s="16"/>
      <c r="J2807" s="17"/>
      <c r="K2807" s="17"/>
      <c r="L2807" s="17"/>
      <c r="M2807" s="17"/>
      <c r="N2807" s="17"/>
      <c r="O2807" s="17"/>
      <c r="P2807" s="17"/>
      <c r="Q2807" s="15"/>
      <c r="R2807" s="17"/>
      <c r="S2807" s="17"/>
      <c r="T2807" s="17"/>
      <c r="U2807" s="17"/>
      <c r="V2807" s="17"/>
      <c r="W2807" s="17"/>
      <c r="X2807" s="17"/>
      <c r="Y2807" s="17"/>
      <c r="Z2807" s="17"/>
      <c r="AA2807" s="17"/>
      <c r="AB2807" s="17"/>
      <c r="AC2807" s="17"/>
      <c r="AD2807" s="17"/>
      <c r="AE2807" s="17"/>
      <c r="AF2807" s="17"/>
      <c r="AG2807" s="17"/>
      <c r="AH2807" s="17"/>
      <c r="AI2807" s="17"/>
      <c r="AJ2807" s="17"/>
      <c r="AK2807" s="17"/>
      <c r="AL2807" s="17"/>
      <c r="AM2807" s="17"/>
      <c r="AN2807" s="17"/>
      <c r="AO2807" s="17"/>
      <c r="AP2807" s="17"/>
      <c r="AQ2807" s="17"/>
      <c r="AR2807" s="17"/>
      <c r="AS2807" s="17"/>
      <c r="AT2807" s="17"/>
      <c r="AU2807" s="17"/>
      <c r="AV2807" s="17"/>
      <c r="AW2807" s="17"/>
      <c r="AX2807" s="17"/>
      <c r="AY2807" s="18"/>
      <c r="AZ2807" s="18"/>
      <c r="BA2807" s="18"/>
      <c r="BB2807" s="18"/>
      <c r="BC2807" s="18"/>
      <c r="BD2807" s="18"/>
      <c r="BE2807" s="18"/>
      <c r="BF2807" s="18"/>
      <c r="BG2807" s="18"/>
      <c r="BH2807" s="18"/>
      <c r="BI2807" s="18"/>
      <c r="BJ2807" s="18"/>
      <c r="BK2807" s="18"/>
      <c r="BL2807" s="18"/>
      <c r="BM2807" s="18"/>
      <c r="BN2807" s="18"/>
      <c r="BO2807" s="18"/>
      <c r="BP2807" s="18"/>
      <c r="BQ2807" s="18"/>
      <c r="BR2807" s="18"/>
      <c r="BS2807" s="18"/>
      <c r="BT2807" s="18"/>
      <c r="BU2807" s="18"/>
      <c r="BV2807" s="18"/>
      <c r="BW2807" s="18"/>
      <c r="BX2807" s="19"/>
    </row>
    <row r="2808" spans="1:126" ht="20.100000000000001" customHeight="1">
      <c r="B2808" s="9"/>
      <c r="C2808" s="9"/>
      <c r="D2808" s="15"/>
      <c r="E2808" s="16"/>
      <c r="F2808" s="16"/>
      <c r="G2808" s="16"/>
      <c r="H2808" s="16"/>
      <c r="I2808" s="16"/>
      <c r="J2808" s="17"/>
      <c r="K2808" s="17"/>
      <c r="L2808" s="17"/>
      <c r="M2808" s="17"/>
      <c r="N2808" s="17"/>
      <c r="O2808" s="17"/>
      <c r="P2808" s="17"/>
      <c r="Q2808" s="15"/>
      <c r="R2808" s="248" t="s">
        <v>238</v>
      </c>
      <c r="S2808" s="29"/>
      <c r="T2808" s="29"/>
      <c r="U2808" s="29"/>
      <c r="V2808" s="29"/>
      <c r="W2808" s="29"/>
      <c r="X2808" s="29"/>
      <c r="Y2808" s="29"/>
      <c r="Z2808" s="29"/>
      <c r="AA2808" s="29"/>
      <c r="AB2808" s="29"/>
      <c r="AC2808" s="29"/>
      <c r="AD2808" s="29"/>
      <c r="AE2808" s="29"/>
      <c r="AF2808" s="29"/>
      <c r="AG2808" s="29"/>
      <c r="AH2808" s="29"/>
      <c r="AI2808" s="29"/>
      <c r="AJ2808" s="29"/>
      <c r="AK2808" s="29"/>
      <c r="AL2808" s="29"/>
      <c r="AM2808" s="29"/>
      <c r="AN2808" s="29"/>
      <c r="AO2808" s="29"/>
      <c r="AP2808" s="29"/>
      <c r="AQ2808" s="29"/>
      <c r="AR2808" s="29"/>
      <c r="AS2808" s="29"/>
      <c r="AT2808" s="29"/>
      <c r="AU2808" s="29"/>
      <c r="AV2808" s="29"/>
      <c r="AW2808" s="29"/>
      <c r="AX2808" s="29"/>
      <c r="AY2808" s="30"/>
      <c r="AZ2808" s="30"/>
      <c r="BA2808" s="30"/>
      <c r="BB2808" s="30"/>
      <c r="BC2808" s="30"/>
      <c r="BD2808" s="30"/>
      <c r="BE2808" s="30"/>
      <c r="BF2808" s="30"/>
      <c r="BG2808" s="30"/>
      <c r="BH2808" s="30"/>
      <c r="BI2808" s="30"/>
      <c r="BJ2808" s="30"/>
      <c r="BK2808" s="30"/>
      <c r="BL2808" s="18"/>
      <c r="BM2808" s="18"/>
      <c r="BN2808" s="18"/>
      <c r="BO2808" s="18"/>
      <c r="BP2808" s="18"/>
      <c r="BQ2808" s="18"/>
      <c r="BR2808" s="18"/>
      <c r="BS2808" s="18"/>
      <c r="BT2808" s="18"/>
      <c r="BU2808" s="18"/>
      <c r="BV2808" s="18"/>
      <c r="BW2808" s="18"/>
      <c r="BX2808" s="19"/>
    </row>
    <row r="2809" spans="1:126" ht="20.100000000000001" customHeight="1">
      <c r="B2809" s="9"/>
      <c r="C2809" s="9"/>
      <c r="D2809" s="23"/>
      <c r="E2809" s="24"/>
      <c r="F2809" s="24"/>
      <c r="G2809" s="24"/>
      <c r="H2809" s="24"/>
      <c r="I2809" s="24"/>
      <c r="J2809" s="25"/>
      <c r="K2809" s="25"/>
      <c r="L2809" s="25"/>
      <c r="M2809" s="25"/>
      <c r="N2809" s="25"/>
      <c r="O2809" s="25"/>
      <c r="P2809" s="25"/>
      <c r="Q2809" s="15"/>
      <c r="R2809" s="249" t="s">
        <v>239</v>
      </c>
      <c r="S2809" s="29"/>
      <c r="T2809" s="29"/>
      <c r="U2809" s="29"/>
      <c r="V2809" s="29"/>
      <c r="W2809" s="29"/>
      <c r="X2809" s="29"/>
      <c r="Y2809" s="29"/>
      <c r="Z2809" s="29"/>
      <c r="AA2809" s="29"/>
      <c r="AB2809" s="29"/>
      <c r="AC2809" s="29"/>
      <c r="AD2809" s="29"/>
      <c r="AE2809" s="29"/>
      <c r="AF2809" s="29"/>
      <c r="AG2809" s="29"/>
      <c r="AH2809" s="29"/>
      <c r="AI2809" s="29"/>
      <c r="AJ2809" s="29"/>
      <c r="AK2809" s="29"/>
      <c r="AL2809" s="29"/>
      <c r="AM2809" s="29"/>
      <c r="AN2809" s="29"/>
      <c r="AO2809" s="29"/>
      <c r="AP2809" s="29"/>
      <c r="AQ2809" s="29"/>
      <c r="AR2809" s="29"/>
      <c r="AS2809" s="29"/>
      <c r="AT2809" s="29"/>
      <c r="AU2809" s="29"/>
      <c r="AV2809" s="29"/>
      <c r="AW2809" s="29"/>
      <c r="AX2809" s="29"/>
      <c r="AY2809" s="30"/>
      <c r="AZ2809" s="30"/>
      <c r="BA2809" s="30"/>
      <c r="BB2809" s="30"/>
      <c r="BC2809" s="30"/>
      <c r="BD2809" s="30"/>
      <c r="BE2809" s="30"/>
      <c r="BF2809" s="30"/>
      <c r="BG2809" s="30"/>
      <c r="BH2809" s="30"/>
      <c r="BI2809" s="30"/>
      <c r="BJ2809" s="30"/>
      <c r="BK2809" s="30"/>
      <c r="BL2809" s="18"/>
      <c r="BM2809" s="18"/>
      <c r="BN2809" s="18"/>
      <c r="BO2809" s="18"/>
      <c r="BP2809" s="18"/>
      <c r="BQ2809" s="18"/>
      <c r="BR2809" s="18"/>
      <c r="BS2809" s="18"/>
      <c r="BT2809" s="18"/>
      <c r="BU2809" s="18"/>
      <c r="BV2809" s="18"/>
      <c r="BW2809" s="18"/>
      <c r="BX2809" s="19"/>
    </row>
    <row r="2810" spans="1:126" ht="20.100000000000001" customHeight="1">
      <c r="B2810" s="9"/>
      <c r="C2810" s="9"/>
      <c r="D2810" s="15"/>
      <c r="E2810" s="16" t="s">
        <v>49</v>
      </c>
      <c r="F2810" s="16"/>
      <c r="G2810" s="16"/>
      <c r="H2810" s="16"/>
      <c r="I2810" s="16"/>
      <c r="J2810" s="17"/>
      <c r="K2810" s="17"/>
      <c r="L2810" s="17"/>
      <c r="M2810" s="17"/>
      <c r="N2810" s="17"/>
      <c r="O2810" s="17"/>
      <c r="P2810" s="17"/>
      <c r="Q2810" s="20"/>
      <c r="R2810" s="21" t="s">
        <v>67</v>
      </c>
      <c r="S2810" s="22"/>
      <c r="T2810" s="22"/>
      <c r="U2810" s="22"/>
      <c r="V2810" s="22"/>
      <c r="W2810" s="22"/>
      <c r="X2810" s="22"/>
      <c r="Y2810" s="22"/>
      <c r="Z2810" s="22"/>
      <c r="AA2810" s="22"/>
      <c r="AB2810" s="22"/>
      <c r="AC2810" s="22"/>
      <c r="AD2810" s="22"/>
      <c r="AE2810" s="22"/>
      <c r="AF2810" s="22"/>
      <c r="AG2810" s="22"/>
      <c r="AH2810" s="22"/>
      <c r="AI2810" s="22"/>
      <c r="AJ2810" s="22"/>
      <c r="AK2810" s="22"/>
      <c r="AL2810" s="22"/>
      <c r="AM2810" s="22"/>
      <c r="AN2810" s="22"/>
      <c r="AO2810" s="22"/>
      <c r="AP2810" s="22"/>
      <c r="AQ2810" s="22"/>
      <c r="AR2810" s="22"/>
      <c r="AS2810" s="22"/>
      <c r="AT2810" s="22"/>
      <c r="AU2810" s="22"/>
      <c r="AV2810" s="22"/>
      <c r="AW2810" s="22"/>
      <c r="AX2810" s="2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3"/>
    </row>
    <row r="2811" spans="1:126" ht="20.100000000000001" customHeight="1">
      <c r="B2811" s="9"/>
      <c r="C2811" s="9"/>
      <c r="D2811" s="15"/>
      <c r="E2811" s="16"/>
      <c r="F2811" s="16"/>
      <c r="G2811" s="16"/>
      <c r="H2811" s="16"/>
      <c r="I2811" s="16"/>
      <c r="J2811" s="17"/>
      <c r="K2811" s="17"/>
      <c r="L2811" s="17"/>
      <c r="M2811" s="17"/>
      <c r="N2811" s="17"/>
      <c r="O2811" s="17"/>
      <c r="P2811" s="17"/>
      <c r="Q2811" s="23"/>
      <c r="R2811" s="31" t="s">
        <v>126</v>
      </c>
      <c r="S2811" s="31"/>
      <c r="T2811" s="31"/>
      <c r="U2811" s="31"/>
      <c r="V2811" s="31"/>
      <c r="W2811" s="31"/>
      <c r="X2811" s="31"/>
      <c r="Y2811" s="31"/>
      <c r="Z2811" s="31"/>
      <c r="AA2811" s="31"/>
      <c r="AB2811" s="31"/>
      <c r="AC2811" s="31"/>
      <c r="AD2811" s="31"/>
      <c r="AE2811" s="31"/>
      <c r="AF2811" s="31"/>
      <c r="AG2811" s="31"/>
      <c r="AH2811" s="31"/>
      <c r="AI2811" s="31"/>
      <c r="AJ2811" s="31"/>
      <c r="AK2811" s="31"/>
      <c r="AL2811" s="31"/>
      <c r="AM2811" s="31"/>
      <c r="AN2811" s="31"/>
      <c r="AO2811" s="31"/>
      <c r="AP2811" s="31"/>
      <c r="AQ2811" s="31"/>
      <c r="AR2811" s="31"/>
      <c r="AS2811" s="31"/>
      <c r="AT2811" s="31"/>
      <c r="AU2811" s="31"/>
      <c r="AV2811" s="31"/>
      <c r="AW2811" s="31"/>
      <c r="AX2811" s="31"/>
      <c r="AY2811" s="32"/>
      <c r="AZ2811" s="32"/>
      <c r="BA2811" s="32"/>
      <c r="BB2811" s="32"/>
      <c r="BC2811" s="32"/>
      <c r="BD2811" s="32"/>
      <c r="BE2811" s="32"/>
      <c r="BF2811" s="32"/>
      <c r="BG2811" s="32"/>
      <c r="BH2811" s="32"/>
      <c r="BI2811" s="32"/>
      <c r="BJ2811" s="32"/>
      <c r="BK2811" s="33"/>
      <c r="BL2811" s="33"/>
      <c r="BM2811" s="33"/>
      <c r="BN2811" s="33"/>
      <c r="BO2811" s="33"/>
      <c r="BP2811" s="33"/>
      <c r="BQ2811" s="33"/>
      <c r="BR2811" s="33"/>
      <c r="BS2811" s="33"/>
      <c r="BT2811" s="33"/>
      <c r="BU2811" s="33"/>
      <c r="BV2811" s="33"/>
      <c r="BW2811" s="33"/>
      <c r="BX2811" s="26"/>
      <c r="BZ2811"/>
      <c r="CA2811"/>
      <c r="CB2811"/>
      <c r="CC2811"/>
      <c r="CD2811"/>
      <c r="CE2811"/>
      <c r="CF2811"/>
      <c r="CG2811"/>
      <c r="CH2811"/>
      <c r="CI2811"/>
      <c r="CJ2811"/>
      <c r="CK2811"/>
      <c r="CL2811"/>
      <c r="CM2811"/>
      <c r="CN2811"/>
      <c r="CO2811"/>
      <c r="CP2811"/>
      <c r="CQ2811"/>
      <c r="CR2811"/>
      <c r="CS2811"/>
      <c r="CT2811"/>
      <c r="CU2811"/>
      <c r="CV2811"/>
      <c r="CW2811"/>
      <c r="CX2811"/>
      <c r="CY2811"/>
      <c r="CZ2811"/>
      <c r="DA2811"/>
      <c r="DB2811"/>
      <c r="DC2811"/>
      <c r="DD2811"/>
      <c r="DE2811"/>
      <c r="DF2811"/>
      <c r="DG2811"/>
      <c r="DH2811"/>
      <c r="DI2811"/>
      <c r="DJ2811"/>
      <c r="DK2811"/>
      <c r="DL2811"/>
      <c r="DM2811"/>
      <c r="DN2811"/>
      <c r="DO2811"/>
      <c r="DP2811"/>
      <c r="DQ2811"/>
      <c r="DR2811"/>
      <c r="DS2811"/>
      <c r="DT2811"/>
      <c r="DU2811"/>
      <c r="DV2811"/>
    </row>
    <row r="2812" spans="1:126" ht="20.100000000000001" customHeight="1">
      <c r="B2812" s="9"/>
      <c r="C2812" s="9"/>
      <c r="D2812" s="10"/>
      <c r="E2812" s="11" t="s">
        <v>81</v>
      </c>
      <c r="F2812" s="11"/>
      <c r="G2812" s="11"/>
      <c r="H2812" s="11"/>
      <c r="I2812" s="11"/>
      <c r="J2812" s="12"/>
      <c r="K2812" s="12"/>
      <c r="L2812" s="12"/>
      <c r="M2812" s="12"/>
      <c r="N2812" s="12"/>
      <c r="O2812" s="12"/>
      <c r="P2812" s="12"/>
      <c r="Q2812" s="15"/>
      <c r="R2812" s="16" t="s">
        <v>115</v>
      </c>
      <c r="S2812" s="17"/>
      <c r="T2812" s="17"/>
      <c r="U2812" s="17"/>
      <c r="V2812" s="17"/>
      <c r="W2812" s="17"/>
      <c r="X2812" s="17"/>
      <c r="Y2812" s="17"/>
      <c r="Z2812" s="17"/>
      <c r="AA2812" s="17"/>
      <c r="AB2812" s="17"/>
      <c r="AC2812" s="17"/>
      <c r="AD2812" s="17"/>
      <c r="AE2812" s="17"/>
      <c r="AF2812" s="17"/>
      <c r="AG2812" s="17"/>
      <c r="AH2812" s="17"/>
      <c r="AI2812" s="17"/>
      <c r="AJ2812" s="17"/>
      <c r="AK2812" s="17"/>
      <c r="AL2812" s="17"/>
      <c r="AM2812" s="17"/>
      <c r="AN2812" s="17"/>
      <c r="AO2812" s="17"/>
      <c r="AP2812" s="17"/>
      <c r="AQ2812" s="17"/>
      <c r="AR2812" s="17"/>
      <c r="AS2812" s="17"/>
      <c r="AT2812" s="17"/>
      <c r="AU2812" s="17"/>
      <c r="AV2812" s="17"/>
      <c r="AW2812" s="17"/>
      <c r="AX2812" s="17"/>
      <c r="AY2812" s="18"/>
      <c r="AZ2812" s="18"/>
      <c r="BA2812" s="18"/>
      <c r="BB2812" s="18"/>
      <c r="BC2812" s="18"/>
      <c r="BD2812" s="18"/>
      <c r="BE2812" s="18"/>
      <c r="BF2812" s="18"/>
      <c r="BG2812" s="18"/>
      <c r="BH2812" s="18"/>
      <c r="BI2812" s="18"/>
      <c r="BJ2812" s="18"/>
      <c r="BK2812" s="18"/>
      <c r="BL2812" s="18"/>
      <c r="BM2812" s="18"/>
      <c r="BN2812" s="18"/>
      <c r="BO2812" s="18"/>
      <c r="BP2812" s="18"/>
      <c r="BQ2812" s="18"/>
      <c r="BR2812" s="18"/>
      <c r="BS2812" s="18"/>
      <c r="BT2812" s="18"/>
      <c r="BU2812" s="18"/>
      <c r="BV2812" s="18"/>
      <c r="BW2812" s="18"/>
      <c r="BX2812" s="19"/>
      <c r="BZ2812"/>
      <c r="CA2812"/>
      <c r="CB2812"/>
      <c r="CC2812"/>
      <c r="CD2812"/>
      <c r="CE2812"/>
      <c r="CF2812"/>
      <c r="CG2812"/>
      <c r="CH2812"/>
      <c r="CI2812"/>
      <c r="CJ2812"/>
      <c r="CK2812"/>
      <c r="CL2812"/>
      <c r="CM2812"/>
      <c r="CN2812"/>
      <c r="CO2812"/>
      <c r="CP2812"/>
      <c r="CQ2812"/>
      <c r="CR2812"/>
      <c r="CS2812"/>
      <c r="CT2812"/>
      <c r="CU2812"/>
      <c r="CV2812"/>
      <c r="CW2812"/>
      <c r="CX2812"/>
      <c r="CY2812"/>
      <c r="CZ2812"/>
      <c r="DA2812"/>
      <c r="DB2812"/>
      <c r="DC2812"/>
      <c r="DD2812"/>
      <c r="DE2812"/>
      <c r="DF2812"/>
      <c r="DG2812"/>
      <c r="DH2812"/>
      <c r="DI2812"/>
      <c r="DJ2812"/>
      <c r="DK2812"/>
      <c r="DL2812"/>
      <c r="DM2812"/>
      <c r="DN2812"/>
      <c r="DO2812"/>
      <c r="DP2812"/>
      <c r="DQ2812"/>
      <c r="DR2812"/>
      <c r="DS2812"/>
      <c r="DT2812"/>
      <c r="DU2812"/>
      <c r="DV2812"/>
    </row>
    <row r="2813" spans="1:126" ht="20.100000000000001" customHeight="1">
      <c r="B2813" s="9"/>
      <c r="C2813" s="9"/>
      <c r="D2813" s="15"/>
      <c r="E2813" s="16" t="s">
        <v>82</v>
      </c>
      <c r="F2813" s="16"/>
      <c r="G2813" s="16"/>
      <c r="H2813" s="16"/>
      <c r="I2813" s="16"/>
      <c r="J2813" s="17"/>
      <c r="K2813" s="17"/>
      <c r="L2813" s="17"/>
      <c r="M2813" s="17"/>
      <c r="N2813" s="17"/>
      <c r="O2813" s="17"/>
      <c r="P2813" s="17"/>
      <c r="Q2813" s="20"/>
      <c r="R2813" s="486" t="s">
        <v>113</v>
      </c>
      <c r="S2813" s="486"/>
      <c r="T2813" s="486"/>
      <c r="U2813" s="486"/>
      <c r="V2813" s="39" t="s">
        <v>240</v>
      </c>
      <c r="W2813" s="487" t="str">
        <f>VLOOKUP(A2791,入力フォーム!$A$26:$AA$75,10,FALSE)</f>
        <v/>
      </c>
      <c r="X2813" s="487"/>
      <c r="Y2813" s="487"/>
      <c r="Z2813" s="487"/>
      <c r="AA2813" s="487"/>
      <c r="AB2813" s="487"/>
      <c r="AC2813" s="487"/>
      <c r="AD2813" s="39" t="s">
        <v>21</v>
      </c>
      <c r="AE2813" s="40"/>
      <c r="AF2813" s="22"/>
      <c r="AG2813" s="22"/>
      <c r="AH2813" s="22"/>
      <c r="AI2813" s="22"/>
      <c r="AJ2813" s="22"/>
      <c r="AK2813" s="22"/>
      <c r="AL2813" s="22"/>
      <c r="AM2813" s="22"/>
      <c r="AN2813" s="22"/>
      <c r="AO2813" s="22"/>
      <c r="AP2813" s="22"/>
      <c r="AQ2813" s="22"/>
      <c r="AR2813" s="22"/>
      <c r="AS2813" s="22"/>
      <c r="AT2813" s="22"/>
      <c r="AU2813" s="22"/>
      <c r="AV2813" s="22"/>
      <c r="AW2813" s="22"/>
      <c r="AX2813" s="2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3"/>
      <c r="BZ2813"/>
      <c r="CA2813"/>
      <c r="CB2813"/>
      <c r="CC2813"/>
      <c r="CD2813"/>
      <c r="CE2813"/>
      <c r="CF2813"/>
      <c r="CG2813"/>
      <c r="CH2813"/>
      <c r="CI2813"/>
      <c r="CJ2813"/>
      <c r="CK2813"/>
      <c r="CL2813"/>
      <c r="CM2813"/>
      <c r="CN2813"/>
      <c r="CO2813"/>
      <c r="CP2813"/>
      <c r="CQ2813"/>
      <c r="CR2813"/>
      <c r="CS2813"/>
      <c r="CT2813"/>
      <c r="CU2813"/>
      <c r="CV2813"/>
      <c r="CW2813"/>
      <c r="CX2813"/>
      <c r="CY2813"/>
      <c r="CZ2813"/>
      <c r="DA2813"/>
      <c r="DB2813"/>
      <c r="DC2813"/>
      <c r="DD2813"/>
      <c r="DE2813"/>
      <c r="DF2813"/>
      <c r="DG2813"/>
      <c r="DH2813"/>
      <c r="DI2813"/>
      <c r="DJ2813"/>
      <c r="DK2813"/>
      <c r="DL2813"/>
      <c r="DM2813"/>
      <c r="DN2813"/>
      <c r="DO2813"/>
      <c r="DP2813"/>
      <c r="DQ2813"/>
      <c r="DR2813"/>
      <c r="DS2813"/>
      <c r="DT2813"/>
      <c r="DU2813"/>
      <c r="DV2813"/>
    </row>
    <row r="2814" spans="1:126" ht="20.100000000000001" customHeight="1">
      <c r="B2814" s="9"/>
      <c r="C2814" s="9"/>
      <c r="D2814" s="15"/>
      <c r="E2814" s="16"/>
      <c r="F2814" s="16"/>
      <c r="G2814" s="16"/>
      <c r="H2814" s="16"/>
      <c r="I2814" s="16"/>
      <c r="J2814" s="17"/>
      <c r="K2814" s="17"/>
      <c r="L2814" s="17"/>
      <c r="M2814" s="17"/>
      <c r="N2814" s="17"/>
      <c r="O2814" s="17"/>
      <c r="P2814" s="17"/>
      <c r="Q2814" s="15"/>
      <c r="R2814" s="16" t="s">
        <v>104</v>
      </c>
      <c r="S2814" s="17"/>
      <c r="T2814" s="17"/>
      <c r="U2814" s="17"/>
      <c r="V2814" s="17"/>
      <c r="W2814" s="17"/>
      <c r="X2814" s="17"/>
      <c r="Y2814" s="17"/>
      <c r="Z2814" s="17"/>
      <c r="AA2814" s="17"/>
      <c r="AB2814" s="17"/>
      <c r="AC2814" s="17"/>
      <c r="AD2814" s="17"/>
      <c r="AE2814" s="17"/>
      <c r="AF2814" s="17"/>
      <c r="AG2814" s="17"/>
      <c r="AH2814" s="17"/>
      <c r="AI2814" s="17"/>
      <c r="AJ2814" s="17"/>
      <c r="AK2814" s="17"/>
      <c r="AL2814" s="17"/>
      <c r="AM2814" s="17"/>
      <c r="AN2814" s="17"/>
      <c r="AO2814" s="17"/>
      <c r="AP2814" s="17"/>
      <c r="AQ2814" s="17"/>
      <c r="AR2814" s="17"/>
      <c r="AS2814" s="17"/>
      <c r="AT2814" s="17"/>
      <c r="AU2814" s="17"/>
      <c r="AV2814" s="17"/>
      <c r="AW2814" s="17"/>
      <c r="AX2814" s="17"/>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9"/>
      <c r="BZ2814"/>
      <c r="CA2814"/>
      <c r="CB2814"/>
      <c r="CC2814"/>
      <c r="CD2814"/>
      <c r="CE2814"/>
      <c r="CF2814"/>
      <c r="CG2814"/>
      <c r="CH2814"/>
      <c r="CI2814"/>
      <c r="CJ2814"/>
      <c r="CK2814"/>
      <c r="CL2814"/>
      <c r="CM2814"/>
      <c r="CN2814"/>
      <c r="CO2814"/>
      <c r="CP2814"/>
      <c r="CQ2814"/>
      <c r="CR2814"/>
      <c r="CS2814"/>
      <c r="CT2814"/>
      <c r="CU2814"/>
      <c r="CV2814"/>
      <c r="CW2814"/>
      <c r="CX2814"/>
      <c r="CY2814"/>
      <c r="CZ2814"/>
      <c r="DA2814"/>
      <c r="DB2814"/>
      <c r="DC2814"/>
      <c r="DD2814"/>
      <c r="DE2814"/>
      <c r="DF2814"/>
      <c r="DG2814"/>
      <c r="DH2814"/>
      <c r="DI2814"/>
      <c r="DJ2814"/>
      <c r="DK2814"/>
      <c r="DL2814"/>
      <c r="DM2814"/>
      <c r="DN2814"/>
      <c r="DO2814"/>
      <c r="DP2814"/>
      <c r="DQ2814"/>
      <c r="DR2814"/>
      <c r="DS2814"/>
      <c r="DT2814"/>
      <c r="DU2814"/>
      <c r="DV2814"/>
    </row>
    <row r="2815" spans="1:126" ht="20.100000000000001" customHeight="1">
      <c r="B2815" s="9"/>
      <c r="C2815" s="9"/>
      <c r="D2815" s="15"/>
      <c r="E2815" s="16"/>
      <c r="F2815" s="16"/>
      <c r="G2815" s="16"/>
      <c r="H2815" s="16"/>
      <c r="I2815" s="16"/>
      <c r="J2815" s="17"/>
      <c r="K2815" s="17"/>
      <c r="L2815" s="17"/>
      <c r="M2815" s="17"/>
      <c r="N2815" s="17"/>
      <c r="O2815" s="17"/>
      <c r="P2815" s="17"/>
      <c r="Q2815" s="15"/>
      <c r="R2815" s="16" t="s">
        <v>68</v>
      </c>
      <c r="S2815" s="17"/>
      <c r="T2815" s="17"/>
      <c r="U2815" s="17"/>
      <c r="V2815" s="17"/>
      <c r="W2815" s="17"/>
      <c r="X2815" s="17"/>
      <c r="Y2815" s="17"/>
      <c r="Z2815" s="17"/>
      <c r="AA2815" s="17"/>
      <c r="AB2815" s="17"/>
      <c r="AC2815" s="17"/>
      <c r="AD2815" s="17"/>
      <c r="AE2815" s="17"/>
      <c r="AF2815" s="17"/>
      <c r="AG2815" s="17"/>
      <c r="AH2815" s="17"/>
      <c r="AI2815" s="17"/>
      <c r="AJ2815" s="17"/>
      <c r="AK2815" s="17"/>
      <c r="AL2815" s="17"/>
      <c r="AM2815" s="17"/>
      <c r="AN2815" s="17"/>
      <c r="AO2815" s="17"/>
      <c r="AP2815" s="17"/>
      <c r="AQ2815" s="17"/>
      <c r="AR2815" s="17"/>
      <c r="AS2815" s="17"/>
      <c r="AT2815" s="17"/>
      <c r="AU2815" s="17"/>
      <c r="AV2815" s="17"/>
      <c r="AW2815" s="17"/>
      <c r="AX2815" s="17"/>
      <c r="AY2815" s="18"/>
      <c r="AZ2815" s="18"/>
      <c r="BA2815" s="18"/>
      <c r="BB2815" s="18"/>
      <c r="BC2815" s="18"/>
      <c r="BD2815" s="18"/>
      <c r="BE2815" s="18"/>
      <c r="BF2815" s="18"/>
      <c r="BG2815" s="18"/>
      <c r="BH2815" s="18"/>
      <c r="BI2815" s="18"/>
      <c r="BJ2815" s="18"/>
      <c r="BK2815" s="18"/>
      <c r="BL2815" s="18"/>
      <c r="BM2815" s="18"/>
      <c r="BN2815" s="18"/>
      <c r="BO2815" s="18"/>
      <c r="BP2815" s="18"/>
      <c r="BQ2815" s="18"/>
      <c r="BR2815" s="18"/>
      <c r="BS2815" s="18"/>
      <c r="BT2815" s="18"/>
      <c r="BU2815" s="18"/>
      <c r="BV2815" s="18"/>
      <c r="BW2815" s="18"/>
      <c r="BX2815" s="19"/>
      <c r="BZ2815"/>
      <c r="CA2815"/>
      <c r="CB2815"/>
      <c r="CC2815"/>
      <c r="CD2815"/>
      <c r="CE2815"/>
      <c r="CF2815"/>
      <c r="CG2815"/>
      <c r="CH2815"/>
      <c r="CI2815"/>
      <c r="CJ2815"/>
      <c r="CK2815"/>
      <c r="CL2815"/>
      <c r="CM2815"/>
      <c r="CN2815"/>
      <c r="CO2815"/>
      <c r="CP2815"/>
      <c r="CQ2815"/>
      <c r="CR2815"/>
      <c r="CS2815"/>
      <c r="CT2815"/>
      <c r="CU2815"/>
      <c r="CV2815"/>
      <c r="CW2815"/>
      <c r="CX2815"/>
      <c r="CY2815"/>
      <c r="CZ2815"/>
      <c r="DA2815"/>
      <c r="DB2815"/>
      <c r="DC2815"/>
      <c r="DD2815"/>
      <c r="DE2815"/>
      <c r="DF2815"/>
      <c r="DG2815"/>
      <c r="DH2815"/>
      <c r="DI2815"/>
      <c r="DJ2815"/>
      <c r="DK2815"/>
      <c r="DL2815"/>
      <c r="DM2815"/>
      <c r="DN2815"/>
      <c r="DO2815"/>
      <c r="DP2815"/>
      <c r="DQ2815"/>
      <c r="DR2815"/>
      <c r="DS2815"/>
      <c r="DT2815"/>
      <c r="DU2815"/>
      <c r="DV2815"/>
    </row>
    <row r="2816" spans="1:126" ht="20.100000000000001" customHeight="1">
      <c r="B2816" s="9"/>
      <c r="C2816" s="9"/>
      <c r="D2816" s="15"/>
      <c r="E2816" s="16"/>
      <c r="F2816" s="16"/>
      <c r="G2816" s="16"/>
      <c r="H2816" s="16"/>
      <c r="I2816" s="16"/>
      <c r="J2816" s="17"/>
      <c r="K2816" s="17"/>
      <c r="L2816" s="17"/>
      <c r="M2816" s="17"/>
      <c r="N2816" s="17"/>
      <c r="O2816" s="17"/>
      <c r="P2816" s="17"/>
      <c r="Q2816" s="15"/>
      <c r="R2816" s="16" t="s">
        <v>114</v>
      </c>
      <c r="S2816" s="17"/>
      <c r="T2816" s="17"/>
      <c r="U2816" s="17"/>
      <c r="V2816" s="17"/>
      <c r="W2816" s="17"/>
      <c r="X2816" s="17"/>
      <c r="Y2816" s="17"/>
      <c r="Z2816" s="17"/>
      <c r="AA2816" s="17"/>
      <c r="AB2816" s="17"/>
      <c r="AC2816" s="17"/>
      <c r="AD2816" s="17"/>
      <c r="AE2816" s="17"/>
      <c r="AF2816" s="17"/>
      <c r="AG2816" s="17"/>
      <c r="AH2816" s="17"/>
      <c r="AI2816" s="17"/>
      <c r="AJ2816" s="17"/>
      <c r="AK2816" s="17"/>
      <c r="AL2816" s="17"/>
      <c r="AM2816" s="17"/>
      <c r="AN2816" s="17"/>
      <c r="AO2816" s="17"/>
      <c r="AP2816" s="17"/>
      <c r="AQ2816" s="17"/>
      <c r="AR2816" s="17"/>
      <c r="AS2816" s="17"/>
      <c r="AT2816" s="17"/>
      <c r="AU2816" s="17"/>
      <c r="AV2816" s="17"/>
      <c r="AW2816" s="17"/>
      <c r="AX2816" s="17"/>
      <c r="AY2816" s="18"/>
      <c r="AZ2816" s="18"/>
      <c r="BA2816" s="18"/>
      <c r="BB2816" s="18"/>
      <c r="BC2816" s="18"/>
      <c r="BD2816" s="18"/>
      <c r="BE2816" s="18"/>
      <c r="BF2816" s="18"/>
      <c r="BG2816" s="18"/>
      <c r="BH2816" s="18"/>
      <c r="BI2816" s="18"/>
      <c r="BJ2816" s="18"/>
      <c r="BK2816" s="18"/>
      <c r="BL2816" s="18"/>
      <c r="BM2816" s="18"/>
      <c r="BN2816" s="18"/>
      <c r="BO2816" s="18"/>
      <c r="BP2816" s="18"/>
      <c r="BQ2816" s="18"/>
      <c r="BR2816" s="18"/>
      <c r="BS2816" s="18"/>
      <c r="BT2816" s="18"/>
      <c r="BU2816" s="18"/>
      <c r="BV2816" s="18"/>
      <c r="BW2816" s="18"/>
      <c r="BX2816" s="19"/>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I2816"/>
      <c r="DJ2816"/>
      <c r="DK2816"/>
      <c r="DL2816"/>
      <c r="DM2816"/>
      <c r="DN2816"/>
      <c r="DO2816"/>
      <c r="DP2816"/>
      <c r="DQ2816"/>
      <c r="DR2816"/>
      <c r="DS2816"/>
      <c r="DT2816"/>
      <c r="DU2816"/>
      <c r="DV2816"/>
    </row>
    <row r="2817" spans="2:126" ht="20.100000000000001" customHeight="1">
      <c r="B2817" s="9"/>
      <c r="C2817" s="9"/>
      <c r="D2817" s="15"/>
      <c r="E2817" s="16"/>
      <c r="F2817" s="16"/>
      <c r="G2817" s="16"/>
      <c r="H2817" s="16"/>
      <c r="I2817" s="16"/>
      <c r="J2817" s="17"/>
      <c r="K2817" s="17"/>
      <c r="L2817" s="17"/>
      <c r="M2817" s="17"/>
      <c r="N2817" s="17"/>
      <c r="O2817" s="17"/>
      <c r="P2817" s="17"/>
      <c r="Q2817" s="23"/>
      <c r="R2817" s="25"/>
      <c r="S2817" s="25"/>
      <c r="T2817" s="25"/>
      <c r="U2817" s="25"/>
      <c r="V2817" s="25"/>
      <c r="W2817" s="25"/>
      <c r="X2817" s="25"/>
      <c r="Y2817" s="24" t="s">
        <v>241</v>
      </c>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26"/>
      <c r="BZ2817"/>
      <c r="CA2817"/>
      <c r="CB2817"/>
      <c r="CC2817"/>
      <c r="CD2817"/>
      <c r="CE2817"/>
      <c r="CF2817"/>
      <c r="CG2817"/>
      <c r="CH2817"/>
      <c r="CI2817"/>
      <c r="CJ2817"/>
      <c r="CK2817"/>
      <c r="CL2817"/>
      <c r="CM2817"/>
      <c r="CN2817"/>
      <c r="CO2817"/>
      <c r="CP2817"/>
      <c r="CQ2817"/>
      <c r="CR2817"/>
      <c r="CS2817"/>
      <c r="CT2817"/>
      <c r="CU2817"/>
      <c r="CV2817"/>
      <c r="CW2817"/>
      <c r="CX2817"/>
      <c r="CY2817"/>
      <c r="CZ2817"/>
      <c r="DA2817"/>
      <c r="DB2817"/>
      <c r="DC2817"/>
      <c r="DD2817"/>
      <c r="DE2817"/>
      <c r="DF2817"/>
      <c r="DG2817"/>
      <c r="DH2817"/>
      <c r="DI2817"/>
      <c r="DJ2817"/>
      <c r="DK2817"/>
      <c r="DL2817"/>
      <c r="DM2817"/>
      <c r="DN2817"/>
      <c r="DO2817"/>
      <c r="DP2817"/>
      <c r="DQ2817"/>
      <c r="DR2817"/>
      <c r="DS2817"/>
      <c r="DT2817"/>
      <c r="DU2817"/>
      <c r="DV2817"/>
    </row>
    <row r="2818" spans="2:126" ht="20.100000000000001" customHeight="1">
      <c r="B2818" s="9"/>
      <c r="C2818" s="9"/>
      <c r="D2818" s="10"/>
      <c r="E2818" s="11" t="s">
        <v>50</v>
      </c>
      <c r="F2818" s="11"/>
      <c r="G2818" s="11"/>
      <c r="H2818" s="11"/>
      <c r="I2818" s="11"/>
      <c r="J2818" s="12"/>
      <c r="K2818" s="12"/>
      <c r="L2818" s="12"/>
      <c r="M2818" s="12"/>
      <c r="N2818" s="12"/>
      <c r="O2818" s="12"/>
      <c r="P2818" s="12"/>
      <c r="Q2818" s="15"/>
      <c r="R2818" s="16" t="s">
        <v>69</v>
      </c>
      <c r="S2818" s="17"/>
      <c r="T2818" s="17"/>
      <c r="U2818" s="17"/>
      <c r="V2818" s="17"/>
      <c r="W2818" s="17"/>
      <c r="X2818" s="17"/>
      <c r="Y2818" s="17"/>
      <c r="Z2818" s="17"/>
      <c r="AA2818" s="17"/>
      <c r="AB2818" s="17"/>
      <c r="AC2818" s="16" t="s">
        <v>70</v>
      </c>
      <c r="AD2818" s="17"/>
      <c r="AE2818" s="17"/>
      <c r="AF2818" s="17"/>
      <c r="AG2818" s="17"/>
      <c r="AH2818" s="17"/>
      <c r="AI2818" s="17"/>
      <c r="AJ2818" s="17"/>
      <c r="AK2818" s="17"/>
      <c r="AL2818" s="17"/>
      <c r="AM2818" s="17"/>
      <c r="AN2818" s="17"/>
      <c r="AO2818" s="17"/>
      <c r="AP2818" s="17"/>
      <c r="AQ2818" s="17"/>
      <c r="AR2818" s="17"/>
      <c r="AS2818" s="17"/>
      <c r="AT2818" s="17"/>
      <c r="AU2818" s="17"/>
      <c r="AV2818" s="17"/>
      <c r="AW2818" s="17"/>
      <c r="AX2818" s="17"/>
      <c r="AY2818" s="18"/>
      <c r="AZ2818" s="18"/>
      <c r="BA2818" s="18"/>
      <c r="BB2818" s="18"/>
      <c r="BC2818" s="18"/>
      <c r="BD2818" s="18"/>
      <c r="BE2818" s="18"/>
      <c r="BF2818" s="18"/>
      <c r="BG2818" s="18"/>
      <c r="BH2818" s="18"/>
      <c r="BI2818" s="18"/>
      <c r="BJ2818" s="18"/>
      <c r="BK2818" s="18"/>
      <c r="BL2818" s="18"/>
      <c r="BM2818" s="18"/>
      <c r="BN2818" s="18"/>
      <c r="BO2818" s="18"/>
      <c r="BP2818" s="18"/>
      <c r="BQ2818" s="18"/>
      <c r="BR2818" s="18"/>
      <c r="BS2818" s="18"/>
      <c r="BT2818" s="18"/>
      <c r="BU2818" s="18"/>
      <c r="BV2818" s="18"/>
      <c r="BW2818" s="18"/>
      <c r="BX2818" s="19"/>
      <c r="BZ2818"/>
      <c r="CA2818"/>
      <c r="CB2818"/>
      <c r="CC2818"/>
      <c r="CD2818"/>
      <c r="CE2818"/>
      <c r="CF2818"/>
      <c r="CG2818"/>
      <c r="CH2818"/>
      <c r="CI2818"/>
      <c r="CJ2818"/>
      <c r="CK2818"/>
      <c r="CL2818"/>
      <c r="CM2818"/>
      <c r="CN2818"/>
      <c r="CO2818"/>
      <c r="CP2818"/>
      <c r="CQ2818"/>
      <c r="CR2818"/>
      <c r="CS2818"/>
      <c r="CT2818"/>
      <c r="CU2818"/>
      <c r="CV2818"/>
      <c r="CW2818"/>
      <c r="CX2818"/>
      <c r="CY2818"/>
      <c r="CZ2818"/>
      <c r="DA2818"/>
      <c r="DB2818"/>
      <c r="DC2818"/>
      <c r="DD2818"/>
      <c r="DE2818"/>
      <c r="DF2818"/>
      <c r="DG2818"/>
      <c r="DH2818"/>
      <c r="DI2818"/>
      <c r="DJ2818"/>
      <c r="DK2818"/>
      <c r="DL2818"/>
      <c r="DM2818"/>
      <c r="DN2818"/>
      <c r="DO2818"/>
      <c r="DP2818"/>
      <c r="DQ2818"/>
      <c r="DR2818"/>
      <c r="DS2818"/>
      <c r="DT2818"/>
      <c r="DU2818"/>
      <c r="DV2818"/>
    </row>
    <row r="2819" spans="2:126" ht="20.100000000000001" customHeight="1">
      <c r="B2819" s="9"/>
      <c r="C2819" s="9"/>
      <c r="D2819" s="10"/>
      <c r="E2819" s="11" t="s">
        <v>51</v>
      </c>
      <c r="F2819" s="11"/>
      <c r="G2819" s="11"/>
      <c r="H2819" s="11"/>
      <c r="I2819" s="11"/>
      <c r="J2819" s="12"/>
      <c r="K2819" s="12"/>
      <c r="L2819" s="12"/>
      <c r="M2819" s="12"/>
      <c r="N2819" s="12"/>
      <c r="O2819" s="12"/>
      <c r="P2819" s="12"/>
      <c r="Q2819" s="10"/>
      <c r="R2819" s="11" t="s">
        <v>86</v>
      </c>
      <c r="S2819" s="12"/>
      <c r="T2819" s="12"/>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c r="BW2819" s="13"/>
      <c r="BX2819" s="14"/>
    </row>
    <row r="2820" spans="2:126" ht="20.100000000000001" customHeight="1">
      <c r="B2820" s="9"/>
      <c r="C2820" s="9"/>
      <c r="D2820" s="20"/>
      <c r="E2820" s="21" t="s">
        <v>52</v>
      </c>
      <c r="F2820" s="21"/>
      <c r="G2820" s="21"/>
      <c r="H2820" s="21"/>
      <c r="I2820" s="21"/>
      <c r="J2820" s="22"/>
      <c r="K2820" s="22"/>
      <c r="L2820" s="22"/>
      <c r="M2820" s="22"/>
      <c r="N2820" s="22"/>
      <c r="O2820" s="22"/>
      <c r="P2820" s="22"/>
      <c r="Q2820" s="15"/>
      <c r="R2820" s="16" t="s">
        <v>71</v>
      </c>
      <c r="S2820" s="29"/>
      <c r="T2820" s="29"/>
      <c r="U2820" s="29"/>
      <c r="V2820" s="29"/>
      <c r="W2820" s="29"/>
      <c r="X2820" s="29"/>
      <c r="Y2820" s="29"/>
      <c r="Z2820" s="29"/>
      <c r="AA2820" s="29"/>
      <c r="AB2820" s="29"/>
      <c r="AC2820" s="29"/>
      <c r="AD2820" s="29"/>
      <c r="AE2820" s="29"/>
      <c r="AF2820" s="29"/>
      <c r="AG2820" s="29"/>
      <c r="AH2820" s="29"/>
      <c r="AI2820" s="29"/>
      <c r="AJ2820" s="29"/>
      <c r="AK2820" s="29"/>
      <c r="AL2820" s="29"/>
      <c r="AM2820" s="29"/>
      <c r="AN2820" s="29"/>
      <c r="AO2820" s="29"/>
      <c r="AP2820" s="29"/>
      <c r="AQ2820" s="29"/>
      <c r="AR2820" s="29"/>
      <c r="AS2820" s="29"/>
      <c r="AT2820" s="29"/>
      <c r="AU2820" s="29"/>
      <c r="AV2820" s="29"/>
      <c r="AW2820" s="29"/>
      <c r="AX2820" s="29"/>
      <c r="AY2820" s="30"/>
      <c r="AZ2820" s="30"/>
      <c r="BA2820" s="30"/>
      <c r="BB2820" s="30"/>
      <c r="BC2820" s="30"/>
      <c r="BD2820" s="30"/>
      <c r="BE2820" s="30"/>
      <c r="BF2820" s="30"/>
      <c r="BG2820" s="30"/>
      <c r="BH2820" s="30"/>
      <c r="BI2820" s="30"/>
      <c r="BJ2820" s="30"/>
      <c r="BK2820" s="30"/>
      <c r="BL2820" s="18"/>
      <c r="BM2820" s="18"/>
      <c r="BN2820" s="18"/>
      <c r="BO2820" s="18"/>
      <c r="BP2820" s="18"/>
      <c r="BQ2820" s="18"/>
      <c r="BR2820" s="18"/>
      <c r="BS2820" s="18"/>
      <c r="BT2820" s="18"/>
      <c r="BU2820" s="18"/>
      <c r="BV2820" s="18"/>
      <c r="BW2820" s="18"/>
      <c r="BX2820" s="19"/>
      <c r="BZ2820"/>
      <c r="CA2820"/>
      <c r="CB2820"/>
      <c r="CC2820"/>
      <c r="CD2820"/>
      <c r="CE2820"/>
      <c r="CF2820"/>
      <c r="CG2820"/>
      <c r="CH2820"/>
      <c r="CI2820"/>
      <c r="CJ2820"/>
      <c r="CK2820"/>
      <c r="CL2820"/>
      <c r="CM2820"/>
      <c r="CN2820"/>
      <c r="CO2820"/>
      <c r="CP2820"/>
      <c r="CQ2820"/>
      <c r="CR2820"/>
      <c r="CS2820"/>
      <c r="CT2820"/>
      <c r="CU2820"/>
      <c r="CV2820"/>
      <c r="CW2820"/>
      <c r="CX2820"/>
      <c r="CY2820"/>
      <c r="CZ2820"/>
      <c r="DA2820"/>
      <c r="DB2820"/>
      <c r="DC2820"/>
      <c r="DD2820"/>
      <c r="DE2820"/>
      <c r="DF2820"/>
      <c r="DG2820"/>
      <c r="DH2820"/>
      <c r="DI2820"/>
      <c r="DJ2820"/>
      <c r="DK2820"/>
      <c r="DL2820"/>
      <c r="DM2820"/>
      <c r="DN2820"/>
      <c r="DO2820"/>
      <c r="DP2820"/>
      <c r="DQ2820"/>
      <c r="DR2820"/>
      <c r="DS2820"/>
      <c r="DT2820"/>
      <c r="DU2820"/>
      <c r="DV2820"/>
    </row>
    <row r="2821" spans="2:126" ht="20.100000000000001" customHeight="1">
      <c r="B2821" s="9"/>
      <c r="C2821" s="9"/>
      <c r="D2821" s="15"/>
      <c r="E2821" s="16"/>
      <c r="F2821" s="16"/>
      <c r="G2821" s="16"/>
      <c r="H2821" s="16"/>
      <c r="I2821" s="16"/>
      <c r="J2821" s="17"/>
      <c r="K2821" s="17"/>
      <c r="L2821" s="17"/>
      <c r="M2821" s="17"/>
      <c r="N2821" s="17"/>
      <c r="O2821" s="17"/>
      <c r="P2821" s="17"/>
      <c r="Q2821" s="15"/>
      <c r="R2821" s="28" t="s">
        <v>72</v>
      </c>
      <c r="S2821" s="29"/>
      <c r="T2821" s="29"/>
      <c r="U2821" s="29"/>
      <c r="V2821" s="29"/>
      <c r="W2821" s="29"/>
      <c r="X2821" s="29"/>
      <c r="Y2821" s="29"/>
      <c r="Z2821" s="29"/>
      <c r="AA2821" s="29"/>
      <c r="AB2821" s="29"/>
      <c r="AC2821" s="29"/>
      <c r="AD2821" s="29"/>
      <c r="AE2821" s="29"/>
      <c r="AF2821" s="29"/>
      <c r="AG2821" s="29"/>
      <c r="AH2821" s="29"/>
      <c r="AI2821" s="29"/>
      <c r="AJ2821" s="29"/>
      <c r="AK2821" s="29"/>
      <c r="AL2821" s="29"/>
      <c r="AM2821" s="29"/>
      <c r="AN2821" s="29"/>
      <c r="AO2821" s="29"/>
      <c r="AP2821" s="29"/>
      <c r="AQ2821" s="29"/>
      <c r="AR2821" s="29"/>
      <c r="AS2821" s="29"/>
      <c r="AT2821" s="29"/>
      <c r="AU2821" s="29"/>
      <c r="AV2821" s="29"/>
      <c r="AW2821" s="29"/>
      <c r="AX2821" s="29"/>
      <c r="AY2821" s="30"/>
      <c r="AZ2821" s="30"/>
      <c r="BA2821" s="30"/>
      <c r="BB2821" s="30"/>
      <c r="BC2821" s="30"/>
      <c r="BD2821" s="30"/>
      <c r="BE2821" s="30"/>
      <c r="BF2821" s="30"/>
      <c r="BG2821" s="30"/>
      <c r="BH2821" s="30"/>
      <c r="BI2821" s="30"/>
      <c r="BJ2821" s="30"/>
      <c r="BK2821" s="30"/>
      <c r="BL2821" s="18"/>
      <c r="BM2821" s="18"/>
      <c r="BN2821" s="18"/>
      <c r="BO2821" s="18"/>
      <c r="BP2821" s="18"/>
      <c r="BQ2821" s="18"/>
      <c r="BR2821" s="18"/>
      <c r="BS2821" s="18"/>
      <c r="BT2821" s="18"/>
      <c r="BU2821" s="18"/>
      <c r="BV2821" s="18"/>
      <c r="BW2821" s="18"/>
      <c r="BX2821" s="19"/>
      <c r="BZ2821"/>
      <c r="CA2821"/>
      <c r="CB2821"/>
      <c r="CC2821"/>
      <c r="CD2821"/>
      <c r="CE2821"/>
      <c r="CF2821"/>
      <c r="CG2821"/>
      <c r="CH2821"/>
      <c r="CI2821"/>
      <c r="CJ2821"/>
      <c r="CK2821"/>
      <c r="CL2821"/>
      <c r="CM2821"/>
      <c r="CN2821"/>
      <c r="CO2821"/>
      <c r="CP2821"/>
      <c r="CQ2821"/>
      <c r="CR2821"/>
      <c r="CS2821"/>
      <c r="CT2821"/>
      <c r="CU2821"/>
      <c r="CV2821"/>
      <c r="CW2821"/>
      <c r="CX2821"/>
      <c r="CY2821"/>
      <c r="CZ2821"/>
      <c r="DA2821"/>
      <c r="DB2821"/>
      <c r="DC2821"/>
      <c r="DD2821"/>
      <c r="DE2821"/>
      <c r="DF2821"/>
      <c r="DG2821"/>
      <c r="DH2821"/>
      <c r="DI2821"/>
      <c r="DJ2821"/>
      <c r="DK2821"/>
      <c r="DL2821"/>
      <c r="DM2821"/>
      <c r="DN2821"/>
      <c r="DO2821"/>
      <c r="DP2821"/>
      <c r="DQ2821"/>
      <c r="DR2821"/>
      <c r="DS2821"/>
      <c r="DT2821"/>
      <c r="DU2821"/>
      <c r="DV2821"/>
    </row>
    <row r="2822" spans="2:126" ht="20.100000000000001" customHeight="1">
      <c r="B2822" s="9"/>
      <c r="C2822" s="9"/>
      <c r="D2822" s="15"/>
      <c r="E2822" s="16"/>
      <c r="F2822" s="16"/>
      <c r="G2822" s="16"/>
      <c r="H2822" s="16"/>
      <c r="I2822" s="16"/>
      <c r="J2822" s="17"/>
      <c r="K2822" s="17"/>
      <c r="L2822" s="17"/>
      <c r="M2822" s="17"/>
      <c r="N2822" s="17"/>
      <c r="O2822" s="17"/>
      <c r="P2822" s="17"/>
      <c r="Q2822" s="15"/>
      <c r="R2822" s="29"/>
      <c r="S2822" s="29"/>
      <c r="T2822" s="29" t="s">
        <v>73</v>
      </c>
      <c r="U2822" s="29"/>
      <c r="V2822" s="29"/>
      <c r="W2822" s="29"/>
      <c r="X2822" s="29"/>
      <c r="Y2822" s="29"/>
      <c r="Z2822" s="29"/>
      <c r="AA2822" s="29"/>
      <c r="AB2822" s="29"/>
      <c r="AC2822" s="29"/>
      <c r="AD2822" s="29"/>
      <c r="AE2822" s="29"/>
      <c r="AF2822" s="29"/>
      <c r="AG2822" s="29"/>
      <c r="AH2822" s="29"/>
      <c r="AI2822" s="29"/>
      <c r="AJ2822" s="29"/>
      <c r="AK2822" s="29"/>
      <c r="AL2822" s="29"/>
      <c r="AM2822" s="29"/>
      <c r="AN2822" s="29"/>
      <c r="AO2822" s="29"/>
      <c r="AP2822" s="29"/>
      <c r="AQ2822" s="29"/>
      <c r="AR2822" s="29"/>
      <c r="AS2822" s="29"/>
      <c r="AT2822" s="29"/>
      <c r="AU2822" s="29"/>
      <c r="AV2822" s="29"/>
      <c r="AW2822" s="29"/>
      <c r="AX2822" s="29"/>
      <c r="AY2822" s="30"/>
      <c r="AZ2822" s="30"/>
      <c r="BA2822" s="30"/>
      <c r="BB2822" s="30"/>
      <c r="BC2822" s="30"/>
      <c r="BD2822" s="30"/>
      <c r="BE2822" s="30"/>
      <c r="BF2822" s="30"/>
      <c r="BG2822" s="30"/>
      <c r="BH2822" s="30"/>
      <c r="BI2822" s="30"/>
      <c r="BJ2822" s="30"/>
      <c r="BK2822" s="30"/>
      <c r="BL2822" s="18"/>
      <c r="BM2822" s="18"/>
      <c r="BN2822" s="18"/>
      <c r="BO2822" s="18"/>
      <c r="BP2822" s="18"/>
      <c r="BQ2822" s="18"/>
      <c r="BR2822" s="18"/>
      <c r="BS2822" s="18"/>
      <c r="BT2822" s="18"/>
      <c r="BU2822" s="18"/>
      <c r="BV2822" s="18"/>
      <c r="BW2822" s="18"/>
      <c r="BX2822" s="19"/>
      <c r="BZ2822"/>
      <c r="CA2822"/>
      <c r="CB2822"/>
      <c r="CC2822"/>
      <c r="CD2822"/>
      <c r="CE2822"/>
      <c r="CF2822"/>
      <c r="CG2822"/>
      <c r="CH2822"/>
      <c r="CI2822"/>
      <c r="CJ2822"/>
      <c r="CK2822"/>
      <c r="CL2822"/>
      <c r="CM2822"/>
      <c r="CN2822"/>
      <c r="CO2822"/>
      <c r="CP2822"/>
      <c r="CQ2822"/>
      <c r="CR2822"/>
      <c r="CS2822"/>
      <c r="CT2822"/>
      <c r="CU2822"/>
      <c r="CV2822"/>
      <c r="CW2822"/>
      <c r="CX2822"/>
      <c r="CY2822"/>
      <c r="CZ2822"/>
      <c r="DA2822"/>
      <c r="DB2822"/>
      <c r="DC2822"/>
      <c r="DD2822"/>
      <c r="DE2822"/>
      <c r="DF2822"/>
      <c r="DG2822"/>
      <c r="DH2822"/>
      <c r="DI2822"/>
      <c r="DJ2822"/>
      <c r="DK2822"/>
      <c r="DL2822"/>
      <c r="DM2822"/>
      <c r="DN2822"/>
      <c r="DO2822"/>
      <c r="DP2822"/>
      <c r="DQ2822"/>
      <c r="DR2822"/>
      <c r="DS2822"/>
      <c r="DT2822"/>
      <c r="DU2822"/>
      <c r="DV2822"/>
    </row>
    <row r="2823" spans="2:126" ht="20.100000000000001" customHeight="1">
      <c r="B2823" s="9"/>
      <c r="C2823" s="9"/>
      <c r="D2823" s="15"/>
      <c r="E2823" s="16"/>
      <c r="F2823" s="16"/>
      <c r="G2823" s="16"/>
      <c r="H2823" s="16"/>
      <c r="I2823" s="16"/>
      <c r="J2823" s="17"/>
      <c r="K2823" s="17"/>
      <c r="L2823" s="17"/>
      <c r="M2823" s="17"/>
      <c r="N2823" s="17"/>
      <c r="O2823" s="17"/>
      <c r="P2823" s="17"/>
      <c r="Q2823" s="15"/>
      <c r="R2823" s="29"/>
      <c r="S2823" s="29"/>
      <c r="T2823" s="29" t="s">
        <v>74</v>
      </c>
      <c r="U2823" s="29"/>
      <c r="V2823" s="29"/>
      <c r="W2823" s="29"/>
      <c r="X2823" s="29"/>
      <c r="Y2823" s="29"/>
      <c r="Z2823" s="29"/>
      <c r="AA2823" s="29"/>
      <c r="AB2823" s="29"/>
      <c r="AC2823" s="29"/>
      <c r="AD2823" s="29"/>
      <c r="AE2823" s="29"/>
      <c r="AF2823" s="29"/>
      <c r="AG2823" s="29"/>
      <c r="AH2823" s="29"/>
      <c r="AI2823" s="29"/>
      <c r="AJ2823" s="29"/>
      <c r="AK2823" s="29"/>
      <c r="AL2823" s="29"/>
      <c r="AM2823" s="29"/>
      <c r="AN2823" s="29"/>
      <c r="AO2823" s="29"/>
      <c r="AP2823" s="29"/>
      <c r="AQ2823" s="29"/>
      <c r="AR2823" s="29"/>
      <c r="AS2823" s="29"/>
      <c r="AT2823" s="29"/>
      <c r="AU2823" s="29"/>
      <c r="AV2823" s="29"/>
      <c r="AW2823" s="29"/>
      <c r="AX2823" s="29"/>
      <c r="AY2823" s="30"/>
      <c r="AZ2823" s="30"/>
      <c r="BA2823" s="30"/>
      <c r="BB2823" s="30"/>
      <c r="BC2823" s="30"/>
      <c r="BD2823" s="30"/>
      <c r="BE2823" s="30"/>
      <c r="BF2823" s="30"/>
      <c r="BG2823" s="30"/>
      <c r="BH2823" s="30"/>
      <c r="BI2823" s="30"/>
      <c r="BJ2823" s="30"/>
      <c r="BK2823" s="30"/>
      <c r="BL2823" s="18"/>
      <c r="BM2823" s="18"/>
      <c r="BN2823" s="18"/>
      <c r="BO2823" s="18"/>
      <c r="BP2823" s="18"/>
      <c r="BQ2823" s="18"/>
      <c r="BR2823" s="18"/>
      <c r="BS2823" s="18"/>
      <c r="BT2823" s="18"/>
      <c r="BU2823" s="18"/>
      <c r="BV2823" s="18"/>
      <c r="BW2823" s="18"/>
      <c r="BX2823" s="19"/>
      <c r="BZ2823"/>
      <c r="CA2823"/>
      <c r="CB2823"/>
      <c r="CC2823"/>
      <c r="CD2823"/>
      <c r="CE2823"/>
      <c r="CF2823"/>
      <c r="CG2823"/>
      <c r="CH2823"/>
      <c r="CI2823"/>
      <c r="CJ2823"/>
      <c r="CK2823"/>
      <c r="CL2823"/>
      <c r="CM2823"/>
      <c r="CN2823"/>
      <c r="CO2823"/>
      <c r="CP2823"/>
      <c r="CQ2823"/>
      <c r="CR2823"/>
      <c r="CS2823"/>
      <c r="CT2823"/>
      <c r="CU2823"/>
      <c r="CV2823"/>
      <c r="CW2823"/>
      <c r="CX2823"/>
      <c r="CY2823"/>
      <c r="CZ2823"/>
      <c r="DA2823"/>
      <c r="DB2823"/>
      <c r="DC2823"/>
      <c r="DD2823"/>
      <c r="DE2823"/>
      <c r="DF2823"/>
      <c r="DG2823"/>
      <c r="DH2823"/>
      <c r="DI2823"/>
      <c r="DJ2823"/>
      <c r="DK2823"/>
      <c r="DL2823"/>
      <c r="DM2823"/>
      <c r="DN2823"/>
      <c r="DO2823"/>
      <c r="DP2823"/>
      <c r="DQ2823"/>
      <c r="DR2823"/>
      <c r="DS2823"/>
      <c r="DT2823"/>
      <c r="DU2823"/>
      <c r="DV2823"/>
    </row>
    <row r="2824" spans="2:126" ht="20.100000000000001" customHeight="1">
      <c r="B2824" s="9"/>
      <c r="C2824" s="9"/>
      <c r="D2824" s="15"/>
      <c r="E2824" s="16"/>
      <c r="F2824" s="16"/>
      <c r="G2824" s="16"/>
      <c r="H2824" s="16"/>
      <c r="I2824" s="16"/>
      <c r="J2824" s="17"/>
      <c r="K2824" s="17"/>
      <c r="L2824" s="17"/>
      <c r="M2824" s="17"/>
      <c r="N2824" s="17"/>
      <c r="O2824" s="17"/>
      <c r="P2824" s="17"/>
      <c r="Q2824" s="15"/>
      <c r="R2824" s="29"/>
      <c r="S2824" s="29"/>
      <c r="T2824" s="29" t="s">
        <v>75</v>
      </c>
      <c r="U2824" s="29"/>
      <c r="V2824" s="29"/>
      <c r="W2824" s="29"/>
      <c r="X2824" s="29"/>
      <c r="Y2824" s="29"/>
      <c r="Z2824" s="29"/>
      <c r="AA2824" s="29"/>
      <c r="AB2824" s="29"/>
      <c r="AC2824" s="29"/>
      <c r="AD2824" s="29"/>
      <c r="AE2824" s="29"/>
      <c r="AF2824" s="29"/>
      <c r="AG2824" s="29"/>
      <c r="AH2824" s="29"/>
      <c r="AI2824" s="29"/>
      <c r="AJ2824" s="29"/>
      <c r="AK2824" s="29"/>
      <c r="AL2824" s="29"/>
      <c r="AM2824" s="29"/>
      <c r="AN2824" s="29"/>
      <c r="AO2824" s="29"/>
      <c r="AP2824" s="29"/>
      <c r="AQ2824" s="29"/>
      <c r="AR2824" s="29"/>
      <c r="AS2824" s="29"/>
      <c r="AT2824" s="29"/>
      <c r="AU2824" s="29"/>
      <c r="AV2824" s="29"/>
      <c r="AW2824" s="29"/>
      <c r="AX2824" s="29"/>
      <c r="AY2824" s="30"/>
      <c r="AZ2824" s="30"/>
      <c r="BA2824" s="30"/>
      <c r="BB2824" s="30"/>
      <c r="BC2824" s="30"/>
      <c r="BD2824" s="30"/>
      <c r="BE2824" s="30"/>
      <c r="BF2824" s="30"/>
      <c r="BG2824" s="30"/>
      <c r="BH2824" s="30"/>
      <c r="BI2824" s="30"/>
      <c r="BJ2824" s="30"/>
      <c r="BK2824" s="30"/>
      <c r="BL2824" s="18"/>
      <c r="BM2824" s="18"/>
      <c r="BN2824" s="18"/>
      <c r="BO2824" s="18"/>
      <c r="BP2824" s="18"/>
      <c r="BQ2824" s="18"/>
      <c r="BR2824" s="18"/>
      <c r="BS2824" s="18"/>
      <c r="BT2824" s="18"/>
      <c r="BU2824" s="18"/>
      <c r="BV2824" s="18"/>
      <c r="BW2824" s="18"/>
      <c r="BX2824" s="19"/>
      <c r="BZ2824"/>
      <c r="CA2824"/>
      <c r="CB2824"/>
      <c r="CC2824"/>
      <c r="CD2824"/>
      <c r="CE2824"/>
      <c r="CF2824"/>
      <c r="CG2824"/>
      <c r="CH2824"/>
      <c r="CI2824"/>
      <c r="CJ2824"/>
      <c r="CK2824"/>
      <c r="CL2824"/>
      <c r="CM2824"/>
      <c r="CN2824"/>
      <c r="CO2824"/>
      <c r="CP2824"/>
      <c r="CQ2824"/>
      <c r="CR2824"/>
      <c r="CS2824"/>
      <c r="CT2824"/>
      <c r="CU2824"/>
      <c r="CV2824"/>
      <c r="CW2824"/>
      <c r="CX2824"/>
      <c r="CY2824"/>
      <c r="CZ2824"/>
      <c r="DA2824"/>
      <c r="DB2824"/>
      <c r="DC2824"/>
      <c r="DD2824"/>
      <c r="DE2824"/>
      <c r="DF2824"/>
      <c r="DG2824"/>
      <c r="DH2824"/>
      <c r="DI2824"/>
      <c r="DJ2824"/>
      <c r="DK2824"/>
      <c r="DL2824"/>
      <c r="DM2824"/>
      <c r="DN2824"/>
      <c r="DO2824"/>
      <c r="DP2824"/>
      <c r="DQ2824"/>
      <c r="DR2824"/>
      <c r="DS2824"/>
      <c r="DT2824"/>
      <c r="DU2824"/>
      <c r="DV2824"/>
    </row>
    <row r="2825" spans="2:126" ht="20.100000000000001" customHeight="1">
      <c r="B2825" s="9"/>
      <c r="C2825" s="9"/>
      <c r="D2825" s="15"/>
      <c r="E2825" s="16"/>
      <c r="F2825" s="16"/>
      <c r="G2825" s="16"/>
      <c r="H2825" s="16"/>
      <c r="I2825" s="16"/>
      <c r="J2825" s="17"/>
      <c r="K2825" s="17"/>
      <c r="L2825" s="17"/>
      <c r="M2825" s="17"/>
      <c r="N2825" s="17"/>
      <c r="O2825" s="17"/>
      <c r="P2825" s="17"/>
      <c r="Q2825" s="15"/>
      <c r="R2825" s="29"/>
      <c r="S2825" s="29"/>
      <c r="T2825" s="29" t="s">
        <v>84</v>
      </c>
      <c r="U2825" s="29"/>
      <c r="V2825" s="29"/>
      <c r="W2825" s="29"/>
      <c r="X2825" s="29"/>
      <c r="Y2825" s="29"/>
      <c r="Z2825" s="29"/>
      <c r="AA2825" s="29"/>
      <c r="AB2825" s="29"/>
      <c r="AC2825" s="29"/>
      <c r="AD2825" s="29"/>
      <c r="AE2825" s="29"/>
      <c r="AF2825" s="29"/>
      <c r="AG2825" s="29"/>
      <c r="AH2825" s="29"/>
      <c r="AI2825" s="29"/>
      <c r="AJ2825" s="29"/>
      <c r="AK2825" s="29"/>
      <c r="AL2825" s="29"/>
      <c r="AM2825" s="29"/>
      <c r="AN2825" s="29"/>
      <c r="AO2825" s="29"/>
      <c r="AP2825" s="29"/>
      <c r="AQ2825" s="29"/>
      <c r="AR2825" s="29"/>
      <c r="AS2825" s="29"/>
      <c r="AT2825" s="29"/>
      <c r="AU2825" s="29"/>
      <c r="AV2825" s="29"/>
      <c r="AW2825" s="29"/>
      <c r="AX2825" s="29"/>
      <c r="AY2825" s="30"/>
      <c r="AZ2825" s="30"/>
      <c r="BA2825" s="30"/>
      <c r="BB2825" s="30"/>
      <c r="BC2825" s="30"/>
      <c r="BD2825" s="30"/>
      <c r="BE2825" s="30"/>
      <c r="BF2825" s="30"/>
      <c r="BG2825" s="30"/>
      <c r="BH2825" s="30"/>
      <c r="BI2825" s="30"/>
      <c r="BJ2825" s="30"/>
      <c r="BK2825" s="30"/>
      <c r="BL2825" s="18"/>
      <c r="BM2825" s="18"/>
      <c r="BN2825" s="18"/>
      <c r="BO2825" s="18"/>
      <c r="BP2825" s="18"/>
      <c r="BQ2825" s="18"/>
      <c r="BR2825" s="18"/>
      <c r="BS2825" s="18"/>
      <c r="BT2825" s="18"/>
      <c r="BU2825" s="18"/>
      <c r="BV2825" s="18"/>
      <c r="BW2825" s="18"/>
      <c r="BX2825" s="19"/>
      <c r="BZ2825"/>
      <c r="CA2825"/>
      <c r="CB2825"/>
      <c r="CC2825"/>
      <c r="CD2825"/>
      <c r="CE2825"/>
      <c r="CF2825"/>
      <c r="CG2825"/>
      <c r="CH2825"/>
      <c r="CI2825"/>
      <c r="CJ2825"/>
      <c r="CK2825"/>
      <c r="CL2825"/>
      <c r="CM2825"/>
      <c r="CN2825"/>
      <c r="CO2825"/>
      <c r="CP2825"/>
      <c r="CQ2825"/>
      <c r="CR2825"/>
      <c r="CS2825"/>
      <c r="CT2825"/>
      <c r="CU2825"/>
      <c r="CV2825"/>
      <c r="CW2825"/>
      <c r="CX2825"/>
      <c r="CY2825"/>
      <c r="CZ2825"/>
      <c r="DA2825"/>
      <c r="DB2825"/>
      <c r="DC2825"/>
      <c r="DD2825"/>
      <c r="DE2825"/>
      <c r="DF2825"/>
      <c r="DG2825"/>
      <c r="DH2825"/>
      <c r="DI2825"/>
      <c r="DJ2825"/>
      <c r="DK2825"/>
      <c r="DL2825"/>
      <c r="DM2825"/>
      <c r="DN2825"/>
      <c r="DO2825"/>
      <c r="DP2825"/>
      <c r="DQ2825"/>
      <c r="DR2825"/>
      <c r="DS2825"/>
      <c r="DT2825"/>
      <c r="DU2825"/>
      <c r="DV2825"/>
    </row>
    <row r="2826" spans="2:126" ht="20.100000000000001" customHeight="1">
      <c r="B2826" s="9"/>
      <c r="C2826" s="9"/>
      <c r="D2826" s="23"/>
      <c r="E2826" s="24"/>
      <c r="F2826" s="24"/>
      <c r="G2826" s="24"/>
      <c r="H2826" s="24"/>
      <c r="I2826" s="24"/>
      <c r="J2826" s="25"/>
      <c r="K2826" s="25"/>
      <c r="L2826" s="25"/>
      <c r="M2826" s="25"/>
      <c r="N2826" s="25"/>
      <c r="O2826" s="25"/>
      <c r="P2826" s="25"/>
      <c r="Q2826" s="15"/>
      <c r="R2826" s="29"/>
      <c r="S2826" s="29"/>
      <c r="T2826" s="29" t="s">
        <v>76</v>
      </c>
      <c r="U2826" s="29"/>
      <c r="V2826" s="29"/>
      <c r="W2826" s="29"/>
      <c r="X2826" s="29"/>
      <c r="Y2826" s="29"/>
      <c r="Z2826" s="29"/>
      <c r="AA2826" s="29"/>
      <c r="AB2826" s="29"/>
      <c r="AC2826" s="29"/>
      <c r="AD2826" s="29"/>
      <c r="AE2826" s="29"/>
      <c r="AF2826" s="29"/>
      <c r="AG2826" s="29"/>
      <c r="AH2826" s="29"/>
      <c r="AI2826" s="29"/>
      <c r="AJ2826" s="29"/>
      <c r="AK2826" s="29"/>
      <c r="AL2826" s="29"/>
      <c r="AM2826" s="29"/>
      <c r="AN2826" s="29"/>
      <c r="AO2826" s="29"/>
      <c r="AP2826" s="29"/>
      <c r="AQ2826" s="29"/>
      <c r="AR2826" s="29"/>
      <c r="AS2826" s="29"/>
      <c r="AT2826" s="29"/>
      <c r="AU2826" s="29"/>
      <c r="AV2826" s="29"/>
      <c r="AW2826" s="29"/>
      <c r="AX2826" s="29"/>
      <c r="AY2826" s="30"/>
      <c r="AZ2826" s="30"/>
      <c r="BA2826" s="30"/>
      <c r="BB2826" s="30"/>
      <c r="BC2826" s="30"/>
      <c r="BD2826" s="30"/>
      <c r="BE2826" s="30"/>
      <c r="BF2826" s="30"/>
      <c r="BG2826" s="30"/>
      <c r="BH2826" s="30"/>
      <c r="BI2826" s="30"/>
      <c r="BJ2826" s="30"/>
      <c r="BK2826" s="30"/>
      <c r="BL2826" s="18"/>
      <c r="BM2826" s="18"/>
      <c r="BN2826" s="18"/>
      <c r="BO2826" s="18"/>
      <c r="BP2826" s="18"/>
      <c r="BQ2826" s="18"/>
      <c r="BR2826" s="18"/>
      <c r="BS2826" s="18"/>
      <c r="BT2826" s="18"/>
      <c r="BU2826" s="18"/>
      <c r="BV2826" s="18"/>
      <c r="BW2826" s="18"/>
      <c r="BX2826" s="19"/>
      <c r="BZ2826"/>
      <c r="CA2826"/>
      <c r="CB2826"/>
      <c r="CC2826"/>
      <c r="CD2826"/>
      <c r="CE2826"/>
      <c r="CF2826"/>
      <c r="CG2826"/>
      <c r="CH2826"/>
      <c r="CI2826"/>
      <c r="CJ2826"/>
      <c r="CK2826"/>
      <c r="CL2826"/>
      <c r="CM2826"/>
      <c r="CN2826"/>
      <c r="CO2826"/>
      <c r="CP2826"/>
      <c r="CQ2826"/>
      <c r="CR2826"/>
      <c r="CS2826"/>
      <c r="CT2826"/>
      <c r="CU2826"/>
      <c r="CV2826"/>
      <c r="CW2826"/>
      <c r="CX2826"/>
      <c r="CY2826"/>
      <c r="CZ2826"/>
      <c r="DA2826"/>
      <c r="DB2826"/>
      <c r="DC2826"/>
      <c r="DD2826"/>
      <c r="DE2826"/>
      <c r="DF2826"/>
      <c r="DG2826"/>
      <c r="DH2826"/>
      <c r="DI2826"/>
      <c r="DJ2826"/>
      <c r="DK2826"/>
      <c r="DL2826"/>
      <c r="DM2826"/>
      <c r="DN2826"/>
      <c r="DO2826"/>
      <c r="DP2826"/>
      <c r="DQ2826"/>
      <c r="DR2826"/>
      <c r="DS2826"/>
      <c r="DT2826"/>
      <c r="DU2826"/>
      <c r="DV2826"/>
    </row>
    <row r="2827" spans="2:126" ht="20.100000000000001" customHeight="1">
      <c r="B2827" s="9"/>
      <c r="C2827" s="9"/>
      <c r="D2827" s="15"/>
      <c r="E2827" s="16" t="s">
        <v>53</v>
      </c>
      <c r="F2827" s="16"/>
      <c r="G2827" s="16"/>
      <c r="H2827" s="16"/>
      <c r="I2827" s="16"/>
      <c r="J2827" s="17"/>
      <c r="K2827" s="17"/>
      <c r="L2827" s="17"/>
      <c r="M2827" s="17"/>
      <c r="N2827" s="17"/>
      <c r="O2827" s="17"/>
      <c r="P2827" s="17"/>
      <c r="Q2827" s="10"/>
      <c r="R2827" s="11" t="s">
        <v>325</v>
      </c>
      <c r="S2827" s="37"/>
      <c r="T2827" s="37"/>
      <c r="U2827" s="37"/>
      <c r="V2827" s="37"/>
      <c r="W2827" s="37"/>
      <c r="X2827" s="37"/>
      <c r="Y2827" s="37"/>
      <c r="Z2827" s="37"/>
      <c r="AA2827" s="37"/>
      <c r="AB2827" s="37"/>
      <c r="AC2827" s="37"/>
      <c r="AD2827" s="37"/>
      <c r="AE2827" s="37"/>
      <c r="AF2827" s="37"/>
      <c r="AG2827" s="37"/>
      <c r="AH2827" s="37"/>
      <c r="AI2827" s="37"/>
      <c r="AJ2827" s="37"/>
      <c r="AK2827" s="37"/>
      <c r="AL2827" s="37"/>
      <c r="AM2827" s="37"/>
      <c r="AN2827" s="37"/>
      <c r="AO2827" s="37"/>
      <c r="AP2827" s="37"/>
      <c r="AQ2827" s="37"/>
      <c r="AR2827" s="37"/>
      <c r="AS2827" s="37"/>
      <c r="AT2827" s="37"/>
      <c r="AU2827" s="37"/>
      <c r="AV2827" s="37"/>
      <c r="AW2827" s="37"/>
      <c r="AX2827" s="37"/>
      <c r="AY2827" s="38"/>
      <c r="AZ2827" s="38"/>
      <c r="BA2827" s="38"/>
      <c r="BB2827" s="38"/>
      <c r="BC2827" s="38"/>
      <c r="BD2827" s="38"/>
      <c r="BE2827" s="38"/>
      <c r="BF2827" s="38"/>
      <c r="BG2827" s="38"/>
      <c r="BH2827" s="38"/>
      <c r="BI2827" s="38"/>
      <c r="BJ2827" s="38"/>
      <c r="BK2827" s="38"/>
      <c r="BL2827" s="13"/>
      <c r="BM2827" s="13"/>
      <c r="BN2827" s="13"/>
      <c r="BO2827" s="13"/>
      <c r="BP2827" s="13"/>
      <c r="BQ2827" s="13"/>
      <c r="BR2827" s="13"/>
      <c r="BS2827" s="13"/>
      <c r="BT2827" s="13"/>
      <c r="BU2827" s="13"/>
      <c r="BV2827" s="13"/>
      <c r="BW2827" s="13"/>
      <c r="BX2827" s="14"/>
    </row>
    <row r="2828" spans="2:126" ht="20.100000000000001" customHeight="1">
      <c r="B2828" s="9"/>
      <c r="C2828" s="9"/>
      <c r="D2828" s="20"/>
      <c r="E2828" s="21" t="s">
        <v>54</v>
      </c>
      <c r="F2828" s="21"/>
      <c r="G2828" s="21"/>
      <c r="H2828" s="21"/>
      <c r="I2828" s="21"/>
      <c r="J2828" s="22"/>
      <c r="K2828" s="22"/>
      <c r="L2828" s="22"/>
      <c r="M2828" s="22"/>
      <c r="N2828" s="22"/>
      <c r="O2828" s="22"/>
      <c r="P2828" s="22"/>
      <c r="Q2828" s="15"/>
      <c r="R2828" s="28" t="s">
        <v>77</v>
      </c>
      <c r="S2828" s="29"/>
      <c r="T2828" s="29"/>
      <c r="U2828" s="29"/>
      <c r="V2828" s="29"/>
      <c r="W2828" s="29"/>
      <c r="X2828" s="29"/>
      <c r="Y2828" s="29"/>
      <c r="Z2828" s="29"/>
      <c r="AA2828" s="29"/>
      <c r="AB2828" s="29"/>
      <c r="AC2828" s="29"/>
      <c r="AD2828" s="29"/>
      <c r="AE2828" s="29"/>
      <c r="AF2828" s="29"/>
      <c r="AG2828" s="29"/>
      <c r="AH2828" s="29"/>
      <c r="AI2828" s="29"/>
      <c r="AJ2828" s="29"/>
      <c r="AK2828" s="29"/>
      <c r="AL2828" s="29"/>
      <c r="AM2828" s="29"/>
      <c r="AN2828" s="29"/>
      <c r="AO2828" s="29"/>
      <c r="AP2828" s="29"/>
      <c r="AQ2828" s="29"/>
      <c r="AR2828" s="29"/>
      <c r="AS2828" s="29"/>
      <c r="AT2828" s="29"/>
      <c r="AU2828" s="29"/>
      <c r="AV2828" s="29"/>
      <c r="AW2828" s="29"/>
      <c r="AX2828" s="29"/>
      <c r="AY2828" s="30"/>
      <c r="AZ2828" s="30"/>
      <c r="BA2828" s="30"/>
      <c r="BB2828" s="30"/>
      <c r="BC2828" s="30"/>
      <c r="BD2828" s="30"/>
      <c r="BE2828" s="30"/>
      <c r="BF2828" s="30"/>
      <c r="BG2828" s="30"/>
      <c r="BH2828" s="30"/>
      <c r="BI2828" s="30"/>
      <c r="BJ2828" s="30"/>
      <c r="BK2828" s="30"/>
      <c r="BL2828" s="18"/>
      <c r="BM2828" s="18"/>
      <c r="BN2828" s="18"/>
      <c r="BO2828" s="18"/>
      <c r="BP2828" s="18"/>
      <c r="BQ2828" s="18"/>
      <c r="BR2828" s="18"/>
      <c r="BS2828" s="18"/>
      <c r="BT2828" s="18"/>
      <c r="BU2828" s="18"/>
      <c r="BV2828" s="18"/>
      <c r="BW2828" s="18"/>
      <c r="BX2828" s="19"/>
    </row>
    <row r="2829" spans="2:126" ht="20.100000000000001" customHeight="1">
      <c r="B2829" s="9"/>
      <c r="C2829" s="9"/>
      <c r="D2829" s="15"/>
      <c r="E2829" s="16"/>
      <c r="F2829" s="16"/>
      <c r="G2829" s="16"/>
      <c r="H2829" s="16"/>
      <c r="I2829" s="16"/>
      <c r="J2829" s="17"/>
      <c r="K2829" s="17"/>
      <c r="L2829" s="17"/>
      <c r="M2829" s="17"/>
      <c r="N2829" s="17"/>
      <c r="O2829" s="17"/>
      <c r="P2829" s="17"/>
      <c r="Q2829" s="15"/>
      <c r="R2829" s="29"/>
      <c r="S2829" s="29"/>
      <c r="T2829" s="29" t="s">
        <v>78</v>
      </c>
      <c r="U2829" s="29"/>
      <c r="V2829" s="29"/>
      <c r="W2829" s="29"/>
      <c r="X2829" s="29"/>
      <c r="Y2829" s="29"/>
      <c r="Z2829" s="29"/>
      <c r="AA2829" s="29"/>
      <c r="AB2829" s="29"/>
      <c r="AC2829" s="29"/>
      <c r="AD2829" s="29"/>
      <c r="AE2829" s="29"/>
      <c r="AF2829" s="29"/>
      <c r="AG2829" s="29"/>
      <c r="AH2829" s="29"/>
      <c r="AI2829" s="29"/>
      <c r="AJ2829" s="29"/>
      <c r="AK2829" s="29"/>
      <c r="AL2829" s="29"/>
      <c r="AM2829" s="29"/>
      <c r="AN2829" s="29"/>
      <c r="AO2829" s="29"/>
      <c r="AP2829" s="29"/>
      <c r="AQ2829" s="29"/>
      <c r="AR2829" s="29"/>
      <c r="AS2829" s="29"/>
      <c r="AT2829" s="29"/>
      <c r="AU2829" s="29"/>
      <c r="AV2829" s="29"/>
      <c r="AW2829" s="29"/>
      <c r="AX2829" s="29"/>
      <c r="AY2829" s="30"/>
      <c r="AZ2829" s="30"/>
      <c r="BA2829" s="30"/>
      <c r="BB2829" s="30"/>
      <c r="BC2829" s="30"/>
      <c r="BD2829" s="30"/>
      <c r="BE2829" s="30"/>
      <c r="BF2829" s="30"/>
      <c r="BG2829" s="30"/>
      <c r="BH2829" s="30"/>
      <c r="BI2829" s="30"/>
      <c r="BJ2829" s="30"/>
      <c r="BK2829" s="30"/>
      <c r="BL2829" s="18"/>
      <c r="BM2829" s="18"/>
      <c r="BN2829" s="18"/>
      <c r="BO2829" s="18"/>
      <c r="BP2829" s="18"/>
      <c r="BQ2829" s="18"/>
      <c r="BR2829" s="18"/>
      <c r="BS2829" s="18"/>
      <c r="BT2829" s="18"/>
      <c r="BU2829" s="18"/>
      <c r="BV2829" s="18"/>
      <c r="BW2829" s="18"/>
      <c r="BX2829" s="19"/>
    </row>
    <row r="2830" spans="2:126" ht="20.100000000000001" customHeight="1">
      <c r="B2830" s="9"/>
      <c r="C2830" s="9"/>
      <c r="D2830" s="15"/>
      <c r="E2830" s="16"/>
      <c r="F2830" s="16"/>
      <c r="G2830" s="16"/>
      <c r="H2830" s="16"/>
      <c r="I2830" s="16"/>
      <c r="J2830" s="17"/>
      <c r="K2830" s="17"/>
      <c r="L2830" s="17"/>
      <c r="M2830" s="17"/>
      <c r="N2830" s="17"/>
      <c r="O2830" s="17"/>
      <c r="P2830" s="17"/>
      <c r="Q2830" s="15"/>
      <c r="R2830" s="29"/>
      <c r="S2830" s="29"/>
      <c r="T2830" s="29" t="s">
        <v>79</v>
      </c>
      <c r="U2830" s="29"/>
      <c r="V2830" s="29"/>
      <c r="W2830" s="29"/>
      <c r="X2830" s="29"/>
      <c r="Y2830" s="29"/>
      <c r="Z2830" s="29"/>
      <c r="AA2830" s="29"/>
      <c r="AB2830" s="29"/>
      <c r="AC2830" s="29"/>
      <c r="AD2830" s="29"/>
      <c r="AE2830" s="29"/>
      <c r="AF2830" s="29"/>
      <c r="AG2830" s="29"/>
      <c r="AH2830" s="29"/>
      <c r="AI2830" s="29"/>
      <c r="AJ2830" s="29"/>
      <c r="AK2830" s="29"/>
      <c r="AL2830" s="29"/>
      <c r="AM2830" s="29"/>
      <c r="AN2830" s="29"/>
      <c r="AO2830" s="29"/>
      <c r="AP2830" s="29"/>
      <c r="AQ2830" s="29"/>
      <c r="AR2830" s="29"/>
      <c r="AS2830" s="29"/>
      <c r="AT2830" s="29"/>
      <c r="AU2830" s="29"/>
      <c r="AV2830" s="29"/>
      <c r="AW2830" s="29"/>
      <c r="AX2830" s="29"/>
      <c r="AY2830" s="30"/>
      <c r="AZ2830" s="30"/>
      <c r="BA2830" s="30"/>
      <c r="BB2830" s="30"/>
      <c r="BC2830" s="30"/>
      <c r="BD2830" s="30"/>
      <c r="BE2830" s="30"/>
      <c r="BF2830" s="30"/>
      <c r="BG2830" s="30"/>
      <c r="BH2830" s="30"/>
      <c r="BI2830" s="30"/>
      <c r="BJ2830" s="30"/>
      <c r="BK2830" s="30"/>
      <c r="BL2830" s="18"/>
      <c r="BM2830" s="18"/>
      <c r="BN2830" s="18"/>
      <c r="BO2830" s="18"/>
      <c r="BP2830" s="18"/>
      <c r="BQ2830" s="18"/>
      <c r="BR2830" s="18"/>
      <c r="BS2830" s="18"/>
      <c r="BT2830" s="18"/>
      <c r="BU2830" s="18"/>
      <c r="BV2830" s="18"/>
      <c r="BW2830" s="18"/>
      <c r="BX2830" s="19"/>
    </row>
    <row r="2831" spans="2:126" ht="20.100000000000001" customHeight="1">
      <c r="B2831" s="9"/>
      <c r="C2831" s="9"/>
      <c r="D2831" s="23"/>
      <c r="E2831" s="24"/>
      <c r="F2831" s="24"/>
      <c r="G2831" s="24"/>
      <c r="H2831" s="24"/>
      <c r="I2831" s="24"/>
      <c r="J2831" s="25"/>
      <c r="K2831" s="25"/>
      <c r="L2831" s="25"/>
      <c r="M2831" s="25"/>
      <c r="N2831" s="25"/>
      <c r="O2831" s="25"/>
      <c r="P2831" s="25"/>
      <c r="Q2831" s="23"/>
      <c r="R2831" s="31"/>
      <c r="S2831" s="31"/>
      <c r="T2831" s="31" t="s">
        <v>80</v>
      </c>
      <c r="U2831" s="31"/>
      <c r="V2831" s="31"/>
      <c r="W2831" s="31"/>
      <c r="X2831" s="31"/>
      <c r="Y2831" s="31"/>
      <c r="Z2831" s="31"/>
      <c r="AA2831" s="31"/>
      <c r="AB2831" s="31"/>
      <c r="AC2831" s="31"/>
      <c r="AD2831" s="31"/>
      <c r="AE2831" s="31"/>
      <c r="AF2831" s="31"/>
      <c r="AG2831" s="31"/>
      <c r="AH2831" s="31"/>
      <c r="AI2831" s="31"/>
      <c r="AJ2831" s="31"/>
      <c r="AK2831" s="31"/>
      <c r="AL2831" s="31"/>
      <c r="AM2831" s="31"/>
      <c r="AN2831" s="31"/>
      <c r="AO2831" s="31"/>
      <c r="AP2831" s="31"/>
      <c r="AQ2831" s="31"/>
      <c r="AR2831" s="31"/>
      <c r="AS2831" s="31"/>
      <c r="AT2831" s="31"/>
      <c r="AU2831" s="31"/>
      <c r="AV2831" s="31"/>
      <c r="AW2831" s="31"/>
      <c r="AX2831" s="31"/>
      <c r="AY2831" s="32"/>
      <c r="AZ2831" s="32"/>
      <c r="BA2831" s="32"/>
      <c r="BB2831" s="32"/>
      <c r="BC2831" s="32"/>
      <c r="BD2831" s="32"/>
      <c r="BE2831" s="32"/>
      <c r="BF2831" s="32"/>
      <c r="BG2831" s="32"/>
      <c r="BH2831" s="32"/>
      <c r="BI2831" s="32"/>
      <c r="BJ2831" s="32"/>
      <c r="BK2831" s="32"/>
      <c r="BL2831" s="33"/>
      <c r="BM2831" s="33"/>
      <c r="BN2831" s="33"/>
      <c r="BO2831" s="33"/>
      <c r="BP2831" s="33"/>
      <c r="BQ2831" s="33"/>
      <c r="BR2831" s="33"/>
      <c r="BS2831" s="33"/>
      <c r="BT2831" s="33"/>
      <c r="BU2831" s="33"/>
      <c r="BV2831" s="33"/>
      <c r="BW2831" s="33"/>
      <c r="BX2831" s="26"/>
    </row>
    <row r="2832" spans="2:126" ht="20.100000000000001" customHeight="1">
      <c r="B2832" s="9"/>
      <c r="C2832" s="9"/>
      <c r="D2832" s="15"/>
      <c r="E2832" s="16" t="s">
        <v>55</v>
      </c>
      <c r="F2832" s="16"/>
      <c r="G2832" s="16"/>
      <c r="H2832" s="16"/>
      <c r="I2832" s="16"/>
      <c r="J2832" s="17"/>
      <c r="K2832" s="17"/>
      <c r="L2832" s="17"/>
      <c r="M2832" s="17"/>
      <c r="N2832" s="17"/>
      <c r="O2832" s="17"/>
      <c r="P2832" s="17"/>
      <c r="Q2832" s="15"/>
      <c r="R2832" s="250" t="s">
        <v>231</v>
      </c>
      <c r="S2832" s="250"/>
      <c r="T2832" s="250"/>
      <c r="U2832" s="250"/>
      <c r="V2832" s="250"/>
      <c r="W2832" s="250"/>
      <c r="X2832" s="250"/>
      <c r="Y2832" s="250"/>
      <c r="Z2832" s="250"/>
      <c r="AA2832" s="250"/>
      <c r="AB2832" s="250"/>
      <c r="AC2832" s="250"/>
      <c r="AD2832" s="250"/>
      <c r="AE2832" s="250"/>
      <c r="AF2832" s="250"/>
      <c r="AG2832" s="250"/>
      <c r="AH2832" s="250"/>
      <c r="AI2832" s="250"/>
      <c r="AJ2832" s="250"/>
      <c r="AK2832" s="250"/>
      <c r="AL2832" s="250"/>
      <c r="AM2832" s="250"/>
      <c r="AN2832" s="250"/>
      <c r="AO2832" s="34"/>
      <c r="AP2832" s="34"/>
      <c r="AQ2832" s="34"/>
      <c r="AR2832" s="34"/>
      <c r="AS2832" s="34"/>
      <c r="AT2832" s="34"/>
      <c r="AU2832" s="34"/>
      <c r="AV2832" s="34"/>
      <c r="AW2832" s="34"/>
      <c r="AX2832" s="34"/>
      <c r="AY2832" s="35"/>
      <c r="AZ2832" s="35"/>
      <c r="BA2832" s="35"/>
      <c r="BB2832" s="35"/>
      <c r="BC2832" s="35"/>
      <c r="BD2832" s="35"/>
      <c r="BE2832" s="35"/>
      <c r="BF2832" s="35"/>
      <c r="BG2832" s="35"/>
      <c r="BH2832" s="35"/>
      <c r="BI2832" s="35"/>
      <c r="BJ2832" s="35"/>
      <c r="BK2832" s="35"/>
      <c r="BL2832" s="2"/>
      <c r="BM2832" s="2"/>
      <c r="BN2832" s="2"/>
      <c r="BO2832" s="2"/>
      <c r="BP2832" s="2"/>
      <c r="BQ2832" s="2"/>
      <c r="BR2832" s="2"/>
      <c r="BS2832" s="2"/>
      <c r="BT2832" s="2"/>
      <c r="BU2832" s="2"/>
      <c r="BV2832" s="2"/>
      <c r="BW2832" s="2"/>
      <c r="BX2832" s="3"/>
    </row>
    <row r="2833" spans="2:126" ht="20.100000000000001" customHeight="1">
      <c r="B2833" s="9"/>
      <c r="C2833" s="9"/>
      <c r="D2833" s="15"/>
      <c r="E2833" s="16"/>
      <c r="F2833" s="16"/>
      <c r="G2833" s="16"/>
      <c r="H2833" s="16"/>
      <c r="I2833" s="16"/>
      <c r="J2833" s="17"/>
      <c r="K2833" s="17"/>
      <c r="L2833" s="17"/>
      <c r="M2833" s="17"/>
      <c r="N2833" s="17"/>
      <c r="O2833" s="17"/>
      <c r="P2833" s="17"/>
      <c r="Q2833" s="15"/>
      <c r="R2833" s="251" t="s">
        <v>232</v>
      </c>
      <c r="S2833" s="251"/>
      <c r="T2833" s="251"/>
      <c r="U2833" s="251"/>
      <c r="V2833" s="251"/>
      <c r="W2833" s="251"/>
      <c r="X2833" s="251"/>
      <c r="Y2833" s="251"/>
      <c r="Z2833" s="251"/>
      <c r="AA2833" s="251"/>
      <c r="AB2833" s="251"/>
      <c r="AC2833" s="251"/>
      <c r="AD2833" s="251"/>
      <c r="AE2833" s="251"/>
      <c r="AF2833" s="251"/>
      <c r="AG2833" s="251"/>
      <c r="AH2833" s="251"/>
      <c r="AI2833" s="251"/>
      <c r="AJ2833" s="251"/>
      <c r="AK2833" s="251"/>
      <c r="AL2833" s="251"/>
      <c r="AM2833" s="251"/>
      <c r="AN2833" s="251"/>
      <c r="AO2833" s="251"/>
      <c r="AP2833" s="251"/>
      <c r="AQ2833" s="251"/>
      <c r="AR2833" s="251"/>
      <c r="AS2833" s="251"/>
      <c r="AT2833" s="251"/>
      <c r="AU2833" s="251"/>
      <c r="AV2833" s="251"/>
      <c r="AW2833" s="251"/>
      <c r="AX2833" s="251"/>
      <c r="AY2833" s="252"/>
      <c r="AZ2833" s="252"/>
      <c r="BA2833" s="252"/>
      <c r="BB2833" s="252"/>
      <c r="BC2833" s="252"/>
      <c r="BD2833" s="252"/>
      <c r="BE2833" s="252"/>
      <c r="BF2833" s="252"/>
      <c r="BG2833" s="252"/>
      <c r="BH2833" s="252"/>
      <c r="BI2833" s="252"/>
      <c r="BJ2833" s="252"/>
      <c r="BK2833" s="252"/>
      <c r="BL2833" s="18"/>
      <c r="BM2833" s="18"/>
      <c r="BN2833" s="18"/>
      <c r="BO2833" s="18"/>
      <c r="BP2833" s="18"/>
      <c r="BQ2833" s="18"/>
      <c r="BR2833" s="18"/>
      <c r="BS2833" s="18"/>
      <c r="BT2833" s="18"/>
      <c r="BU2833" s="18"/>
      <c r="BV2833" s="18"/>
      <c r="BW2833" s="18"/>
      <c r="BX2833" s="19"/>
    </row>
    <row r="2834" spans="2:126" ht="20.100000000000001" customHeight="1">
      <c r="B2834" s="9"/>
      <c r="C2834" s="9"/>
      <c r="D2834" s="15"/>
      <c r="E2834" s="16"/>
      <c r="F2834" s="16"/>
      <c r="G2834" s="16"/>
      <c r="H2834" s="16"/>
      <c r="I2834" s="16"/>
      <c r="J2834" s="17"/>
      <c r="K2834" s="17"/>
      <c r="L2834" s="17"/>
      <c r="M2834" s="17"/>
      <c r="N2834" s="17"/>
      <c r="O2834" s="17"/>
      <c r="P2834" s="17"/>
      <c r="Q2834" s="228"/>
      <c r="R2834" s="29" t="s">
        <v>233</v>
      </c>
      <c r="S2834" s="29"/>
      <c r="T2834" s="29"/>
      <c r="U2834" s="29"/>
      <c r="V2834" s="29"/>
      <c r="W2834" s="29"/>
      <c r="X2834" s="29"/>
      <c r="Y2834" s="29"/>
      <c r="Z2834" s="29"/>
      <c r="AA2834" s="29"/>
      <c r="AB2834" s="29"/>
      <c r="AC2834" s="29"/>
      <c r="AD2834" s="29"/>
      <c r="AE2834" s="29"/>
      <c r="AF2834" s="29"/>
      <c r="AG2834" s="29"/>
      <c r="AH2834" s="29"/>
      <c r="AI2834" s="29"/>
      <c r="AJ2834" s="29"/>
      <c r="AK2834" s="29"/>
      <c r="AL2834" s="29"/>
      <c r="AM2834" s="29"/>
      <c r="AN2834" s="29"/>
      <c r="AO2834" s="29"/>
      <c r="AP2834" s="29"/>
      <c r="AQ2834" s="29"/>
      <c r="AR2834" s="29"/>
      <c r="AS2834" s="29"/>
      <c r="AT2834" s="29"/>
      <c r="AU2834" s="251"/>
      <c r="AV2834" s="251"/>
      <c r="AW2834" s="251"/>
      <c r="AX2834" s="251"/>
      <c r="AY2834" s="252"/>
      <c r="AZ2834" s="252"/>
      <c r="BA2834" s="252"/>
      <c r="BB2834" s="252"/>
      <c r="BC2834" s="252"/>
      <c r="BD2834" s="252"/>
      <c r="BE2834" s="252"/>
      <c r="BF2834" s="252"/>
      <c r="BG2834" s="252"/>
      <c r="BH2834" s="252"/>
      <c r="BI2834" s="252"/>
      <c r="BJ2834" s="252"/>
      <c r="BK2834" s="252"/>
      <c r="BL2834" s="247"/>
      <c r="BM2834" s="18"/>
      <c r="BN2834" s="18"/>
      <c r="BO2834" s="18"/>
      <c r="BP2834" s="18"/>
      <c r="BQ2834" s="18"/>
      <c r="BR2834" s="18"/>
      <c r="BS2834" s="18"/>
      <c r="BT2834" s="18"/>
      <c r="BU2834" s="18"/>
      <c r="BV2834" s="18"/>
      <c r="BW2834" s="18"/>
      <c r="BX2834" s="19"/>
    </row>
    <row r="2835" spans="2:126" ht="20.100000000000001" customHeight="1">
      <c r="B2835" s="9"/>
      <c r="C2835" s="9"/>
      <c r="D2835" s="23"/>
      <c r="E2835" s="24"/>
      <c r="F2835" s="24"/>
      <c r="G2835" s="24"/>
      <c r="H2835" s="24"/>
      <c r="I2835" s="24"/>
      <c r="J2835" s="25"/>
      <c r="K2835" s="25"/>
      <c r="L2835" s="25"/>
      <c r="M2835" s="25"/>
      <c r="N2835" s="25"/>
      <c r="O2835" s="25"/>
      <c r="P2835" s="25"/>
      <c r="Q2835" s="253"/>
      <c r="R2835" s="32" t="s">
        <v>234</v>
      </c>
      <c r="S2835" s="32"/>
      <c r="T2835" s="32"/>
      <c r="U2835" s="32"/>
      <c r="V2835" s="32"/>
      <c r="W2835" s="32"/>
      <c r="X2835" s="32"/>
      <c r="Y2835" s="32"/>
      <c r="Z2835" s="32"/>
      <c r="AA2835" s="32"/>
      <c r="AB2835" s="32"/>
      <c r="AC2835" s="32"/>
      <c r="AD2835" s="32"/>
      <c r="AE2835" s="32"/>
      <c r="AF2835" s="32"/>
      <c r="AG2835" s="32"/>
      <c r="AH2835" s="32"/>
      <c r="AI2835" s="32"/>
      <c r="AJ2835" s="32"/>
      <c r="AK2835" s="32"/>
      <c r="AL2835" s="32"/>
      <c r="AM2835" s="32"/>
      <c r="AN2835" s="32"/>
      <c r="AO2835" s="32"/>
      <c r="AP2835" s="32"/>
      <c r="AQ2835" s="32"/>
      <c r="AR2835" s="32"/>
      <c r="AS2835" s="32"/>
      <c r="AT2835" s="32"/>
      <c r="AU2835" s="32"/>
      <c r="AV2835" s="32"/>
      <c r="AW2835" s="32"/>
      <c r="AX2835" s="32"/>
      <c r="AY2835" s="32"/>
      <c r="AZ2835" s="32"/>
      <c r="BA2835" s="32"/>
      <c r="BB2835" s="32"/>
      <c r="BC2835" s="32"/>
      <c r="BD2835" s="32"/>
      <c r="BE2835" s="32"/>
      <c r="BF2835" s="32"/>
      <c r="BG2835" s="32"/>
      <c r="BH2835" s="32"/>
      <c r="BI2835" s="32"/>
      <c r="BJ2835" s="32"/>
      <c r="BK2835" s="32"/>
      <c r="BL2835" s="33"/>
      <c r="BM2835" s="33"/>
      <c r="BN2835" s="33"/>
      <c r="BO2835" s="33"/>
      <c r="BP2835" s="33"/>
      <c r="BQ2835" s="33"/>
      <c r="BR2835" s="33"/>
      <c r="BS2835" s="33"/>
      <c r="BT2835" s="33"/>
      <c r="BU2835" s="33"/>
      <c r="BV2835" s="33"/>
      <c r="BW2835" s="33"/>
      <c r="BX2835" s="26"/>
    </row>
    <row r="2836" spans="2:126" ht="12.75" customHeight="1">
      <c r="B2836" s="9"/>
      <c r="C2836" s="9"/>
      <c r="D2836" s="9"/>
      <c r="E2836" s="9"/>
      <c r="F2836" s="9"/>
      <c r="G2836" s="9"/>
      <c r="H2836" s="9"/>
      <c r="I2836" s="9"/>
      <c r="J2836" s="9"/>
      <c r="K2836" s="9"/>
      <c r="L2836" s="9"/>
      <c r="M2836" s="9"/>
      <c r="N2836" s="9"/>
      <c r="O2836" s="9"/>
      <c r="P2836" s="9"/>
      <c r="Q2836" s="9"/>
      <c r="R2836" s="9"/>
      <c r="S2836" s="9"/>
      <c r="T2836" s="9"/>
      <c r="U2836" s="9"/>
      <c r="V2836" s="9"/>
      <c r="W2836" s="9"/>
      <c r="X2836" s="9"/>
      <c r="Y2836" s="9"/>
      <c r="Z2836" s="9"/>
      <c r="AA2836" s="9"/>
      <c r="AB2836" s="9"/>
      <c r="AC2836" s="9"/>
      <c r="AD2836" s="9"/>
      <c r="AE2836" s="9"/>
      <c r="AF2836" s="9"/>
      <c r="AG2836" s="9"/>
      <c r="AH2836" s="9"/>
      <c r="AI2836" s="9"/>
      <c r="AJ2836" s="9"/>
      <c r="AK2836" s="9"/>
      <c r="AL2836" s="9"/>
      <c r="AM2836" s="9"/>
      <c r="AN2836" s="9"/>
      <c r="AO2836" s="9"/>
      <c r="AP2836" s="9"/>
      <c r="AQ2836" s="9"/>
      <c r="AR2836" s="9"/>
      <c r="AS2836" s="9"/>
      <c r="AT2836" s="9"/>
      <c r="AU2836" s="9"/>
      <c r="AV2836" s="9"/>
      <c r="AW2836" s="9"/>
      <c r="AX2836" s="9"/>
      <c r="AY2836" s="9"/>
      <c r="AZ2836" s="9"/>
    </row>
    <row r="2837" spans="2:126" s="8" customFormat="1" ht="15.75" customHeight="1">
      <c r="D2837" s="488">
        <f>入力フォーム!$C$13</f>
        <v>45931</v>
      </c>
      <c r="E2837" s="488"/>
      <c r="F2837" s="488"/>
      <c r="G2837" s="488"/>
      <c r="H2837" s="488"/>
      <c r="I2837" s="488"/>
      <c r="J2837" s="488"/>
      <c r="K2837" s="488"/>
      <c r="L2837" s="488"/>
      <c r="M2837" s="488"/>
      <c r="N2837" s="488"/>
      <c r="O2837" s="488"/>
      <c r="P2837" s="488"/>
      <c r="Q2837" s="488"/>
      <c r="R2837" s="47"/>
      <c r="S2837" s="47"/>
      <c r="T2837" s="47"/>
      <c r="U2837" s="47"/>
      <c r="BZ2837" s="43"/>
      <c r="CA2837" s="43"/>
      <c r="CB2837" s="43"/>
      <c r="CC2837" s="43"/>
      <c r="CD2837" s="43"/>
      <c r="CE2837" s="43"/>
      <c r="CF2837" s="43"/>
      <c r="CG2837" s="43"/>
      <c r="CH2837" s="43"/>
      <c r="CI2837" s="43"/>
      <c r="CJ2837" s="43"/>
      <c r="CK2837" s="43"/>
      <c r="CL2837" s="43"/>
      <c r="CM2837" s="43"/>
      <c r="CN2837" s="43"/>
      <c r="CO2837" s="43"/>
      <c r="CP2837" s="43"/>
      <c r="CQ2837" s="43"/>
      <c r="CR2837" s="43"/>
      <c r="CS2837" s="43"/>
      <c r="CT2837" s="43"/>
      <c r="CU2837" s="43"/>
      <c r="CV2837" s="43"/>
      <c r="CW2837" s="43"/>
      <c r="CX2837" s="43"/>
      <c r="CY2837" s="43"/>
      <c r="CZ2837" s="43"/>
      <c r="DA2837" s="43"/>
      <c r="DB2837" s="43"/>
      <c r="DC2837" s="43"/>
      <c r="DD2837" s="43"/>
      <c r="DE2837" s="43"/>
      <c r="DF2837" s="43"/>
      <c r="DG2837" s="43"/>
      <c r="DH2837" s="43"/>
      <c r="DI2837" s="43"/>
      <c r="DJ2837" s="43"/>
      <c r="DK2837" s="43"/>
      <c r="DL2837" s="43"/>
      <c r="DM2837" s="43"/>
      <c r="DN2837" s="43"/>
      <c r="DO2837" s="43"/>
      <c r="DP2837" s="43"/>
      <c r="DQ2837" s="43"/>
      <c r="DR2837" s="43"/>
      <c r="DS2837" s="43"/>
      <c r="DT2837" s="43"/>
      <c r="DU2837" s="43"/>
      <c r="DV2837" s="43"/>
    </row>
    <row r="2838" spans="2:126" s="8" customFormat="1" ht="10.5" customHeight="1">
      <c r="D2838" s="45"/>
      <c r="E2838" s="45"/>
      <c r="F2838" s="45"/>
      <c r="G2838" s="45"/>
      <c r="H2838" s="45"/>
      <c r="I2838" s="45"/>
      <c r="J2838" s="45"/>
      <c r="K2838" s="45"/>
      <c r="L2838" s="45"/>
      <c r="M2838" s="45"/>
      <c r="N2838" s="45"/>
      <c r="O2838" s="45"/>
      <c r="P2838" s="45"/>
      <c r="Q2838" s="45"/>
      <c r="BZ2838" s="43"/>
      <c r="CA2838" s="43"/>
      <c r="CB2838" s="43"/>
      <c r="CC2838" s="43"/>
      <c r="CD2838" s="43"/>
      <c r="CE2838" s="43"/>
      <c r="CF2838" s="43"/>
      <c r="CG2838" s="43"/>
      <c r="CH2838" s="43"/>
      <c r="CI2838" s="43"/>
      <c r="CJ2838" s="43"/>
      <c r="CK2838" s="43"/>
      <c r="CL2838" s="43"/>
      <c r="CM2838" s="43"/>
      <c r="CN2838" s="43"/>
      <c r="CO2838" s="43"/>
      <c r="CP2838" s="43"/>
      <c r="CQ2838" s="43"/>
      <c r="CR2838" s="43"/>
      <c r="CS2838" s="43"/>
      <c r="CT2838" s="43"/>
      <c r="CU2838" s="43"/>
      <c r="CV2838" s="43"/>
      <c r="CW2838" s="43"/>
      <c r="CX2838" s="43"/>
      <c r="CY2838" s="43"/>
      <c r="CZ2838" s="43"/>
      <c r="DA2838" s="43"/>
      <c r="DB2838" s="43"/>
      <c r="DC2838" s="43"/>
      <c r="DD2838" s="43"/>
      <c r="DE2838" s="43"/>
      <c r="DF2838" s="43"/>
      <c r="DG2838" s="43"/>
      <c r="DH2838" s="43"/>
      <c r="DI2838" s="43"/>
      <c r="DJ2838" s="43"/>
      <c r="DK2838" s="43"/>
      <c r="DL2838" s="43"/>
      <c r="DM2838" s="43"/>
      <c r="DN2838" s="43"/>
      <c r="DO2838" s="43"/>
      <c r="DP2838" s="43"/>
      <c r="DQ2838" s="43"/>
      <c r="DR2838" s="43"/>
      <c r="DS2838" s="43"/>
      <c r="DT2838" s="43"/>
      <c r="DU2838" s="43"/>
      <c r="DV2838" s="43"/>
    </row>
    <row r="2839" spans="2:126" s="8" customFormat="1" ht="18" customHeight="1">
      <c r="AM2839" s="8" t="s">
        <v>56</v>
      </c>
      <c r="AQ2839" s="489" t="s">
        <v>308</v>
      </c>
      <c r="AR2839" s="489"/>
      <c r="AS2839" s="489"/>
      <c r="AT2839" s="489"/>
      <c r="AU2839" s="489"/>
      <c r="AV2839" s="489"/>
      <c r="AW2839" s="489"/>
      <c r="AX2839" s="489"/>
      <c r="AY2839" s="489"/>
      <c r="AZ2839" s="489"/>
      <c r="BA2839" s="489"/>
      <c r="BB2839" s="489"/>
      <c r="BC2839" s="489"/>
      <c r="BD2839" s="489"/>
      <c r="BE2839" s="489"/>
      <c r="BF2839" s="489"/>
      <c r="BG2839" s="489"/>
      <c r="BH2839" s="489"/>
      <c r="BI2839" s="489"/>
      <c r="BJ2839" s="489"/>
      <c r="BK2839" s="489"/>
      <c r="BL2839" s="489"/>
      <c r="BZ2839" s="43"/>
      <c r="CA2839" s="43"/>
      <c r="CB2839" s="43"/>
      <c r="CC2839" s="43"/>
      <c r="CD2839" s="43"/>
      <c r="CE2839" s="43"/>
      <c r="CF2839" s="43"/>
      <c r="CG2839" s="43"/>
      <c r="CH2839" s="43"/>
      <c r="CI2839" s="43"/>
      <c r="CJ2839" s="43"/>
      <c r="CK2839" s="43"/>
      <c r="CL2839" s="43"/>
      <c r="CM2839" s="43"/>
      <c r="CN2839" s="43"/>
      <c r="CO2839" s="43"/>
      <c r="CP2839" s="43"/>
      <c r="CQ2839" s="43"/>
      <c r="CR2839" s="43"/>
      <c r="CS2839" s="43"/>
      <c r="CT2839" s="43"/>
      <c r="CU2839" s="43"/>
      <c r="CV2839" s="43"/>
      <c r="CW2839" s="43"/>
      <c r="CX2839" s="43"/>
      <c r="CY2839" s="43"/>
      <c r="CZ2839" s="43"/>
      <c r="DA2839" s="43"/>
      <c r="DB2839" s="43"/>
      <c r="DC2839" s="43"/>
      <c r="DD2839" s="43"/>
      <c r="DE2839" s="43"/>
      <c r="DF2839" s="43"/>
      <c r="DG2839" s="43"/>
      <c r="DH2839" s="43"/>
      <c r="DI2839" s="43"/>
      <c r="DJ2839" s="43"/>
      <c r="DK2839" s="43"/>
      <c r="DL2839" s="43"/>
      <c r="DM2839" s="43"/>
      <c r="DN2839" s="43"/>
      <c r="DO2839" s="43"/>
      <c r="DP2839" s="43"/>
      <c r="DQ2839" s="43"/>
      <c r="DR2839" s="43"/>
      <c r="DS2839" s="43"/>
      <c r="DT2839" s="43"/>
      <c r="DU2839" s="43"/>
      <c r="DV2839" s="43"/>
    </row>
    <row r="2840" spans="2:126" s="8" customFormat="1" ht="18" customHeight="1">
      <c r="AQ2840" s="489" t="s">
        <v>66</v>
      </c>
      <c r="AR2840" s="489"/>
      <c r="AS2840" s="489"/>
      <c r="AT2840" s="489"/>
      <c r="AU2840" s="489"/>
      <c r="AV2840" s="489"/>
      <c r="AW2840" s="489"/>
      <c r="AX2840" s="489"/>
      <c r="AY2840" s="489"/>
      <c r="AZ2840" s="489"/>
      <c r="BA2840" s="489"/>
      <c r="BB2840" s="489"/>
      <c r="BC2840" s="489"/>
      <c r="BD2840" s="489"/>
      <c r="BE2840" s="489"/>
      <c r="BZ2840" s="43"/>
      <c r="CA2840" s="43"/>
      <c r="CB2840" s="43"/>
      <c r="CC2840" s="43"/>
      <c r="CD2840" s="43"/>
      <c r="CE2840" s="43"/>
      <c r="CF2840" s="43"/>
      <c r="CG2840" s="43"/>
      <c r="CH2840" s="43"/>
      <c r="CI2840" s="43"/>
      <c r="CJ2840" s="43"/>
      <c r="CK2840" s="43"/>
      <c r="CL2840" s="43"/>
      <c r="CM2840" s="43"/>
      <c r="CN2840" s="43"/>
      <c r="CO2840" s="43"/>
      <c r="CP2840" s="43"/>
      <c r="CQ2840" s="43"/>
      <c r="CR2840" s="43"/>
      <c r="CS2840" s="43"/>
      <c r="CT2840" s="43"/>
      <c r="CU2840" s="43"/>
      <c r="CV2840" s="43"/>
      <c r="CW2840" s="43"/>
      <c r="CX2840" s="43"/>
      <c r="CY2840" s="43"/>
      <c r="CZ2840" s="43"/>
      <c r="DA2840" s="43"/>
      <c r="DB2840" s="43"/>
      <c r="DC2840" s="43"/>
      <c r="DD2840" s="43"/>
      <c r="DE2840" s="43"/>
      <c r="DF2840" s="43"/>
      <c r="DG2840" s="43"/>
      <c r="DH2840" s="43"/>
      <c r="DI2840" s="43"/>
      <c r="DJ2840" s="43"/>
      <c r="DK2840" s="43"/>
      <c r="DL2840" s="43"/>
      <c r="DM2840" s="43"/>
      <c r="DN2840" s="43"/>
      <c r="DO2840" s="43"/>
      <c r="DP2840" s="43"/>
      <c r="DQ2840" s="43"/>
      <c r="DR2840" s="43"/>
      <c r="DS2840" s="43"/>
      <c r="DT2840" s="43"/>
      <c r="DU2840" s="43"/>
      <c r="DV2840" s="43"/>
    </row>
    <row r="2841" spans="2:126" s="8" customFormat="1" ht="18" customHeight="1">
      <c r="AQ2841" s="479" t="s">
        <v>330</v>
      </c>
      <c r="AR2841" s="479"/>
      <c r="AS2841" s="479"/>
      <c r="AT2841" s="479"/>
      <c r="AU2841" s="479"/>
      <c r="AV2841" s="479"/>
      <c r="AW2841" s="479"/>
      <c r="AX2841" s="479"/>
      <c r="AY2841" s="479"/>
      <c r="AZ2841" s="479"/>
      <c r="BA2841" s="479"/>
      <c r="BB2841" s="479"/>
      <c r="BC2841" s="479"/>
      <c r="BD2841" s="479"/>
      <c r="BE2841" s="479"/>
      <c r="BF2841" s="479"/>
      <c r="BG2841" s="43"/>
      <c r="BH2841" s="480" t="s">
        <v>300</v>
      </c>
      <c r="BI2841" s="480"/>
      <c r="BJ2841" s="480"/>
      <c r="BK2841" s="480"/>
      <c r="BL2841" s="480"/>
      <c r="BM2841" s="480"/>
      <c r="BN2841" s="480"/>
      <c r="BO2841" s="480"/>
      <c r="BS2841" s="8" t="s">
        <v>57</v>
      </c>
      <c r="BZ2841" s="43"/>
      <c r="CA2841" s="43"/>
      <c r="CB2841" s="43"/>
      <c r="CC2841" s="43"/>
      <c r="CD2841" s="43"/>
      <c r="CE2841" s="43"/>
      <c r="CF2841" s="43"/>
      <c r="CG2841" s="43"/>
      <c r="CH2841" s="43"/>
      <c r="CI2841" s="43"/>
      <c r="CJ2841" s="43"/>
      <c r="CK2841" s="43"/>
      <c r="CL2841" s="43"/>
      <c r="CM2841" s="43"/>
      <c r="CN2841" s="43"/>
      <c r="CO2841" s="43"/>
      <c r="CP2841" s="43"/>
      <c r="CQ2841" s="43"/>
      <c r="CR2841" s="43"/>
      <c r="CS2841" s="43"/>
      <c r="CT2841" s="43"/>
      <c r="CU2841" s="43"/>
      <c r="CV2841" s="43"/>
      <c r="CW2841" s="43"/>
      <c r="CX2841" s="43"/>
      <c r="CY2841" s="43"/>
      <c r="CZ2841" s="43"/>
      <c r="DA2841" s="43"/>
      <c r="DB2841" s="43"/>
      <c r="DC2841" s="43"/>
      <c r="DD2841" s="43"/>
      <c r="DE2841" s="43"/>
      <c r="DF2841" s="43"/>
      <c r="DG2841" s="43"/>
      <c r="DH2841" s="43"/>
      <c r="DI2841" s="43"/>
      <c r="DJ2841" s="43"/>
      <c r="DK2841" s="43"/>
      <c r="DL2841" s="43"/>
      <c r="DM2841" s="43"/>
      <c r="DN2841" s="43"/>
      <c r="DO2841" s="43"/>
      <c r="DP2841" s="43"/>
      <c r="DQ2841" s="43"/>
      <c r="DR2841" s="43"/>
      <c r="DS2841" s="43"/>
      <c r="DT2841" s="43"/>
      <c r="DU2841" s="43"/>
      <c r="DV2841" s="43"/>
    </row>
    <row r="2842" spans="2:126" s="8" customFormat="1" ht="10.5" customHeight="1">
      <c r="BZ2842" s="43"/>
      <c r="CA2842" s="43"/>
      <c r="CB2842" s="43"/>
      <c r="CC2842" s="43"/>
      <c r="CD2842" s="43"/>
      <c r="CE2842" s="43"/>
      <c r="CF2842" s="43"/>
      <c r="CG2842" s="43"/>
      <c r="CH2842" s="43"/>
      <c r="CI2842" s="43"/>
      <c r="CJ2842" s="43"/>
      <c r="CK2842" s="43"/>
      <c r="CL2842" s="43"/>
      <c r="CM2842" s="43"/>
      <c r="CN2842" s="43"/>
      <c r="CO2842" s="43"/>
      <c r="CP2842" s="43"/>
      <c r="CQ2842" s="43"/>
      <c r="CR2842" s="43"/>
      <c r="CS2842" s="43"/>
      <c r="CT2842" s="43"/>
      <c r="CU2842" s="43"/>
      <c r="CV2842" s="43"/>
      <c r="CW2842" s="43"/>
      <c r="CX2842" s="43"/>
      <c r="CY2842" s="43"/>
      <c r="CZ2842" s="43"/>
      <c r="DA2842" s="43"/>
      <c r="DB2842" s="43"/>
      <c r="DC2842" s="43"/>
      <c r="DD2842" s="43"/>
      <c r="DE2842" s="43"/>
      <c r="DF2842" s="43"/>
      <c r="DG2842" s="43"/>
      <c r="DH2842" s="43"/>
      <c r="DI2842" s="43"/>
      <c r="DJ2842" s="43"/>
      <c r="DK2842" s="43"/>
      <c r="DL2842" s="43"/>
      <c r="DM2842" s="43"/>
      <c r="DN2842" s="43"/>
      <c r="DO2842" s="43"/>
      <c r="DP2842" s="43"/>
      <c r="DQ2842" s="43"/>
      <c r="DR2842" s="43"/>
      <c r="DS2842" s="43"/>
      <c r="DT2842" s="43"/>
      <c r="DU2842" s="43"/>
      <c r="DV2842" s="43"/>
    </row>
    <row r="2843" spans="2:126" s="8" customFormat="1" ht="18" customHeight="1">
      <c r="AM2843" s="8" t="s">
        <v>58</v>
      </c>
      <c r="AQ2843" s="8" t="s">
        <v>59</v>
      </c>
      <c r="AU2843" s="481" t="str">
        <f>"〒"&amp;VLOOKUP(A2791,入力フォーム!$A$26:$AA$75,4,FALSE)</f>
        <v>〒</v>
      </c>
      <c r="AV2843" s="481"/>
      <c r="AW2843" s="481"/>
      <c r="AX2843" s="481"/>
      <c r="AY2843" s="481"/>
      <c r="AZ2843" s="481"/>
      <c r="BA2843" s="481"/>
      <c r="BB2843" s="481"/>
      <c r="BZ2843" s="43"/>
      <c r="CA2843" s="43"/>
      <c r="CB2843" s="43"/>
      <c r="CC2843" s="43"/>
      <c r="CD2843" s="43"/>
      <c r="CE2843" s="43"/>
      <c r="CF2843" s="43"/>
      <c r="CG2843" s="43"/>
      <c r="CH2843" s="43"/>
      <c r="CI2843" s="43"/>
      <c r="CJ2843" s="43"/>
      <c r="CK2843" s="43"/>
      <c r="CL2843" s="43"/>
      <c r="CM2843" s="43"/>
      <c r="CN2843" s="43"/>
      <c r="CO2843" s="43"/>
      <c r="CP2843" s="43"/>
      <c r="CQ2843" s="43"/>
      <c r="CR2843" s="43"/>
      <c r="CS2843" s="43"/>
      <c r="CT2843" s="43"/>
      <c r="CU2843" s="43"/>
      <c r="CV2843" s="43"/>
      <c r="CW2843" s="43"/>
      <c r="CX2843" s="43"/>
      <c r="CY2843" s="43"/>
      <c r="CZ2843" s="43"/>
      <c r="DA2843" s="43"/>
      <c r="DB2843" s="43"/>
      <c r="DC2843" s="43"/>
      <c r="DD2843" s="43"/>
      <c r="DE2843" s="43"/>
      <c r="DF2843" s="43"/>
      <c r="DG2843" s="43"/>
      <c r="DH2843" s="43"/>
      <c r="DI2843" s="43"/>
      <c r="DJ2843" s="43"/>
      <c r="DK2843" s="43"/>
      <c r="DL2843" s="43"/>
      <c r="DM2843" s="43"/>
      <c r="DN2843" s="43"/>
      <c r="DO2843" s="43"/>
      <c r="DP2843" s="43"/>
      <c r="DQ2843" s="43"/>
      <c r="DR2843" s="43"/>
      <c r="DS2843" s="43"/>
      <c r="DT2843" s="43"/>
      <c r="DU2843" s="43"/>
      <c r="DV2843" s="43"/>
    </row>
    <row r="2844" spans="2:126" s="8" customFormat="1" ht="20.100000000000001" customHeight="1">
      <c r="AU2844" s="144"/>
      <c r="AV2844" s="482">
        <f>VLOOKUP(A2791,入力フォーム!$A$26:$AA$75,5,FALSE)</f>
        <v>0</v>
      </c>
      <c r="AW2844" s="482"/>
      <c r="AX2844" s="482"/>
      <c r="AY2844" s="482"/>
      <c r="AZ2844" s="482"/>
      <c r="BA2844" s="482"/>
      <c r="BB2844" s="482"/>
      <c r="BC2844" s="482"/>
      <c r="BD2844" s="482"/>
      <c r="BE2844" s="482"/>
      <c r="BF2844" s="482"/>
      <c r="BG2844" s="482"/>
      <c r="BH2844" s="482"/>
      <c r="BI2844" s="482"/>
      <c r="BJ2844" s="482"/>
      <c r="BK2844" s="482"/>
      <c r="BL2844" s="482"/>
      <c r="BM2844" s="482"/>
      <c r="BN2844" s="482"/>
      <c r="BO2844" s="482"/>
      <c r="BP2844" s="482"/>
      <c r="BQ2844" s="482"/>
      <c r="BR2844" s="482"/>
      <c r="BS2844" s="482"/>
      <c r="BZ2844" s="43"/>
      <c r="CA2844" s="43"/>
      <c r="CB2844" s="43"/>
      <c r="CC2844" s="43"/>
      <c r="CD2844" s="43"/>
      <c r="CE2844" s="43"/>
      <c r="CF2844" s="43"/>
      <c r="CG2844" s="43"/>
      <c r="CH2844" s="43"/>
      <c r="CI2844" s="43"/>
      <c r="CJ2844" s="43"/>
      <c r="CK2844" s="43"/>
      <c r="CL2844" s="43"/>
      <c r="CM2844" s="43"/>
      <c r="CN2844" s="43"/>
      <c r="CO2844" s="43"/>
      <c r="CP2844" s="43"/>
      <c r="CQ2844" s="43"/>
      <c r="CR2844" s="43"/>
      <c r="CS2844" s="43"/>
      <c r="CT2844" s="43"/>
      <c r="CU2844" s="43"/>
      <c r="CV2844" s="43"/>
      <c r="CW2844" s="43"/>
      <c r="CX2844" s="43"/>
      <c r="CY2844" s="43"/>
      <c r="CZ2844" s="43"/>
      <c r="DA2844" s="43"/>
      <c r="DB2844" s="43"/>
      <c r="DC2844" s="43"/>
      <c r="DD2844" s="43"/>
      <c r="DE2844" s="43"/>
      <c r="DF2844" s="43"/>
      <c r="DG2844" s="43"/>
      <c r="DH2844" s="43"/>
      <c r="DI2844" s="43"/>
      <c r="DJ2844" s="43"/>
      <c r="DK2844" s="43"/>
      <c r="DL2844" s="43"/>
      <c r="DM2844" s="43"/>
      <c r="DN2844" s="43"/>
      <c r="DO2844" s="43"/>
      <c r="DP2844" s="43"/>
      <c r="DQ2844" s="43"/>
      <c r="DR2844" s="43"/>
      <c r="DS2844" s="43"/>
      <c r="DT2844" s="43"/>
      <c r="DU2844" s="43"/>
      <c r="DV2844" s="43"/>
    </row>
    <row r="2845" spans="2:126" s="8" customFormat="1" ht="20.100000000000001" customHeight="1">
      <c r="AU2845" s="44"/>
      <c r="AV2845" s="483">
        <f>VLOOKUP(A2791,入力フォーム!$A$26:$AA$75,6,FALSE)</f>
        <v>0</v>
      </c>
      <c r="AW2845" s="483"/>
      <c r="AX2845" s="483"/>
      <c r="AY2845" s="483"/>
      <c r="AZ2845" s="483"/>
      <c r="BA2845" s="483"/>
      <c r="BB2845" s="483"/>
      <c r="BC2845" s="483"/>
      <c r="BD2845" s="483"/>
      <c r="BE2845" s="483"/>
      <c r="BF2845" s="483"/>
      <c r="BG2845" s="483"/>
      <c r="BH2845" s="483"/>
      <c r="BI2845" s="483"/>
      <c r="BJ2845" s="483"/>
      <c r="BK2845" s="483"/>
      <c r="BL2845" s="483"/>
      <c r="BM2845" s="483"/>
      <c r="BN2845" s="483"/>
      <c r="BO2845" s="483"/>
      <c r="BP2845" s="483"/>
      <c r="BQ2845" s="483"/>
      <c r="BR2845" s="483"/>
      <c r="BS2845" s="483"/>
      <c r="BZ2845" s="43"/>
      <c r="CA2845" s="43"/>
      <c r="CB2845" s="43"/>
      <c r="CC2845" s="43"/>
      <c r="CD2845" s="43"/>
      <c r="CE2845" s="43"/>
      <c r="CF2845" s="43"/>
      <c r="CG2845" s="43"/>
      <c r="CH2845" s="43"/>
      <c r="CI2845" s="43"/>
      <c r="CJ2845" s="43"/>
      <c r="CK2845" s="43"/>
      <c r="CL2845" s="43"/>
      <c r="CM2845" s="43"/>
      <c r="CN2845" s="43"/>
      <c r="CO2845" s="43"/>
      <c r="CP2845" s="43"/>
      <c r="CQ2845" s="43"/>
      <c r="CR2845" s="43"/>
      <c r="CS2845" s="43"/>
      <c r="CT2845" s="43"/>
      <c r="CU2845" s="43"/>
      <c r="CV2845" s="43"/>
      <c r="CW2845" s="43"/>
      <c r="CX2845" s="43"/>
      <c r="CY2845" s="43"/>
      <c r="CZ2845" s="43"/>
      <c r="DA2845" s="43"/>
      <c r="DB2845" s="43"/>
      <c r="DC2845" s="43"/>
      <c r="DD2845" s="43"/>
      <c r="DE2845" s="43"/>
      <c r="DF2845" s="43"/>
      <c r="DG2845" s="43"/>
      <c r="DH2845" s="43"/>
      <c r="DI2845" s="43"/>
      <c r="DJ2845" s="43"/>
      <c r="DK2845" s="43"/>
      <c r="DL2845" s="43"/>
      <c r="DM2845" s="43"/>
      <c r="DN2845" s="43"/>
      <c r="DO2845" s="43"/>
      <c r="DP2845" s="43"/>
      <c r="DQ2845" s="43"/>
      <c r="DR2845" s="43"/>
      <c r="DS2845" s="43"/>
      <c r="DT2845" s="43"/>
      <c r="DU2845" s="43"/>
      <c r="DV2845" s="43"/>
    </row>
    <row r="2846" spans="2:126" s="8" customFormat="1" ht="12" customHeight="1">
      <c r="AQ2846" s="46" t="s">
        <v>191</v>
      </c>
      <c r="AR2846" s="46"/>
      <c r="AS2846" s="46"/>
      <c r="AT2846" s="46"/>
      <c r="AU2846" s="46"/>
      <c r="AV2846" s="484">
        <f>VLOOKUP(A2791,入力フォーム!$A$26:$AA$75,3,FALSE)</f>
        <v>0</v>
      </c>
      <c r="AW2846" s="484" ph="1"/>
      <c r="AX2846" s="484" ph="1"/>
      <c r="AY2846" s="484" ph="1"/>
      <c r="AZ2846" s="484" ph="1"/>
      <c r="BA2846" s="484" ph="1"/>
      <c r="BB2846" s="484" ph="1"/>
      <c r="BC2846" s="484" ph="1"/>
      <c r="BD2846" s="484" ph="1"/>
      <c r="BE2846" s="484" ph="1"/>
      <c r="BF2846" s="484" ph="1"/>
      <c r="BG2846" s="484" ph="1"/>
      <c r="BH2846" s="484" ph="1"/>
      <c r="BI2846" s="484" ph="1"/>
      <c r="BJ2846" s="484" ph="1"/>
      <c r="BK2846" s="484" ph="1"/>
      <c r="BL2846" s="484" ph="1"/>
      <c r="BM2846" s="484" ph="1"/>
      <c r="BN2846" s="484" ph="1"/>
      <c r="BO2846" s="48"/>
      <c r="BP2846" s="48"/>
      <c r="BQ2846" s="48"/>
      <c r="BR2846" s="48"/>
      <c r="BS2846" s="48"/>
      <c r="BZ2846" s="43"/>
      <c r="CA2846" s="43"/>
      <c r="CB2846" s="43"/>
      <c r="CC2846" s="43"/>
      <c r="CD2846" s="43"/>
      <c r="CE2846" s="43"/>
      <c r="CF2846" s="43"/>
      <c r="CG2846" s="43"/>
      <c r="CH2846" s="43"/>
      <c r="CI2846" s="43"/>
      <c r="CJ2846" s="43"/>
      <c r="CK2846" s="43"/>
      <c r="CL2846" s="43"/>
      <c r="CM2846" s="43"/>
      <c r="CN2846" s="43"/>
      <c r="CO2846" s="43"/>
      <c r="CP2846" s="43"/>
      <c r="CQ2846" s="43"/>
      <c r="CR2846" s="43"/>
      <c r="CS2846" s="43"/>
      <c r="CT2846" s="43"/>
      <c r="CU2846" s="43"/>
      <c r="CV2846" s="43"/>
      <c r="CW2846" s="43"/>
      <c r="CX2846" s="43"/>
      <c r="CY2846" s="43"/>
      <c r="CZ2846" s="43"/>
      <c r="DA2846" s="43"/>
      <c r="DB2846" s="43"/>
      <c r="DC2846" s="43"/>
      <c r="DD2846" s="43"/>
      <c r="DE2846" s="43"/>
      <c r="DF2846" s="43"/>
      <c r="DG2846" s="43"/>
      <c r="DH2846" s="43"/>
      <c r="DI2846" s="43"/>
      <c r="DJ2846" s="43"/>
      <c r="DK2846" s="43"/>
      <c r="DL2846" s="43"/>
      <c r="DM2846" s="43"/>
      <c r="DN2846" s="43"/>
      <c r="DO2846" s="43"/>
      <c r="DP2846" s="43"/>
      <c r="DQ2846" s="43"/>
      <c r="DR2846" s="43"/>
      <c r="DS2846" s="43"/>
      <c r="DT2846" s="43"/>
      <c r="DU2846" s="43"/>
      <c r="DV2846" s="43"/>
    </row>
    <row r="2847" spans="2:126" s="8" customFormat="1" ht="20.100000000000001" customHeight="1">
      <c r="AQ2847" s="8" t="s">
        <v>60</v>
      </c>
      <c r="AV2847" s="493">
        <f>VLOOKUP(A2791,入力フォーム!$A$26:$AA$75,2,FALSE)</f>
        <v>0</v>
      </c>
      <c r="AW2847" s="493"/>
      <c r="AX2847" s="493"/>
      <c r="AY2847" s="493"/>
      <c r="AZ2847" s="493"/>
      <c r="BA2847" s="493"/>
      <c r="BB2847" s="493"/>
      <c r="BC2847" s="493"/>
      <c r="BD2847" s="493"/>
      <c r="BE2847" s="493"/>
      <c r="BF2847" s="493"/>
      <c r="BG2847" s="493"/>
      <c r="BH2847" s="493"/>
      <c r="BI2847" s="493"/>
      <c r="BJ2847" s="493"/>
      <c r="BK2847" s="493"/>
      <c r="BL2847" s="493"/>
      <c r="BM2847" s="493"/>
      <c r="BN2847" s="493"/>
      <c r="BO2847" s="48"/>
      <c r="BP2847" s="48"/>
      <c r="BQ2847" s="48"/>
      <c r="BR2847" s="48"/>
      <c r="BS2847" s="286" t="s">
        <v>57</v>
      </c>
      <c r="BZ2847" s="43"/>
      <c r="CA2847" s="43"/>
      <c r="CB2847" s="43"/>
      <c r="CC2847" s="43"/>
      <c r="CD2847" s="43"/>
      <c r="CE2847" s="43"/>
      <c r="CF2847" s="43"/>
      <c r="CG2847" s="43"/>
      <c r="CH2847" s="43"/>
      <c r="CI2847" s="43"/>
      <c r="CJ2847" s="43"/>
      <c r="CK2847" s="43"/>
      <c r="CL2847" s="43"/>
      <c r="CM2847" s="43"/>
      <c r="CN2847" s="43"/>
      <c r="CO2847" s="43"/>
      <c r="CP2847" s="43"/>
      <c r="CQ2847" s="43"/>
      <c r="CR2847" s="43"/>
      <c r="CS2847" s="43"/>
      <c r="CT2847" s="43"/>
      <c r="CU2847" s="43"/>
      <c r="CV2847" s="43"/>
      <c r="CW2847" s="43"/>
      <c r="CX2847" s="43"/>
      <c r="CY2847" s="43"/>
      <c r="CZ2847" s="43"/>
      <c r="DA2847" s="43"/>
      <c r="DB2847" s="43"/>
      <c r="DC2847" s="43"/>
      <c r="DD2847" s="43"/>
      <c r="DE2847" s="43"/>
      <c r="DF2847" s="43"/>
      <c r="DG2847" s="43"/>
      <c r="DH2847" s="43"/>
      <c r="DI2847" s="43"/>
      <c r="DJ2847" s="43"/>
      <c r="DK2847" s="43"/>
      <c r="DL2847" s="43"/>
      <c r="DM2847" s="43"/>
      <c r="DN2847" s="43"/>
      <c r="DO2847" s="43"/>
      <c r="DP2847" s="43"/>
      <c r="DQ2847" s="43"/>
      <c r="DR2847" s="43"/>
      <c r="DS2847" s="43"/>
      <c r="DT2847" s="43"/>
      <c r="DU2847" s="43"/>
      <c r="DV2847" s="43"/>
    </row>
    <row r="2848" spans="2:126" s="8" customFormat="1" ht="20.100000000000001" customHeight="1">
      <c r="AQ2848" s="8" t="s">
        <v>61</v>
      </c>
      <c r="AV2848" s="48"/>
      <c r="AW2848" s="494">
        <f>VLOOKUP(A2791,入力フォーム!$A$26:$AA$75,8,FALSE)</f>
        <v>0</v>
      </c>
      <c r="AX2848" s="494"/>
      <c r="AY2848" s="494"/>
      <c r="AZ2848" s="494"/>
      <c r="BA2848" s="494"/>
      <c r="BB2848" s="494"/>
      <c r="BC2848" s="494"/>
      <c r="BD2848" s="494"/>
      <c r="BE2848" s="494"/>
      <c r="BF2848" s="494"/>
      <c r="BG2848" s="494"/>
      <c r="BH2848" s="494"/>
      <c r="BI2848" s="494"/>
      <c r="BJ2848" s="494"/>
      <c r="BK2848" s="494"/>
      <c r="BL2848" s="494"/>
      <c r="BM2848" s="494"/>
      <c r="BN2848" s="494"/>
      <c r="BO2848" s="494"/>
      <c r="BP2848" s="494"/>
      <c r="BQ2848" s="494"/>
      <c r="BR2848" s="494"/>
      <c r="BS2848" s="48"/>
      <c r="BZ2848" s="43"/>
      <c r="CA2848" s="43"/>
      <c r="CB2848" s="43"/>
      <c r="CC2848" s="43"/>
      <c r="CD2848" s="43"/>
      <c r="CE2848" s="43"/>
      <c r="CF2848" s="43"/>
      <c r="CG2848" s="43"/>
      <c r="CH2848" s="43"/>
      <c r="CI2848" s="43"/>
      <c r="CJ2848" s="43"/>
      <c r="CK2848" s="43"/>
      <c r="CL2848" s="43"/>
      <c r="CM2848" s="43"/>
      <c r="CN2848" s="43"/>
      <c r="CO2848" s="43"/>
      <c r="CP2848" s="43"/>
      <c r="CQ2848" s="43"/>
      <c r="CR2848" s="43"/>
      <c r="CS2848" s="43"/>
      <c r="CT2848" s="43"/>
      <c r="CU2848" s="43"/>
      <c r="CV2848" s="43"/>
      <c r="CW2848" s="43"/>
      <c r="CX2848" s="43"/>
      <c r="CY2848" s="43"/>
      <c r="CZ2848" s="43"/>
      <c r="DA2848" s="43"/>
      <c r="DB2848" s="43"/>
      <c r="DC2848" s="43"/>
      <c r="DD2848" s="43"/>
      <c r="DE2848" s="43"/>
      <c r="DF2848" s="43"/>
      <c r="DG2848" s="43"/>
      <c r="DH2848" s="43"/>
      <c r="DI2848" s="43"/>
      <c r="DJ2848" s="43"/>
      <c r="DK2848" s="43"/>
      <c r="DL2848" s="43"/>
      <c r="DM2848" s="43"/>
      <c r="DN2848" s="43"/>
      <c r="DO2848" s="43"/>
      <c r="DP2848" s="43"/>
      <c r="DQ2848" s="43"/>
      <c r="DR2848" s="43"/>
      <c r="DS2848" s="43"/>
      <c r="DT2848" s="43"/>
      <c r="DU2848" s="43"/>
      <c r="DV2848" s="43"/>
    </row>
    <row r="2849" spans="1:126" s="8" customFormat="1" ht="20.100000000000001" customHeight="1">
      <c r="AQ2849" s="8" t="s">
        <v>83</v>
      </c>
      <c r="AV2849" s="48"/>
      <c r="AW2849" s="48"/>
      <c r="AX2849" s="48"/>
      <c r="AY2849" s="48"/>
      <c r="AZ2849" s="48"/>
      <c r="BA2849" s="48"/>
      <c r="BB2849" s="48"/>
      <c r="BC2849" s="48"/>
      <c r="BD2849" s="495">
        <f>VLOOKUP(A2791,入力フォーム!$A$26:$AA$75,9,FALSE)</f>
        <v>0</v>
      </c>
      <c r="BE2849" s="495"/>
      <c r="BF2849" s="495"/>
      <c r="BG2849" s="495"/>
      <c r="BH2849" s="495"/>
      <c r="BI2849" s="495"/>
      <c r="BJ2849" s="495"/>
      <c r="BK2849" s="495"/>
      <c r="BL2849" s="495"/>
      <c r="BM2849" s="495"/>
      <c r="BN2849" s="495"/>
      <c r="BO2849" s="495"/>
      <c r="BP2849" s="495"/>
      <c r="BQ2849" s="495"/>
      <c r="BR2849" s="495"/>
      <c r="BS2849" s="495"/>
      <c r="BZ2849" s="43"/>
      <c r="CA2849" s="43"/>
      <c r="CB2849" s="43"/>
      <c r="CC2849" s="43"/>
      <c r="CD2849" s="43"/>
      <c r="CE2849" s="43"/>
      <c r="CF2849" s="43"/>
      <c r="CG2849" s="43"/>
      <c r="CH2849" s="43"/>
      <c r="CI2849" s="43"/>
      <c r="CJ2849" s="43"/>
      <c r="CK2849" s="43"/>
      <c r="CL2849" s="43"/>
      <c r="CM2849" s="43"/>
      <c r="CN2849" s="43"/>
      <c r="CO2849" s="43"/>
      <c r="CP2849" s="43"/>
      <c r="CQ2849" s="43"/>
      <c r="CR2849" s="43"/>
      <c r="CS2849" s="43"/>
      <c r="CT2849" s="43"/>
      <c r="CU2849" s="43"/>
      <c r="CV2849" s="43"/>
      <c r="CW2849" s="43"/>
      <c r="CX2849" s="43"/>
      <c r="CY2849" s="43"/>
      <c r="CZ2849" s="43"/>
      <c r="DA2849" s="43"/>
      <c r="DB2849" s="43"/>
      <c r="DC2849" s="43"/>
      <c r="DD2849" s="43"/>
      <c r="DE2849" s="43"/>
      <c r="DF2849" s="43"/>
      <c r="DG2849" s="43"/>
      <c r="DH2849" s="43"/>
      <c r="DI2849" s="43"/>
      <c r="DJ2849" s="43"/>
      <c r="DK2849" s="43"/>
      <c r="DL2849" s="43"/>
      <c r="DM2849" s="43"/>
      <c r="DN2849" s="43"/>
      <c r="DO2849" s="43"/>
      <c r="DP2849" s="43"/>
      <c r="DQ2849" s="43"/>
      <c r="DR2849" s="43"/>
      <c r="DS2849" s="43"/>
      <c r="DT2849" s="43"/>
      <c r="DU2849" s="43"/>
      <c r="DV2849" s="43"/>
    </row>
    <row r="2850" spans="1:126" s="8" customFormat="1" ht="12" customHeight="1">
      <c r="BZ2850" s="43"/>
      <c r="CA2850" s="43"/>
      <c r="CB2850" s="43"/>
      <c r="CC2850" s="43"/>
      <c r="CD2850" s="43"/>
      <c r="CE2850" s="43"/>
      <c r="CF2850" s="43"/>
      <c r="CG2850" s="43"/>
      <c r="CH2850" s="43"/>
      <c r="CI2850" s="43"/>
      <c r="CJ2850" s="43"/>
      <c r="CK2850" s="43"/>
      <c r="CL2850" s="43"/>
      <c r="CM2850" s="43"/>
      <c r="CN2850" s="43"/>
      <c r="CO2850" s="43"/>
      <c r="CP2850" s="43"/>
      <c r="CQ2850" s="43"/>
      <c r="CR2850" s="43"/>
      <c r="CS2850" s="43"/>
      <c r="CT2850" s="43"/>
      <c r="CU2850" s="43"/>
      <c r="CV2850" s="43"/>
      <c r="CW2850" s="43"/>
      <c r="CX2850" s="43"/>
      <c r="CY2850" s="43"/>
      <c r="CZ2850" s="43"/>
      <c r="DA2850" s="43"/>
      <c r="DB2850" s="43"/>
      <c r="DC2850" s="43"/>
      <c r="DD2850" s="43"/>
      <c r="DE2850" s="43"/>
      <c r="DF2850" s="43"/>
      <c r="DG2850" s="43"/>
      <c r="DH2850" s="43"/>
      <c r="DI2850" s="43"/>
      <c r="DJ2850" s="43"/>
      <c r="DK2850" s="43"/>
      <c r="DL2850" s="43"/>
      <c r="DM2850" s="43"/>
      <c r="DN2850" s="43"/>
      <c r="DO2850" s="43"/>
      <c r="DP2850" s="43"/>
      <c r="DQ2850" s="43"/>
      <c r="DR2850" s="43"/>
      <c r="DS2850" s="43"/>
      <c r="DT2850" s="43"/>
      <c r="DU2850" s="43"/>
      <c r="DV2850" s="43"/>
    </row>
    <row r="2851" spans="1:126" s="8" customFormat="1" ht="22.5" customHeight="1">
      <c r="D2851" s="496" t="s">
        <v>85</v>
      </c>
      <c r="E2851" s="496"/>
      <c r="F2851" s="496"/>
      <c r="G2851" s="496"/>
      <c r="H2851" s="496"/>
      <c r="I2851" s="496"/>
      <c r="J2851" s="496"/>
      <c r="K2851" s="496"/>
      <c r="L2851" s="497" t="str">
        <f>入力フォーム!$C$22</f>
        <v>07-999</v>
      </c>
      <c r="M2851" s="497"/>
      <c r="N2851" s="497"/>
      <c r="O2851" s="497"/>
      <c r="P2851" s="497"/>
      <c r="Q2851" s="497"/>
      <c r="R2851" s="48"/>
      <c r="S2851" s="48"/>
      <c r="T2851" s="8" t="s">
        <v>242</v>
      </c>
      <c r="BZ2851" s="43"/>
      <c r="CA2851" s="43"/>
      <c r="CB2851" s="43"/>
      <c r="CC2851" s="43"/>
      <c r="CD2851" s="43"/>
      <c r="CE2851" s="43"/>
      <c r="CF2851" s="43"/>
      <c r="CG2851" s="43"/>
      <c r="CH2851" s="43"/>
      <c r="CI2851" s="43"/>
      <c r="CJ2851" s="43"/>
      <c r="CK2851" s="43"/>
      <c r="CL2851" s="43"/>
      <c r="CM2851" s="43"/>
      <c r="CN2851" s="43"/>
      <c r="CO2851" s="43"/>
      <c r="CP2851" s="43"/>
      <c r="CQ2851" s="43"/>
      <c r="CR2851" s="43"/>
      <c r="CS2851" s="43"/>
      <c r="CT2851" s="43"/>
      <c r="CU2851" s="43"/>
      <c r="CV2851" s="43"/>
      <c r="CW2851" s="43"/>
      <c r="CX2851" s="43"/>
      <c r="CY2851" s="43"/>
      <c r="CZ2851" s="43"/>
      <c r="DA2851" s="43"/>
      <c r="DB2851" s="43"/>
      <c r="DC2851" s="43"/>
      <c r="DD2851" s="43"/>
      <c r="DE2851" s="43"/>
      <c r="DF2851" s="43"/>
      <c r="DG2851" s="43"/>
      <c r="DH2851" s="43"/>
      <c r="DI2851" s="43"/>
      <c r="DJ2851" s="43"/>
      <c r="DK2851" s="43"/>
      <c r="DL2851" s="43"/>
      <c r="DM2851" s="43"/>
      <c r="DN2851" s="43"/>
      <c r="DO2851" s="43"/>
      <c r="DP2851" s="43"/>
      <c r="DQ2851" s="43"/>
      <c r="DR2851" s="43"/>
      <c r="DS2851" s="43"/>
      <c r="DT2851" s="43"/>
      <c r="DU2851" s="43"/>
      <c r="DV2851" s="43"/>
    </row>
    <row r="2852" spans="1:126" s="8" customFormat="1" ht="15.75" customHeight="1">
      <c r="D2852" s="45"/>
      <c r="F2852" s="45"/>
      <c r="G2852" s="45"/>
      <c r="H2852" s="45"/>
      <c r="I2852" s="45"/>
      <c r="J2852" s="45"/>
      <c r="K2852" s="45"/>
      <c r="L2852" s="45"/>
      <c r="M2852" s="45"/>
      <c r="N2852" s="45"/>
      <c r="O2852" s="45"/>
      <c r="P2852" s="45"/>
      <c r="Q2852" s="45"/>
      <c r="BX2852" s="51"/>
      <c r="CB2852" s="43"/>
      <c r="CC2852" s="43"/>
      <c r="CD2852" s="43"/>
      <c r="CE2852" s="43"/>
      <c r="CF2852" s="43"/>
      <c r="CG2852" s="43"/>
      <c r="CH2852" s="43"/>
      <c r="CI2852" s="43"/>
      <c r="CJ2852" s="43"/>
      <c r="CK2852" s="43"/>
      <c r="CL2852" s="43"/>
      <c r="CM2852" s="43"/>
      <c r="CN2852" s="43"/>
      <c r="CO2852" s="43"/>
      <c r="CP2852" s="43"/>
      <c r="CQ2852" s="43"/>
      <c r="CR2852" s="43"/>
      <c r="CS2852" s="43"/>
      <c r="CT2852" s="43"/>
      <c r="CU2852" s="43"/>
      <c r="CV2852" s="43"/>
      <c r="CW2852" s="43"/>
      <c r="CX2852" s="43"/>
      <c r="CY2852" s="43"/>
      <c r="CZ2852" s="43"/>
      <c r="DA2852" s="43"/>
      <c r="DB2852" s="43"/>
      <c r="DC2852" s="43"/>
      <c r="DD2852" s="43"/>
      <c r="DE2852" s="43"/>
      <c r="DF2852" s="43"/>
      <c r="DG2852" s="43"/>
      <c r="DH2852" s="43"/>
      <c r="DI2852" s="43"/>
      <c r="DJ2852" s="43"/>
      <c r="DK2852" s="43"/>
      <c r="DL2852" s="43"/>
      <c r="DM2852" s="43"/>
      <c r="DN2852" s="43"/>
      <c r="DO2852" s="43"/>
      <c r="DP2852" s="43"/>
      <c r="DQ2852" s="43"/>
      <c r="DR2852" s="43"/>
      <c r="DS2852" s="43"/>
      <c r="DT2852" s="43"/>
      <c r="DU2852" s="43"/>
      <c r="DV2852" s="43"/>
    </row>
    <row r="2853" spans="1:126" s="7" customFormat="1" ht="18.75">
      <c r="A2853" s="7">
        <f>IF(MOD(ROW()-1,62)=0,QUOTIENT(ROW()-1,62)+1,"")</f>
        <v>47</v>
      </c>
      <c r="B2853" s="473" t="s">
        <v>39</v>
      </c>
      <c r="C2853" s="473"/>
      <c r="D2853" s="473"/>
      <c r="E2853" s="473"/>
      <c r="F2853" s="473"/>
      <c r="G2853" s="473"/>
      <c r="H2853" s="473"/>
      <c r="I2853" s="473"/>
      <c r="J2853" s="473"/>
      <c r="K2853" s="473"/>
      <c r="L2853" s="473"/>
      <c r="M2853" s="473"/>
      <c r="N2853" s="473"/>
      <c r="O2853" s="473"/>
      <c r="P2853" s="473"/>
      <c r="Q2853" s="473"/>
      <c r="R2853" s="473"/>
      <c r="S2853" s="473"/>
      <c r="T2853" s="473"/>
      <c r="U2853" s="473"/>
      <c r="V2853" s="473"/>
      <c r="W2853" s="473"/>
      <c r="X2853" s="473"/>
      <c r="Y2853" s="473"/>
      <c r="Z2853" s="473"/>
      <c r="AA2853" s="473"/>
      <c r="AB2853" s="473"/>
      <c r="AC2853" s="473"/>
      <c r="AD2853" s="473"/>
      <c r="AE2853" s="473"/>
      <c r="AF2853" s="473"/>
      <c r="AG2853" s="473"/>
      <c r="AH2853" s="473"/>
      <c r="AI2853" s="473"/>
      <c r="AJ2853" s="473"/>
      <c r="AK2853" s="473"/>
      <c r="AL2853" s="473"/>
      <c r="AM2853" s="473"/>
      <c r="AN2853" s="473"/>
      <c r="AO2853" s="473"/>
      <c r="AP2853" s="473"/>
      <c r="AQ2853" s="473"/>
      <c r="AR2853" s="473"/>
      <c r="AS2853" s="473"/>
      <c r="AT2853" s="473"/>
      <c r="AU2853" s="473"/>
      <c r="AV2853" s="473"/>
      <c r="AW2853" s="473"/>
      <c r="AX2853" s="473"/>
      <c r="AY2853" s="473"/>
      <c r="AZ2853" s="473"/>
      <c r="BA2853" s="473"/>
      <c r="BB2853" s="473"/>
      <c r="BC2853" s="473"/>
      <c r="BD2853" s="473"/>
      <c r="BE2853" s="473"/>
      <c r="BF2853" s="473"/>
      <c r="BG2853" s="473"/>
      <c r="BH2853" s="473"/>
      <c r="BI2853" s="473"/>
      <c r="BJ2853" s="473"/>
      <c r="BK2853" s="473"/>
      <c r="BL2853" s="473"/>
      <c r="BM2853" s="473"/>
      <c r="BN2853" s="473"/>
      <c r="BO2853" s="473"/>
      <c r="BP2853" s="473"/>
      <c r="BQ2853" s="473"/>
      <c r="BR2853" s="473"/>
      <c r="BS2853" s="473"/>
      <c r="BT2853" s="473"/>
      <c r="BU2853" s="473"/>
      <c r="BV2853" s="473"/>
      <c r="BW2853" s="473"/>
      <c r="BX2853" s="473"/>
      <c r="BY2853" s="52"/>
      <c r="BZ2853" s="41"/>
      <c r="CA2853" s="41"/>
      <c r="CB2853" s="41"/>
      <c r="CC2853" s="41"/>
      <c r="CD2853" s="41"/>
      <c r="CE2853" s="41"/>
      <c r="CF2853" s="41"/>
      <c r="CG2853" s="41"/>
      <c r="CH2853" s="41"/>
      <c r="CI2853" s="41"/>
      <c r="CJ2853" s="41"/>
      <c r="CK2853" s="41"/>
      <c r="CL2853" s="41"/>
      <c r="CM2853" s="41"/>
      <c r="CN2853" s="41"/>
      <c r="CO2853" s="41"/>
      <c r="CP2853" s="41"/>
      <c r="CQ2853" s="41"/>
      <c r="CR2853" s="41"/>
      <c r="CS2853" s="41"/>
      <c r="CT2853" s="41"/>
      <c r="CU2853" s="41"/>
      <c r="CV2853" s="41"/>
      <c r="CW2853" s="41"/>
      <c r="CX2853" s="41"/>
      <c r="CY2853" s="41"/>
      <c r="CZ2853" s="41"/>
      <c r="DA2853" s="41"/>
      <c r="DB2853" s="41"/>
      <c r="DC2853" s="41"/>
      <c r="DD2853" s="41"/>
      <c r="DE2853" s="41"/>
      <c r="DF2853" s="41"/>
      <c r="DG2853" s="41"/>
      <c r="DH2853" s="41"/>
      <c r="DI2853" s="41"/>
      <c r="DJ2853" s="41"/>
      <c r="DK2853" s="41"/>
      <c r="DL2853" s="41"/>
      <c r="DM2853" s="41"/>
      <c r="DN2853" s="41"/>
      <c r="DO2853" s="41"/>
      <c r="DP2853" s="41"/>
      <c r="DQ2853" s="41"/>
      <c r="DR2853" s="41"/>
      <c r="DS2853" s="41"/>
      <c r="DT2853" s="41"/>
      <c r="DU2853" s="41"/>
      <c r="DV2853" s="41"/>
    </row>
    <row r="2854" spans="1:126" s="7" customFormat="1" ht="19.5" customHeight="1">
      <c r="B2854" s="8"/>
      <c r="C2854" s="8"/>
      <c r="D2854" s="8"/>
      <c r="E2854" s="8"/>
      <c r="F2854" s="8"/>
      <c r="G2854" s="8"/>
      <c r="H2854" s="8"/>
      <c r="I2854" s="8"/>
      <c r="J2854" s="8"/>
      <c r="K2854" s="8"/>
      <c r="L2854" s="8"/>
      <c r="M2854" s="8"/>
      <c r="N2854" s="8"/>
      <c r="O2854" s="8"/>
      <c r="P2854" s="8"/>
      <c r="Q2854" s="8"/>
      <c r="R2854" s="8"/>
      <c r="S2854" s="8"/>
      <c r="T2854" s="8"/>
      <c r="U2854" s="8"/>
      <c r="V2854" s="8"/>
      <c r="W2854" s="8"/>
      <c r="X2854" s="8"/>
      <c r="Y2854" s="8"/>
      <c r="Z2854" s="8"/>
      <c r="AA2854" s="8"/>
      <c r="AB2854" s="8"/>
      <c r="AC2854" s="8"/>
      <c r="AQ2854" s="8"/>
      <c r="AR2854" s="8"/>
      <c r="AS2854" s="8"/>
      <c r="AT2854" s="8"/>
      <c r="AU2854" s="8"/>
      <c r="AV2854" s="8"/>
      <c r="AW2854" s="8"/>
      <c r="AX2854" s="8"/>
      <c r="AY2854" s="8"/>
      <c r="AZ2854" s="8"/>
      <c r="BZ2854" s="41"/>
      <c r="CA2854" s="41"/>
      <c r="CB2854" s="41"/>
      <c r="CC2854" s="41"/>
      <c r="CD2854" s="41"/>
      <c r="CE2854" s="41"/>
      <c r="CF2854" s="41"/>
      <c r="CG2854" s="41"/>
      <c r="CH2854" s="41"/>
      <c r="CI2854" s="41"/>
      <c r="CJ2854" s="41"/>
      <c r="CK2854" s="41"/>
      <c r="CL2854" s="41"/>
      <c r="CM2854" s="41"/>
      <c r="CN2854" s="41"/>
      <c r="CO2854" s="41"/>
      <c r="CP2854" s="41"/>
      <c r="CQ2854" s="41"/>
      <c r="CR2854" s="41"/>
      <c r="CS2854" s="41"/>
      <c r="CT2854" s="41"/>
      <c r="CU2854" s="41"/>
      <c r="CV2854" s="41"/>
      <c r="CW2854" s="41"/>
      <c r="CX2854" s="41"/>
      <c r="CY2854" s="41"/>
      <c r="CZ2854" s="41"/>
      <c r="DA2854" s="41"/>
      <c r="DB2854" s="41"/>
      <c r="DC2854" s="41"/>
      <c r="DD2854" s="41"/>
      <c r="DE2854" s="41"/>
      <c r="DF2854" s="41"/>
      <c r="DG2854" s="41"/>
      <c r="DH2854" s="41"/>
      <c r="DI2854" s="41"/>
      <c r="DJ2854" s="41"/>
      <c r="DK2854" s="41"/>
      <c r="DL2854" s="41"/>
      <c r="DM2854" s="41"/>
      <c r="DN2854" s="41"/>
      <c r="DO2854" s="41"/>
      <c r="DP2854" s="41"/>
      <c r="DQ2854" s="41"/>
      <c r="DR2854" s="41"/>
      <c r="DS2854" s="41"/>
      <c r="DT2854" s="41"/>
      <c r="DU2854" s="41"/>
      <c r="DV2854" s="41"/>
    </row>
    <row r="2855" spans="1:126" s="7" customFormat="1" ht="16.5" customHeight="1">
      <c r="B2855" s="8" t="s">
        <v>229</v>
      </c>
      <c r="C2855" s="8"/>
      <c r="D2855" s="8"/>
      <c r="E2855" s="8"/>
      <c r="F2855" s="8"/>
      <c r="G2855" s="8"/>
      <c r="H2855" s="8"/>
      <c r="I2855" s="8"/>
      <c r="J2855" s="8"/>
      <c r="K2855" s="8"/>
      <c r="L2855" s="8"/>
      <c r="M2855" s="8"/>
      <c r="N2855" s="8"/>
      <c r="O2855" s="8"/>
      <c r="P2855" s="8"/>
      <c r="Q2855" s="8"/>
      <c r="R2855" s="8"/>
      <c r="S2855" s="8"/>
      <c r="T2855" s="8"/>
      <c r="U2855" s="8"/>
      <c r="V2855" s="8"/>
      <c r="W2855" s="8"/>
      <c r="X2855" s="8"/>
      <c r="Y2855" s="8"/>
      <c r="Z2855" s="8"/>
      <c r="AA2855" s="8"/>
      <c r="AB2855" s="8"/>
      <c r="AD2855" s="474">
        <f>VLOOKUP(A2853,入力フォーム!$A$26:$AA$75,2,FALSE)</f>
        <v>0</v>
      </c>
      <c r="AE2855" s="474"/>
      <c r="AF2855" s="474"/>
      <c r="AG2855" s="474"/>
      <c r="AH2855" s="474"/>
      <c r="AI2855" s="474"/>
      <c r="AJ2855" s="474"/>
      <c r="AK2855" s="474"/>
      <c r="AL2855" s="474"/>
      <c r="AM2855" s="474"/>
      <c r="AN2855" s="474"/>
      <c r="AO2855" s="474"/>
      <c r="AP2855" s="474"/>
      <c r="AQ2855" s="8" t="s">
        <v>230</v>
      </c>
      <c r="AR2855" s="8"/>
      <c r="AS2855" s="8"/>
      <c r="AT2855" s="8"/>
      <c r="AU2855" s="8"/>
      <c r="AV2855" s="8"/>
      <c r="AW2855" s="8"/>
      <c r="AX2855" s="8"/>
      <c r="AY2855" s="8"/>
      <c r="AZ2855" s="8"/>
      <c r="BZ2855" s="41"/>
      <c r="CA2855" s="41"/>
      <c r="CB2855" s="41"/>
      <c r="CC2855" s="41"/>
      <c r="CD2855" s="41"/>
      <c r="CE2855" s="41"/>
      <c r="CF2855" s="41"/>
      <c r="CG2855" s="41"/>
      <c r="CH2855" s="41"/>
      <c r="CI2855" s="41"/>
      <c r="CJ2855" s="41"/>
      <c r="CK2855" s="41"/>
      <c r="CL2855" s="41"/>
      <c r="CM2855" s="41"/>
      <c r="CN2855" s="41"/>
      <c r="CO2855" s="41"/>
      <c r="CP2855" s="41"/>
      <c r="CQ2855" s="41"/>
      <c r="CR2855" s="41"/>
      <c r="CS2855" s="41"/>
      <c r="CT2855" s="41"/>
      <c r="CU2855" s="41"/>
      <c r="CV2855" s="41"/>
      <c r="CW2855" s="41"/>
      <c r="CX2855" s="41"/>
      <c r="CY2855" s="41"/>
      <c r="CZ2855" s="41"/>
      <c r="DA2855" s="41"/>
      <c r="DB2855" s="41"/>
      <c r="DC2855" s="41"/>
      <c r="DD2855" s="41"/>
      <c r="DE2855" s="41"/>
      <c r="DF2855" s="41"/>
      <c r="DG2855" s="41"/>
      <c r="DH2855" s="41"/>
      <c r="DI2855" s="41"/>
      <c r="DJ2855" s="41"/>
      <c r="DK2855" s="41"/>
      <c r="DL2855" s="41"/>
      <c r="DM2855" s="41"/>
      <c r="DN2855" s="41"/>
      <c r="DO2855" s="41"/>
      <c r="DP2855" s="41"/>
      <c r="DQ2855" s="41"/>
      <c r="DR2855" s="41"/>
      <c r="DS2855" s="41"/>
      <c r="DT2855" s="41"/>
      <c r="DU2855" s="41"/>
      <c r="DV2855" s="41"/>
    </row>
    <row r="2856" spans="1:126" ht="14.25" customHeight="1">
      <c r="B2856" s="9"/>
      <c r="C2856" s="9"/>
      <c r="D2856" s="9"/>
    </row>
    <row r="2857" spans="1:126" ht="15.75" customHeight="1">
      <c r="D2857" s="475" t="s">
        <v>23</v>
      </c>
      <c r="E2857" s="475"/>
      <c r="F2857" s="475"/>
      <c r="G2857" s="475"/>
      <c r="H2857" s="475"/>
      <c r="I2857" s="475"/>
      <c r="J2857" s="475"/>
      <c r="K2857" s="475"/>
      <c r="L2857" s="475"/>
      <c r="M2857" s="475"/>
      <c r="N2857" s="475"/>
      <c r="O2857" s="475"/>
      <c r="P2857" s="475"/>
      <c r="Q2857" s="475"/>
      <c r="R2857" s="475"/>
      <c r="S2857" s="475"/>
      <c r="T2857" s="475"/>
      <c r="U2857" s="475"/>
      <c r="V2857" s="475"/>
      <c r="W2857" s="475"/>
      <c r="X2857" s="475"/>
      <c r="Y2857" s="475"/>
      <c r="Z2857" s="475"/>
      <c r="AA2857" s="475"/>
      <c r="AB2857" s="475"/>
      <c r="AC2857" s="475"/>
      <c r="AD2857" s="475"/>
      <c r="AE2857" s="475"/>
      <c r="AF2857" s="475"/>
      <c r="AG2857" s="475"/>
      <c r="AH2857" s="475"/>
      <c r="AI2857" s="475"/>
      <c r="AJ2857" s="475"/>
      <c r="AK2857" s="475"/>
      <c r="AL2857" s="475"/>
      <c r="AM2857" s="475"/>
      <c r="AN2857" s="475"/>
      <c r="AO2857" s="475"/>
      <c r="AP2857" s="475"/>
      <c r="AQ2857" s="475"/>
      <c r="AR2857" s="475"/>
      <c r="AS2857" s="475"/>
      <c r="AT2857" s="475"/>
      <c r="AU2857" s="475"/>
      <c r="AV2857" s="475"/>
      <c r="AW2857" s="475"/>
      <c r="AX2857" s="475"/>
      <c r="AY2857" s="475"/>
      <c r="AZ2857" s="475"/>
      <c r="BA2857" s="475"/>
      <c r="BB2857" s="475"/>
      <c r="BC2857" s="475"/>
      <c r="BD2857" s="475"/>
      <c r="BE2857" s="475"/>
      <c r="BF2857" s="475"/>
      <c r="BG2857" s="475"/>
      <c r="BH2857" s="475"/>
      <c r="BI2857" s="475"/>
      <c r="BJ2857" s="475"/>
      <c r="BK2857" s="475"/>
      <c r="BL2857" s="475"/>
      <c r="BM2857" s="475"/>
      <c r="BN2857" s="475"/>
      <c r="BO2857" s="475"/>
      <c r="BP2857" s="475"/>
      <c r="BQ2857" s="475"/>
      <c r="BR2857" s="475"/>
      <c r="BS2857" s="475"/>
      <c r="BT2857" s="475"/>
      <c r="BU2857" s="475"/>
      <c r="BV2857" s="475"/>
      <c r="BW2857" s="475"/>
      <c r="BX2857" s="475"/>
      <c r="BZ2857"/>
    </row>
    <row r="2858" spans="1:126" ht="14.25" customHeight="1">
      <c r="B2858" s="9"/>
      <c r="C2858" s="9"/>
      <c r="D2858" s="9"/>
      <c r="E2858" s="9"/>
      <c r="F2858" s="9"/>
      <c r="G2858" s="9"/>
      <c r="H2858" s="9"/>
      <c r="I2858" s="9"/>
      <c r="J2858" s="9"/>
      <c r="K2858" s="9"/>
      <c r="L2858" s="9"/>
      <c r="M2858" s="9"/>
      <c r="N2858" s="9"/>
      <c r="O2858" s="9"/>
      <c r="P2858" s="9"/>
      <c r="Q2858" s="9"/>
      <c r="R2858" s="9"/>
      <c r="S2858" s="9"/>
      <c r="T2858" s="9"/>
      <c r="U2858" s="9"/>
      <c r="V2858" s="9"/>
      <c r="W2858" s="9"/>
      <c r="X2858" s="9"/>
      <c r="Y2858" s="9"/>
      <c r="Z2858" s="9"/>
      <c r="AA2858" s="9"/>
      <c r="AB2858" s="9"/>
      <c r="AC2858" s="9"/>
      <c r="AD2858" s="9"/>
      <c r="AE2858" s="9"/>
      <c r="AF2858" s="9"/>
      <c r="AG2858" s="9"/>
      <c r="AH2858" s="9"/>
      <c r="AI2858" s="9"/>
      <c r="AJ2858" s="9"/>
      <c r="AK2858" s="9"/>
      <c r="AL2858" s="9"/>
      <c r="AM2858" s="9"/>
      <c r="AN2858" s="9"/>
      <c r="AO2858" s="9"/>
      <c r="AP2858" s="9"/>
      <c r="AQ2858" s="9"/>
      <c r="AR2858" s="9"/>
      <c r="AS2858" s="9"/>
      <c r="AT2858" s="9"/>
      <c r="AU2858" s="9"/>
      <c r="AV2858" s="9"/>
      <c r="AW2858" s="9"/>
      <c r="AX2858" s="9"/>
      <c r="AY2858" s="9"/>
      <c r="AZ2858" s="9"/>
    </row>
    <row r="2859" spans="1:126" ht="19.5" customHeight="1">
      <c r="B2859" s="9"/>
      <c r="C2859" s="9"/>
      <c r="D2859" s="10"/>
      <c r="E2859" s="11" t="s">
        <v>40</v>
      </c>
      <c r="F2859" s="11"/>
      <c r="G2859" s="11"/>
      <c r="H2859" s="11"/>
      <c r="I2859" s="11"/>
      <c r="J2859" s="12"/>
      <c r="K2859" s="12"/>
      <c r="L2859" s="12"/>
      <c r="M2859" s="12"/>
      <c r="N2859" s="12"/>
      <c r="O2859" s="12"/>
      <c r="P2859" s="12"/>
      <c r="Q2859" s="10"/>
      <c r="R2859" s="476" t="str">
        <f>VLOOKUP(A2853,入力フォーム!$A$26:$AA$75,11,FALSE)</f>
        <v/>
      </c>
      <c r="S2859" s="476"/>
      <c r="T2859" s="476"/>
      <c r="U2859" s="476"/>
      <c r="V2859" s="476"/>
      <c r="W2859" s="476"/>
      <c r="X2859" s="476"/>
      <c r="Y2859" s="476"/>
      <c r="Z2859" s="476"/>
      <c r="AA2859" s="476"/>
      <c r="AB2859" s="476"/>
      <c r="AC2859" s="476"/>
      <c r="AD2859" s="476"/>
      <c r="AE2859" s="476"/>
      <c r="AF2859" s="476"/>
      <c r="AG2859" s="476"/>
      <c r="AH2859" s="477" t="s">
        <v>235</v>
      </c>
      <c r="AI2859" s="478"/>
      <c r="AJ2859" s="478"/>
      <c r="AK2859" s="478"/>
      <c r="AL2859" s="478"/>
      <c r="AM2859" s="476" t="str">
        <f>VLOOKUP(A2853,入力フォーム!$A$26:$AA$75,13,FALSE)</f>
        <v/>
      </c>
      <c r="AN2859" s="476"/>
      <c r="AO2859" s="476"/>
      <c r="AP2859" s="476"/>
      <c r="AQ2859" s="476"/>
      <c r="AR2859" s="476"/>
      <c r="AS2859" s="476"/>
      <c r="AT2859" s="476"/>
      <c r="AU2859" s="476"/>
      <c r="AV2859" s="476"/>
      <c r="AW2859" s="476"/>
      <c r="AX2859" s="476"/>
      <c r="AY2859" s="476"/>
      <c r="AZ2859" s="476"/>
      <c r="BA2859" s="476"/>
      <c r="BB2859" s="476"/>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3"/>
    </row>
    <row r="2860" spans="1:126" ht="20.100000000000001" customHeight="1">
      <c r="B2860" s="9"/>
      <c r="C2860" s="9"/>
      <c r="D2860" s="10"/>
      <c r="E2860" s="11" t="s">
        <v>41</v>
      </c>
      <c r="F2860" s="11"/>
      <c r="G2860" s="11"/>
      <c r="H2860" s="11"/>
      <c r="I2860" s="11"/>
      <c r="J2860" s="12"/>
      <c r="K2860" s="12"/>
      <c r="L2860" s="12"/>
      <c r="M2860" s="12"/>
      <c r="N2860" s="12"/>
      <c r="O2860" s="12"/>
      <c r="P2860" s="229"/>
      <c r="Q2860" s="230"/>
      <c r="R2860" s="463" t="str">
        <f>入力フォーム!$C$10</f>
        <v>品川キャンパス</v>
      </c>
      <c r="S2860" s="463"/>
      <c r="T2860" s="463"/>
      <c r="U2860" s="463"/>
      <c r="V2860" s="463"/>
      <c r="W2860" s="463"/>
      <c r="X2860" s="463"/>
      <c r="Y2860" s="463"/>
      <c r="Z2860" s="231"/>
      <c r="AA2860" s="464" t="str">
        <f>入力フォーム!$D$10</f>
        <v>文学部事務室</v>
      </c>
      <c r="AB2860" s="464"/>
      <c r="AC2860" s="464"/>
      <c r="AD2860" s="464"/>
      <c r="AE2860" s="464"/>
      <c r="AF2860" s="464"/>
      <c r="AG2860" s="464"/>
      <c r="AH2860" s="464"/>
      <c r="AI2860" s="464"/>
      <c r="AJ2860" s="464"/>
      <c r="AK2860" s="464"/>
      <c r="AL2860" s="464"/>
      <c r="AM2860" s="464"/>
      <c r="AN2860" s="464"/>
      <c r="AO2860" s="464"/>
      <c r="AP2860" s="464"/>
      <c r="AQ2860" s="464"/>
      <c r="AR2860" s="464"/>
      <c r="AS2860" s="464"/>
      <c r="AT2860" s="464"/>
      <c r="AU2860" s="464"/>
      <c r="AV2860" s="464"/>
      <c r="AW2860" s="464"/>
      <c r="AX2860" s="464"/>
      <c r="AY2860" s="464"/>
      <c r="AZ2860" s="464"/>
      <c r="BA2860" s="464"/>
      <c r="BB2860" s="464"/>
      <c r="BC2860" s="464"/>
      <c r="BD2860" s="464"/>
      <c r="BE2860" s="464"/>
      <c r="BF2860" s="464"/>
      <c r="BG2860" s="464"/>
      <c r="BH2860" s="464"/>
      <c r="BI2860" s="464"/>
      <c r="BJ2860" s="464"/>
      <c r="BK2860" s="464"/>
      <c r="BL2860" s="464"/>
      <c r="BM2860" s="464"/>
      <c r="BN2860" s="464"/>
      <c r="BO2860" s="464"/>
      <c r="BP2860" s="464"/>
      <c r="BQ2860" s="464"/>
      <c r="BR2860" s="231"/>
      <c r="BS2860" s="231"/>
      <c r="BT2860" s="231"/>
      <c r="BU2860" s="231"/>
      <c r="BV2860" s="231"/>
      <c r="BW2860" s="231"/>
      <c r="BX2860" s="232"/>
    </row>
    <row r="2861" spans="1:126" ht="18.600000000000001" customHeight="1">
      <c r="B2861" s="9"/>
      <c r="C2861" s="9"/>
      <c r="D2861" s="15"/>
      <c r="E2861" s="16" t="s">
        <v>236</v>
      </c>
      <c r="F2861" s="16"/>
      <c r="G2861" s="16"/>
      <c r="H2861" s="16"/>
      <c r="I2861" s="16"/>
      <c r="J2861" s="17"/>
      <c r="K2861" s="17"/>
      <c r="L2861" s="17"/>
      <c r="M2861" s="17"/>
      <c r="N2861" s="17"/>
      <c r="O2861" s="17"/>
      <c r="P2861" s="17"/>
      <c r="Q2861" s="15"/>
      <c r="R2861" s="465" t="str">
        <f>入力フォーム!$C$4</f>
        <v>文学部事務室</v>
      </c>
      <c r="S2861" s="465"/>
      <c r="T2861" s="465"/>
      <c r="U2861" s="465"/>
      <c r="V2861" s="465"/>
      <c r="W2861" s="465"/>
      <c r="X2861" s="465"/>
      <c r="Y2861" s="465"/>
      <c r="Z2861" s="465"/>
      <c r="AA2861" s="465"/>
      <c r="AB2861" s="465"/>
      <c r="AC2861" s="465"/>
      <c r="AD2861" s="465"/>
      <c r="AE2861" s="465"/>
      <c r="AF2861" s="465"/>
      <c r="AG2861" s="465"/>
      <c r="AH2861" s="465"/>
      <c r="AI2861" s="465"/>
      <c r="AJ2861" s="465"/>
      <c r="AK2861" s="465"/>
      <c r="AL2861" s="465"/>
      <c r="AM2861" s="465"/>
      <c r="AN2861" s="465"/>
      <c r="AO2861" s="465"/>
      <c r="AP2861" s="465"/>
      <c r="AQ2861" s="465"/>
      <c r="AR2861" s="465"/>
      <c r="AS2861" s="465"/>
      <c r="AT2861" s="465"/>
      <c r="AU2861" s="465"/>
      <c r="AV2861" s="465"/>
      <c r="AW2861" s="465"/>
      <c r="AX2861" s="465"/>
      <c r="AY2861" s="465"/>
      <c r="AZ2861" s="465"/>
      <c r="BA2861" s="465"/>
      <c r="BB2861" s="465"/>
      <c r="BC2861" s="465"/>
      <c r="BD2861" s="465"/>
      <c r="BE2861" s="465"/>
      <c r="BF2861" s="465"/>
      <c r="BG2861" s="465"/>
      <c r="BH2861" s="465"/>
      <c r="BI2861" s="465"/>
      <c r="BJ2861" s="465"/>
      <c r="BK2861" s="465"/>
      <c r="BL2861" s="465"/>
      <c r="BM2861" s="465"/>
      <c r="BN2861" s="465"/>
      <c r="BO2861" s="465"/>
      <c r="BP2861" s="465"/>
      <c r="BQ2861" s="465"/>
      <c r="BR2861" s="465"/>
      <c r="BS2861" s="233"/>
      <c r="BT2861" s="233"/>
      <c r="BU2861" s="233"/>
      <c r="BV2861" s="233"/>
      <c r="BW2861" s="233"/>
      <c r="BX2861" s="19"/>
    </row>
    <row r="2862" spans="1:126" ht="38.25" customHeight="1">
      <c r="B2862" s="9"/>
      <c r="C2862" s="9"/>
      <c r="D2862" s="10"/>
      <c r="E2862" s="466" t="s">
        <v>42</v>
      </c>
      <c r="F2862" s="466"/>
      <c r="G2862" s="466"/>
      <c r="H2862" s="466"/>
      <c r="I2862" s="466"/>
      <c r="J2862" s="466"/>
      <c r="K2862" s="466"/>
      <c r="L2862" s="466"/>
      <c r="M2862" s="466"/>
      <c r="N2862" s="466"/>
      <c r="O2862" s="466"/>
      <c r="P2862" s="467"/>
      <c r="Q2862" s="10"/>
      <c r="R2862" s="468" t="str">
        <f>入力フォーム!$C$8</f>
        <v>OC学生スタッフ</v>
      </c>
      <c r="S2862" s="468"/>
      <c r="T2862" s="468"/>
      <c r="U2862" s="468"/>
      <c r="V2862" s="468"/>
      <c r="W2862" s="468"/>
      <c r="X2862" s="468"/>
      <c r="Y2862" s="468"/>
      <c r="Z2862" s="468"/>
      <c r="AA2862" s="468"/>
      <c r="AB2862" s="468"/>
      <c r="AC2862" s="468"/>
      <c r="AD2862" s="468"/>
      <c r="AE2862" s="468"/>
      <c r="AF2862" s="468"/>
      <c r="AG2862" s="468"/>
      <c r="AH2862" s="468"/>
      <c r="AI2862" s="468"/>
      <c r="AJ2862" s="468"/>
      <c r="AK2862" s="468"/>
      <c r="AL2862" s="468"/>
      <c r="AM2862" s="468"/>
      <c r="AN2862" s="468"/>
      <c r="AO2862" s="468"/>
      <c r="AP2862" s="468"/>
      <c r="AQ2862" s="468"/>
      <c r="AR2862" s="468"/>
      <c r="AS2862" s="468"/>
      <c r="AT2862" s="468"/>
      <c r="AU2862" s="468"/>
      <c r="AV2862" s="468"/>
      <c r="AW2862" s="468"/>
      <c r="AX2862" s="468"/>
      <c r="AY2862" s="468"/>
      <c r="AZ2862" s="468"/>
      <c r="BA2862" s="468"/>
      <c r="BB2862" s="468"/>
      <c r="BC2862" s="468"/>
      <c r="BD2862" s="468"/>
      <c r="BE2862" s="468"/>
      <c r="BF2862" s="468"/>
      <c r="BG2862" s="468"/>
      <c r="BH2862" s="468"/>
      <c r="BI2862" s="468"/>
      <c r="BJ2862" s="468"/>
      <c r="BK2862" s="468"/>
      <c r="BL2862" s="468"/>
      <c r="BM2862" s="468"/>
      <c r="BN2862" s="468"/>
      <c r="BO2862" s="468"/>
      <c r="BP2862" s="468"/>
      <c r="BQ2862" s="468"/>
      <c r="BR2862" s="468"/>
      <c r="BS2862" s="234"/>
      <c r="BT2862" s="234"/>
      <c r="BU2862" s="234"/>
      <c r="BV2862" s="234"/>
      <c r="BW2862" s="234"/>
      <c r="BX2862" s="14"/>
    </row>
    <row r="2863" spans="1:126" ht="20.100000000000001" customHeight="1">
      <c r="B2863" s="9"/>
      <c r="C2863" s="9"/>
      <c r="D2863" s="15"/>
      <c r="E2863" s="16" t="s">
        <v>43</v>
      </c>
      <c r="F2863" s="16"/>
      <c r="G2863" s="16"/>
      <c r="H2863" s="16"/>
      <c r="I2863" s="16"/>
      <c r="J2863" s="17"/>
      <c r="K2863" s="17"/>
      <c r="L2863" s="17"/>
      <c r="M2863" s="17"/>
      <c r="N2863" s="17"/>
      <c r="O2863" s="17"/>
      <c r="P2863" s="17"/>
      <c r="Q2863" s="15"/>
      <c r="R2863" s="17" t="s">
        <v>44</v>
      </c>
      <c r="S2863" s="17"/>
      <c r="T2863" s="17"/>
      <c r="U2863" s="17"/>
      <c r="V2863" s="17"/>
      <c r="W2863" s="469" t="str">
        <f>VLOOKUP(A2853,入力フォーム!$A$26:$AA$75,22,FALSE)</f>
        <v/>
      </c>
      <c r="X2863" s="469"/>
      <c r="Y2863" s="469"/>
      <c r="Z2863" s="469"/>
      <c r="AA2863" s="469"/>
      <c r="AB2863" s="469"/>
      <c r="AC2863" s="469"/>
      <c r="AD2863" s="469"/>
      <c r="AE2863" s="469"/>
      <c r="AF2863" s="469"/>
      <c r="AG2863" s="469"/>
      <c r="AH2863" s="469"/>
      <c r="AI2863" s="469"/>
      <c r="AJ2863" s="469"/>
      <c r="AK2863" s="469"/>
      <c r="AL2863" s="469"/>
      <c r="AM2863" s="469"/>
      <c r="AN2863" s="469"/>
      <c r="AO2863" s="469"/>
      <c r="AP2863" s="17"/>
      <c r="AQ2863" s="17"/>
      <c r="AR2863" s="470" t="s">
        <v>237</v>
      </c>
      <c r="AS2863" s="470"/>
      <c r="AT2863" s="470"/>
      <c r="AU2863" s="470"/>
      <c r="AV2863" s="470"/>
      <c r="AW2863" s="470"/>
      <c r="AX2863" s="471">
        <f>入力フォーム!$E$16</f>
        <v>0</v>
      </c>
      <c r="AY2863" s="471"/>
      <c r="AZ2863" s="471"/>
      <c r="BA2863" s="472" t="s">
        <v>65</v>
      </c>
      <c r="BB2863" s="472"/>
      <c r="BC2863" s="472"/>
      <c r="BD2863" s="472"/>
      <c r="BE2863" s="472"/>
      <c r="BF2863" s="18"/>
      <c r="BG2863" s="18"/>
      <c r="BH2863" s="18"/>
      <c r="BI2863" s="18"/>
      <c r="BJ2863" s="18"/>
      <c r="BK2863" s="18"/>
      <c r="BL2863" s="18"/>
      <c r="BM2863" s="18"/>
      <c r="BN2863" s="18"/>
      <c r="BO2863" s="18"/>
      <c r="BP2863" s="18"/>
      <c r="BQ2863" s="18"/>
      <c r="BR2863" s="18"/>
      <c r="BS2863" s="18"/>
      <c r="BT2863" s="18"/>
      <c r="BU2863" s="18"/>
      <c r="BV2863" s="18"/>
      <c r="BW2863" s="18"/>
      <c r="BX2863" s="19"/>
    </row>
    <row r="2864" spans="1:126" ht="20.100000000000001" customHeight="1">
      <c r="A2864" s="245"/>
      <c r="B2864" s="235"/>
      <c r="C2864" s="235"/>
      <c r="D2864" s="236"/>
      <c r="E2864" s="237"/>
      <c r="F2864" s="237"/>
      <c r="G2864" s="237"/>
      <c r="H2864" s="237"/>
      <c r="I2864" s="237"/>
      <c r="J2864" s="238"/>
      <c r="K2864" s="238"/>
      <c r="L2864" s="238"/>
      <c r="M2864" s="238"/>
      <c r="N2864" s="238"/>
      <c r="O2864" s="238"/>
      <c r="P2864" s="238"/>
      <c r="Q2864" s="239"/>
      <c r="R2864" s="240"/>
      <c r="S2864" s="241"/>
      <c r="T2864" s="241"/>
      <c r="U2864" s="241"/>
      <c r="V2864" s="241"/>
      <c r="W2864" s="241"/>
      <c r="X2864" s="241"/>
      <c r="Y2864" s="241"/>
      <c r="Z2864" s="241"/>
      <c r="AA2864" s="241"/>
      <c r="AB2864" s="241"/>
      <c r="AC2864" s="241"/>
      <c r="AD2864" s="241"/>
      <c r="AE2864" s="241"/>
      <c r="AF2864" s="241"/>
      <c r="AG2864" s="241"/>
      <c r="AH2864" s="241"/>
      <c r="AI2864" s="241"/>
      <c r="AJ2864" s="241"/>
      <c r="AK2864" s="241"/>
      <c r="AL2864" s="241"/>
      <c r="AM2864" s="241"/>
      <c r="AN2864" s="241"/>
      <c r="AO2864" s="241"/>
      <c r="AP2864" s="241"/>
      <c r="AQ2864" s="241"/>
      <c r="AR2864" s="242"/>
      <c r="AS2864" s="242"/>
      <c r="AT2864" s="243"/>
      <c r="AU2864" s="241"/>
      <c r="AV2864" s="241"/>
      <c r="AW2864" s="241"/>
      <c r="AX2864" s="241"/>
      <c r="AY2864" s="242"/>
      <c r="AZ2864" s="242"/>
      <c r="BA2864" s="242"/>
      <c r="BB2864" s="242"/>
      <c r="BC2864" s="242"/>
      <c r="BD2864" s="242"/>
      <c r="BE2864" s="242"/>
      <c r="BF2864" s="242"/>
      <c r="BG2864" s="242"/>
      <c r="BH2864" s="242"/>
      <c r="BI2864" s="242"/>
      <c r="BJ2864" s="242"/>
      <c r="BK2864" s="242"/>
      <c r="BL2864" s="242"/>
      <c r="BM2864" s="242"/>
      <c r="BN2864" s="242"/>
      <c r="BO2864" s="242"/>
      <c r="BP2864" s="242"/>
      <c r="BQ2864" s="242"/>
      <c r="BR2864" s="242"/>
      <c r="BS2864" s="242"/>
      <c r="BT2864" s="242"/>
      <c r="BU2864" s="242"/>
      <c r="BV2864" s="242"/>
      <c r="BW2864" s="242"/>
      <c r="BX2864" s="244"/>
    </row>
    <row r="2865" spans="2:126" ht="20.100000000000001" customHeight="1">
      <c r="B2865" s="9"/>
      <c r="C2865" s="9"/>
      <c r="D2865" s="20"/>
      <c r="E2865" s="21" t="s">
        <v>45</v>
      </c>
      <c r="F2865" s="21"/>
      <c r="G2865" s="21"/>
      <c r="H2865" s="21"/>
      <c r="I2865" s="21"/>
      <c r="J2865" s="22"/>
      <c r="K2865" s="22"/>
      <c r="L2865" s="22"/>
      <c r="M2865" s="22"/>
      <c r="N2865" s="22"/>
      <c r="O2865" s="22"/>
      <c r="P2865" s="22"/>
      <c r="Q2865" s="15"/>
      <c r="R2865" s="490" t="str">
        <f>VLOOKUP(A2853,入力フォーム!$A$26:$AA$75,14,FALSE)</f>
        <v/>
      </c>
      <c r="S2865" s="490"/>
      <c r="T2865" s="490"/>
      <c r="U2865" s="490"/>
      <c r="V2865" s="490"/>
      <c r="W2865" s="490"/>
      <c r="X2865" s="490"/>
      <c r="Y2865" s="490"/>
      <c r="Z2865" s="490"/>
      <c r="AA2865" s="490"/>
      <c r="AB2865" s="491" t="s">
        <v>235</v>
      </c>
      <c r="AC2865" s="491"/>
      <c r="AD2865" s="491"/>
      <c r="AE2865" s="491"/>
      <c r="AF2865" s="491"/>
      <c r="AG2865" s="492" t="str">
        <f>VLOOKUP(A2853,入力フォーム!$A$26:$AA$75,16,FALSE)</f>
        <v/>
      </c>
      <c r="AH2865" s="492"/>
      <c r="AI2865" s="492"/>
      <c r="AJ2865" s="492"/>
      <c r="AK2865" s="492"/>
      <c r="AL2865" s="492"/>
      <c r="AM2865" s="492"/>
      <c r="AN2865" s="492"/>
      <c r="AO2865" s="492"/>
      <c r="AP2865" s="492"/>
      <c r="AQ2865" s="27"/>
      <c r="AR2865" s="36"/>
      <c r="AS2865" s="36"/>
      <c r="AT2865" s="36"/>
      <c r="AU2865" s="36"/>
      <c r="AV2865" s="36"/>
      <c r="AW2865" s="36"/>
      <c r="AX2865" s="36"/>
      <c r="AY2865" s="18"/>
      <c r="AZ2865" s="18"/>
      <c r="BA2865" s="18"/>
      <c r="BB2865" s="18"/>
      <c r="BC2865" s="18"/>
      <c r="BD2865" s="18"/>
      <c r="BE2865" s="18"/>
      <c r="BF2865" s="18"/>
      <c r="BG2865" s="18"/>
      <c r="BH2865" s="18"/>
      <c r="BI2865" s="18"/>
      <c r="BJ2865" s="18"/>
      <c r="BK2865" s="18"/>
      <c r="BL2865" s="18"/>
      <c r="BM2865" s="18"/>
      <c r="BN2865" s="18"/>
      <c r="BO2865" s="18"/>
      <c r="BP2865" s="18"/>
      <c r="BQ2865" s="18"/>
      <c r="BR2865" s="18"/>
      <c r="BS2865" s="18"/>
      <c r="BT2865" s="18"/>
      <c r="BU2865" s="18"/>
      <c r="BV2865" s="18"/>
      <c r="BW2865" s="18"/>
      <c r="BX2865" s="19"/>
    </row>
    <row r="2866" spans="2:126" s="8" customFormat="1" ht="10.5" customHeight="1">
      <c r="D2866" s="15"/>
      <c r="E2866" s="16"/>
      <c r="F2866" s="16"/>
      <c r="G2866" s="16"/>
      <c r="H2866" s="16"/>
      <c r="I2866" s="16"/>
      <c r="J2866" s="16"/>
      <c r="K2866" s="16"/>
      <c r="L2866" s="16"/>
      <c r="M2866" s="16"/>
      <c r="N2866" s="16"/>
      <c r="O2866" s="16"/>
      <c r="P2866" s="17"/>
      <c r="Q2866" s="15"/>
      <c r="R2866" s="16"/>
      <c r="S2866" s="16"/>
      <c r="T2866" s="16"/>
      <c r="U2866" s="16"/>
      <c r="V2866" s="16"/>
      <c r="W2866" s="16"/>
      <c r="X2866" s="16"/>
      <c r="Y2866" s="16"/>
      <c r="Z2866" s="16"/>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6"/>
      <c r="AW2866" s="16"/>
      <c r="AX2866" s="16"/>
      <c r="AY2866" s="16"/>
      <c r="AZ2866" s="16"/>
      <c r="BA2866" s="16"/>
      <c r="BB2866" s="16"/>
      <c r="BC2866" s="16"/>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9"/>
      <c r="BY2866"/>
      <c r="BZ2866" s="43"/>
      <c r="CA2866" s="43"/>
      <c r="CB2866" s="43"/>
      <c r="CC2866" s="43"/>
      <c r="CD2866" s="43"/>
      <c r="CE2866" s="43"/>
      <c r="CF2866" s="43"/>
      <c r="CG2866" s="43"/>
      <c r="CH2866" s="43"/>
      <c r="CI2866" s="43"/>
      <c r="CJ2866" s="43"/>
      <c r="CK2866" s="43"/>
      <c r="CL2866" s="43"/>
      <c r="CM2866" s="43"/>
      <c r="CN2866" s="43"/>
      <c r="CO2866" s="43"/>
      <c r="CP2866" s="43"/>
      <c r="CQ2866" s="43"/>
      <c r="CR2866" s="43"/>
      <c r="CS2866" s="43"/>
      <c r="CT2866" s="43"/>
      <c r="CU2866" s="43"/>
      <c r="CV2866" s="43"/>
      <c r="CW2866" s="43"/>
      <c r="CX2866" s="43"/>
      <c r="CY2866" s="43"/>
      <c r="CZ2866" s="43"/>
      <c r="DA2866" s="43"/>
      <c r="DB2866" s="43"/>
      <c r="DC2866" s="43"/>
      <c r="DD2866" s="43"/>
      <c r="DE2866" s="43"/>
      <c r="DF2866" s="43"/>
      <c r="DG2866" s="43"/>
      <c r="DH2866" s="43"/>
      <c r="DI2866" s="43"/>
      <c r="DJ2866" s="43"/>
      <c r="DK2866" s="43"/>
      <c r="DL2866" s="43"/>
      <c r="DM2866" s="43"/>
      <c r="DN2866" s="43"/>
      <c r="DO2866" s="43"/>
      <c r="DP2866" s="43"/>
      <c r="DQ2866" s="43"/>
      <c r="DR2866" s="43"/>
      <c r="DS2866" s="43"/>
      <c r="DT2866" s="43"/>
      <c r="DU2866" s="43"/>
      <c r="DV2866" s="43"/>
    </row>
    <row r="2867" spans="2:126" ht="20.100000000000001" customHeight="1">
      <c r="B2867" s="9"/>
      <c r="C2867" s="9"/>
      <c r="D2867" s="15"/>
      <c r="E2867" s="16"/>
      <c r="F2867" s="16"/>
      <c r="G2867" s="16"/>
      <c r="H2867" s="16"/>
      <c r="I2867" s="16"/>
      <c r="J2867" s="17"/>
      <c r="K2867" s="17"/>
      <c r="L2867" s="17"/>
      <c r="M2867" s="17"/>
      <c r="N2867" s="17"/>
      <c r="O2867" s="17"/>
      <c r="P2867" s="17"/>
      <c r="Q2867" s="15"/>
      <c r="R2867" s="17"/>
      <c r="S2867" s="17" t="s">
        <v>46</v>
      </c>
      <c r="T2867" s="17"/>
      <c r="U2867" s="17"/>
      <c r="V2867" s="17"/>
      <c r="W2867" s="17"/>
      <c r="X2867" s="17"/>
      <c r="Y2867" s="17"/>
      <c r="Z2867" s="17"/>
      <c r="AA2867" s="17"/>
      <c r="AB2867" s="17"/>
      <c r="AC2867" s="17"/>
      <c r="AD2867" s="17"/>
      <c r="AE2867" s="17"/>
      <c r="AF2867" s="17"/>
      <c r="AG2867" s="17"/>
      <c r="AH2867" s="17"/>
      <c r="AI2867" s="17"/>
      <c r="AJ2867" s="17"/>
      <c r="BI2867" s="247"/>
      <c r="BJ2867" s="247"/>
      <c r="BK2867" s="247"/>
      <c r="BL2867" s="18"/>
      <c r="BM2867" s="18"/>
      <c r="BN2867" s="18"/>
      <c r="BO2867" s="18"/>
      <c r="BP2867" s="18"/>
      <c r="BQ2867" s="18"/>
      <c r="BR2867" s="18"/>
      <c r="BS2867" s="18"/>
      <c r="BT2867" s="18"/>
      <c r="BU2867" s="18"/>
      <c r="BV2867" s="18"/>
      <c r="BW2867" s="18"/>
      <c r="BX2867" s="19"/>
    </row>
    <row r="2868" spans="2:126" ht="20.100000000000001" customHeight="1">
      <c r="B2868" s="9"/>
      <c r="C2868" s="9"/>
      <c r="D2868" s="15"/>
      <c r="E2868" s="16"/>
      <c r="F2868" s="16"/>
      <c r="G2868" s="16"/>
      <c r="H2868" s="16"/>
      <c r="I2868" s="16"/>
      <c r="J2868" s="17"/>
      <c r="K2868" s="17"/>
      <c r="L2868" s="17"/>
      <c r="M2868" s="17"/>
      <c r="N2868" s="17"/>
      <c r="O2868" s="17"/>
      <c r="P2868" s="17"/>
      <c r="Q2868" s="15"/>
      <c r="R2868" s="492" t="str">
        <f>VLOOKUP(A2853,入力フォーム!$A$26:$AA$75,17,FALSE)</f>
        <v/>
      </c>
      <c r="S2868" s="492"/>
      <c r="T2868" s="492"/>
      <c r="U2868" s="492"/>
      <c r="V2868" s="492"/>
      <c r="W2868" s="492"/>
      <c r="X2868" s="492"/>
      <c r="Y2868" s="492"/>
      <c r="Z2868" s="492"/>
      <c r="AA2868" s="492"/>
      <c r="AB2868" s="491" t="s">
        <v>235</v>
      </c>
      <c r="AC2868" s="491"/>
      <c r="AD2868" s="491"/>
      <c r="AE2868" s="491"/>
      <c r="AF2868" s="491"/>
      <c r="AG2868" s="492" t="str">
        <f>VLOOKUP(A2853,入力フォーム!$A$26:$AA$75,19,FALSE)</f>
        <v/>
      </c>
      <c r="AH2868" s="492"/>
      <c r="AI2868" s="492"/>
      <c r="AJ2868" s="492"/>
      <c r="AK2868" s="492"/>
      <c r="AL2868" s="492"/>
      <c r="AM2868" s="492"/>
      <c r="AN2868" s="492"/>
      <c r="AO2868" s="492"/>
      <c r="AP2868" s="492"/>
      <c r="AQ2868" s="27"/>
      <c r="AR2868" s="28" t="s">
        <v>47</v>
      </c>
      <c r="AS2868" s="28"/>
      <c r="AT2868" s="28"/>
      <c r="AU2868" s="28"/>
      <c r="AV2868" s="485" t="str">
        <f>VLOOKUP(A2853,入力フォーム!$A$26:$AA$75,20,FALSE)</f>
        <v/>
      </c>
      <c r="AW2868" s="485"/>
      <c r="AX2868" s="28" t="s">
        <v>48</v>
      </c>
      <c r="AY2868" s="28"/>
      <c r="AZ2868" s="28"/>
      <c r="BA2868" s="28"/>
      <c r="BB2868" s="28"/>
      <c r="BC2868" s="28"/>
      <c r="BD2868" s="28"/>
      <c r="BE2868" s="28"/>
      <c r="BF2868" s="28"/>
      <c r="BG2868" s="18"/>
      <c r="BH2868" s="18"/>
      <c r="BI2868" s="18"/>
      <c r="BJ2868" s="18"/>
      <c r="BK2868" s="18"/>
      <c r="BL2868" s="18"/>
      <c r="BM2868" s="18"/>
      <c r="BN2868" s="18"/>
      <c r="BO2868" s="18"/>
      <c r="BP2868" s="18"/>
      <c r="BQ2868" s="18"/>
      <c r="BR2868" s="18"/>
      <c r="BS2868" s="18"/>
      <c r="BT2868" s="18"/>
      <c r="BU2868" s="18"/>
      <c r="BV2868" s="18"/>
      <c r="BW2868" s="18"/>
      <c r="BX2868" s="19"/>
    </row>
    <row r="2869" spans="2:126" ht="20.100000000000001" customHeight="1">
      <c r="B2869" s="9"/>
      <c r="C2869" s="9"/>
      <c r="D2869" s="15"/>
      <c r="E2869" s="16"/>
      <c r="F2869" s="16"/>
      <c r="G2869" s="16"/>
      <c r="H2869" s="16"/>
      <c r="I2869" s="16"/>
      <c r="J2869" s="17"/>
      <c r="K2869" s="17"/>
      <c r="L2869" s="17"/>
      <c r="M2869" s="17"/>
      <c r="N2869" s="17"/>
      <c r="O2869" s="17"/>
      <c r="P2869" s="17"/>
      <c r="Q2869" s="15"/>
      <c r="R2869" s="17"/>
      <c r="S2869" s="17"/>
      <c r="T2869" s="17"/>
      <c r="U2869" s="17"/>
      <c r="V2869" s="17"/>
      <c r="W2869" s="17"/>
      <c r="X2869" s="17"/>
      <c r="Y2869" s="17"/>
      <c r="Z2869" s="17"/>
      <c r="AA2869" s="17"/>
      <c r="AB2869" s="17"/>
      <c r="AC2869" s="17"/>
      <c r="AD2869" s="17"/>
      <c r="AE2869" s="17"/>
      <c r="AF2869" s="17"/>
      <c r="AG2869" s="17"/>
      <c r="AH2869" s="17"/>
      <c r="AI2869" s="17"/>
      <c r="AJ2869" s="17"/>
      <c r="AK2869" s="17"/>
      <c r="AL2869" s="17"/>
      <c r="AM2869" s="17"/>
      <c r="AN2869" s="17"/>
      <c r="AO2869" s="17"/>
      <c r="AP2869" s="17"/>
      <c r="AQ2869" s="17"/>
      <c r="AR2869" s="17"/>
      <c r="AS2869" s="17"/>
      <c r="AT2869" s="17"/>
      <c r="AU2869" s="17"/>
      <c r="AV2869" s="17"/>
      <c r="AW2869" s="17"/>
      <c r="AX2869" s="17"/>
      <c r="AY2869" s="18"/>
      <c r="AZ2869" s="18"/>
      <c r="BA2869" s="18"/>
      <c r="BB2869" s="18"/>
      <c r="BC2869" s="18"/>
      <c r="BD2869" s="18"/>
      <c r="BE2869" s="18"/>
      <c r="BF2869" s="18"/>
      <c r="BG2869" s="18"/>
      <c r="BH2869" s="18"/>
      <c r="BI2869" s="18"/>
      <c r="BJ2869" s="18"/>
      <c r="BK2869" s="18"/>
      <c r="BL2869" s="18"/>
      <c r="BM2869" s="18"/>
      <c r="BN2869" s="18"/>
      <c r="BO2869" s="18"/>
      <c r="BP2869" s="18"/>
      <c r="BQ2869" s="18"/>
      <c r="BR2869" s="18"/>
      <c r="BS2869" s="18"/>
      <c r="BT2869" s="18"/>
      <c r="BU2869" s="18"/>
      <c r="BV2869" s="18"/>
      <c r="BW2869" s="18"/>
      <c r="BX2869" s="19"/>
    </row>
    <row r="2870" spans="2:126" ht="20.100000000000001" customHeight="1">
      <c r="B2870" s="9"/>
      <c r="C2870" s="9"/>
      <c r="D2870" s="15"/>
      <c r="E2870" s="16"/>
      <c r="F2870" s="16"/>
      <c r="G2870" s="16"/>
      <c r="H2870" s="16"/>
      <c r="I2870" s="16"/>
      <c r="J2870" s="17"/>
      <c r="K2870" s="17"/>
      <c r="L2870" s="17"/>
      <c r="M2870" s="17"/>
      <c r="N2870" s="17"/>
      <c r="O2870" s="17"/>
      <c r="P2870" s="17"/>
      <c r="Q2870" s="15"/>
      <c r="R2870" s="248" t="s">
        <v>238</v>
      </c>
      <c r="S2870" s="29"/>
      <c r="T2870" s="29"/>
      <c r="U2870" s="29"/>
      <c r="V2870" s="29"/>
      <c r="W2870" s="29"/>
      <c r="X2870" s="29"/>
      <c r="Y2870" s="29"/>
      <c r="Z2870" s="29"/>
      <c r="AA2870" s="29"/>
      <c r="AB2870" s="29"/>
      <c r="AC2870" s="29"/>
      <c r="AD2870" s="29"/>
      <c r="AE2870" s="29"/>
      <c r="AF2870" s="29"/>
      <c r="AG2870" s="29"/>
      <c r="AH2870" s="29"/>
      <c r="AI2870" s="29"/>
      <c r="AJ2870" s="29"/>
      <c r="AK2870" s="29"/>
      <c r="AL2870" s="29"/>
      <c r="AM2870" s="29"/>
      <c r="AN2870" s="29"/>
      <c r="AO2870" s="29"/>
      <c r="AP2870" s="29"/>
      <c r="AQ2870" s="29"/>
      <c r="AR2870" s="29"/>
      <c r="AS2870" s="29"/>
      <c r="AT2870" s="29"/>
      <c r="AU2870" s="29"/>
      <c r="AV2870" s="29"/>
      <c r="AW2870" s="29"/>
      <c r="AX2870" s="29"/>
      <c r="AY2870" s="30"/>
      <c r="AZ2870" s="30"/>
      <c r="BA2870" s="30"/>
      <c r="BB2870" s="30"/>
      <c r="BC2870" s="30"/>
      <c r="BD2870" s="30"/>
      <c r="BE2870" s="30"/>
      <c r="BF2870" s="30"/>
      <c r="BG2870" s="30"/>
      <c r="BH2870" s="30"/>
      <c r="BI2870" s="30"/>
      <c r="BJ2870" s="30"/>
      <c r="BK2870" s="30"/>
      <c r="BL2870" s="18"/>
      <c r="BM2870" s="18"/>
      <c r="BN2870" s="18"/>
      <c r="BO2870" s="18"/>
      <c r="BP2870" s="18"/>
      <c r="BQ2870" s="18"/>
      <c r="BR2870" s="18"/>
      <c r="BS2870" s="18"/>
      <c r="BT2870" s="18"/>
      <c r="BU2870" s="18"/>
      <c r="BV2870" s="18"/>
      <c r="BW2870" s="18"/>
      <c r="BX2870" s="19"/>
    </row>
    <row r="2871" spans="2:126" ht="20.100000000000001" customHeight="1">
      <c r="B2871" s="9"/>
      <c r="C2871" s="9"/>
      <c r="D2871" s="23"/>
      <c r="E2871" s="24"/>
      <c r="F2871" s="24"/>
      <c r="G2871" s="24"/>
      <c r="H2871" s="24"/>
      <c r="I2871" s="24"/>
      <c r="J2871" s="25"/>
      <c r="K2871" s="25"/>
      <c r="L2871" s="25"/>
      <c r="M2871" s="25"/>
      <c r="N2871" s="25"/>
      <c r="O2871" s="25"/>
      <c r="P2871" s="25"/>
      <c r="Q2871" s="15"/>
      <c r="R2871" s="249" t="s">
        <v>239</v>
      </c>
      <c r="S2871" s="29"/>
      <c r="T2871" s="29"/>
      <c r="U2871" s="29"/>
      <c r="V2871" s="29"/>
      <c r="W2871" s="29"/>
      <c r="X2871" s="29"/>
      <c r="Y2871" s="29"/>
      <c r="Z2871" s="29"/>
      <c r="AA2871" s="29"/>
      <c r="AB2871" s="29"/>
      <c r="AC2871" s="29"/>
      <c r="AD2871" s="29"/>
      <c r="AE2871" s="29"/>
      <c r="AF2871" s="29"/>
      <c r="AG2871" s="29"/>
      <c r="AH2871" s="29"/>
      <c r="AI2871" s="29"/>
      <c r="AJ2871" s="29"/>
      <c r="AK2871" s="29"/>
      <c r="AL2871" s="29"/>
      <c r="AM2871" s="29"/>
      <c r="AN2871" s="29"/>
      <c r="AO2871" s="29"/>
      <c r="AP2871" s="29"/>
      <c r="AQ2871" s="29"/>
      <c r="AR2871" s="29"/>
      <c r="AS2871" s="29"/>
      <c r="AT2871" s="29"/>
      <c r="AU2871" s="29"/>
      <c r="AV2871" s="29"/>
      <c r="AW2871" s="29"/>
      <c r="AX2871" s="29"/>
      <c r="AY2871" s="30"/>
      <c r="AZ2871" s="30"/>
      <c r="BA2871" s="30"/>
      <c r="BB2871" s="30"/>
      <c r="BC2871" s="30"/>
      <c r="BD2871" s="30"/>
      <c r="BE2871" s="30"/>
      <c r="BF2871" s="30"/>
      <c r="BG2871" s="30"/>
      <c r="BH2871" s="30"/>
      <c r="BI2871" s="30"/>
      <c r="BJ2871" s="30"/>
      <c r="BK2871" s="30"/>
      <c r="BL2871" s="18"/>
      <c r="BM2871" s="18"/>
      <c r="BN2871" s="18"/>
      <c r="BO2871" s="18"/>
      <c r="BP2871" s="18"/>
      <c r="BQ2871" s="18"/>
      <c r="BR2871" s="18"/>
      <c r="BS2871" s="18"/>
      <c r="BT2871" s="18"/>
      <c r="BU2871" s="18"/>
      <c r="BV2871" s="18"/>
      <c r="BW2871" s="18"/>
      <c r="BX2871" s="19"/>
    </row>
    <row r="2872" spans="2:126" ht="20.100000000000001" customHeight="1">
      <c r="B2872" s="9"/>
      <c r="C2872" s="9"/>
      <c r="D2872" s="15"/>
      <c r="E2872" s="16" t="s">
        <v>49</v>
      </c>
      <c r="F2872" s="16"/>
      <c r="G2872" s="16"/>
      <c r="H2872" s="16"/>
      <c r="I2872" s="16"/>
      <c r="J2872" s="17"/>
      <c r="K2872" s="17"/>
      <c r="L2872" s="17"/>
      <c r="M2872" s="17"/>
      <c r="N2872" s="17"/>
      <c r="O2872" s="17"/>
      <c r="P2872" s="17"/>
      <c r="Q2872" s="20"/>
      <c r="R2872" s="21" t="s">
        <v>67</v>
      </c>
      <c r="S2872" s="22"/>
      <c r="T2872" s="22"/>
      <c r="U2872" s="22"/>
      <c r="V2872" s="22"/>
      <c r="W2872" s="22"/>
      <c r="X2872" s="22"/>
      <c r="Y2872" s="22"/>
      <c r="Z2872" s="22"/>
      <c r="AA2872" s="22"/>
      <c r="AB2872" s="22"/>
      <c r="AC2872" s="22"/>
      <c r="AD2872" s="22"/>
      <c r="AE2872" s="22"/>
      <c r="AF2872" s="22"/>
      <c r="AG2872" s="22"/>
      <c r="AH2872" s="22"/>
      <c r="AI2872" s="22"/>
      <c r="AJ2872" s="22"/>
      <c r="AK2872" s="22"/>
      <c r="AL2872" s="22"/>
      <c r="AM2872" s="22"/>
      <c r="AN2872" s="22"/>
      <c r="AO2872" s="22"/>
      <c r="AP2872" s="22"/>
      <c r="AQ2872" s="22"/>
      <c r="AR2872" s="22"/>
      <c r="AS2872" s="22"/>
      <c r="AT2872" s="22"/>
      <c r="AU2872" s="22"/>
      <c r="AV2872" s="22"/>
      <c r="AW2872" s="22"/>
      <c r="AX2872" s="2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3"/>
    </row>
    <row r="2873" spans="2:126" ht="20.100000000000001" customHeight="1">
      <c r="B2873" s="9"/>
      <c r="C2873" s="9"/>
      <c r="D2873" s="15"/>
      <c r="E2873" s="16"/>
      <c r="F2873" s="16"/>
      <c r="G2873" s="16"/>
      <c r="H2873" s="16"/>
      <c r="I2873" s="16"/>
      <c r="J2873" s="17"/>
      <c r="K2873" s="17"/>
      <c r="L2873" s="17"/>
      <c r="M2873" s="17"/>
      <c r="N2873" s="17"/>
      <c r="O2873" s="17"/>
      <c r="P2873" s="17"/>
      <c r="Q2873" s="23"/>
      <c r="R2873" s="31" t="s">
        <v>126</v>
      </c>
      <c r="S2873" s="31"/>
      <c r="T2873" s="31"/>
      <c r="U2873" s="31"/>
      <c r="V2873" s="31"/>
      <c r="W2873" s="31"/>
      <c r="X2873" s="31"/>
      <c r="Y2873" s="31"/>
      <c r="Z2873" s="31"/>
      <c r="AA2873" s="31"/>
      <c r="AB2873" s="31"/>
      <c r="AC2873" s="31"/>
      <c r="AD2873" s="31"/>
      <c r="AE2873" s="31"/>
      <c r="AF2873" s="31"/>
      <c r="AG2873" s="31"/>
      <c r="AH2873" s="31"/>
      <c r="AI2873" s="31"/>
      <c r="AJ2873" s="31"/>
      <c r="AK2873" s="31"/>
      <c r="AL2873" s="31"/>
      <c r="AM2873" s="31"/>
      <c r="AN2873" s="31"/>
      <c r="AO2873" s="31"/>
      <c r="AP2873" s="31"/>
      <c r="AQ2873" s="31"/>
      <c r="AR2873" s="31"/>
      <c r="AS2873" s="31"/>
      <c r="AT2873" s="31"/>
      <c r="AU2873" s="31"/>
      <c r="AV2873" s="31"/>
      <c r="AW2873" s="31"/>
      <c r="AX2873" s="31"/>
      <c r="AY2873" s="32"/>
      <c r="AZ2873" s="32"/>
      <c r="BA2873" s="32"/>
      <c r="BB2873" s="32"/>
      <c r="BC2873" s="32"/>
      <c r="BD2873" s="32"/>
      <c r="BE2873" s="32"/>
      <c r="BF2873" s="32"/>
      <c r="BG2873" s="32"/>
      <c r="BH2873" s="32"/>
      <c r="BI2873" s="32"/>
      <c r="BJ2873" s="32"/>
      <c r="BK2873" s="33"/>
      <c r="BL2873" s="33"/>
      <c r="BM2873" s="33"/>
      <c r="BN2873" s="33"/>
      <c r="BO2873" s="33"/>
      <c r="BP2873" s="33"/>
      <c r="BQ2873" s="33"/>
      <c r="BR2873" s="33"/>
      <c r="BS2873" s="33"/>
      <c r="BT2873" s="33"/>
      <c r="BU2873" s="33"/>
      <c r="BV2873" s="33"/>
      <c r="BW2873" s="33"/>
      <c r="BX2873" s="26"/>
    </row>
    <row r="2874" spans="2:126" ht="20.100000000000001" customHeight="1">
      <c r="B2874" s="9"/>
      <c r="C2874" s="9"/>
      <c r="D2874" s="10"/>
      <c r="E2874" s="11" t="s">
        <v>81</v>
      </c>
      <c r="F2874" s="11"/>
      <c r="G2874" s="11"/>
      <c r="H2874" s="11"/>
      <c r="I2874" s="11"/>
      <c r="J2874" s="12"/>
      <c r="K2874" s="12"/>
      <c r="L2874" s="12"/>
      <c r="M2874" s="12"/>
      <c r="N2874" s="12"/>
      <c r="O2874" s="12"/>
      <c r="P2874" s="12"/>
      <c r="Q2874" s="15"/>
      <c r="R2874" s="16" t="s">
        <v>115</v>
      </c>
      <c r="S2874" s="17"/>
      <c r="T2874" s="17"/>
      <c r="U2874" s="17"/>
      <c r="V2874" s="17"/>
      <c r="W2874" s="17"/>
      <c r="X2874" s="17"/>
      <c r="Y2874" s="17"/>
      <c r="Z2874" s="17"/>
      <c r="AA2874" s="17"/>
      <c r="AB2874" s="17"/>
      <c r="AC2874" s="17"/>
      <c r="AD2874" s="17"/>
      <c r="AE2874" s="17"/>
      <c r="AF2874" s="17"/>
      <c r="AG2874" s="17"/>
      <c r="AH2874" s="17"/>
      <c r="AI2874" s="17"/>
      <c r="AJ2874" s="17"/>
      <c r="AK2874" s="17"/>
      <c r="AL2874" s="17"/>
      <c r="AM2874" s="17"/>
      <c r="AN2874" s="17"/>
      <c r="AO2874" s="17"/>
      <c r="AP2874" s="17"/>
      <c r="AQ2874" s="17"/>
      <c r="AR2874" s="17"/>
      <c r="AS2874" s="17"/>
      <c r="AT2874" s="17"/>
      <c r="AU2874" s="17"/>
      <c r="AV2874" s="17"/>
      <c r="AW2874" s="17"/>
      <c r="AX2874" s="17"/>
      <c r="AY2874" s="18"/>
      <c r="AZ2874" s="18"/>
      <c r="BA2874" s="18"/>
      <c r="BB2874" s="18"/>
      <c r="BC2874" s="18"/>
      <c r="BD2874" s="18"/>
      <c r="BE2874" s="18"/>
      <c r="BF2874" s="18"/>
      <c r="BG2874" s="18"/>
      <c r="BH2874" s="18"/>
      <c r="BI2874" s="18"/>
      <c r="BJ2874" s="18"/>
      <c r="BK2874" s="18"/>
      <c r="BL2874" s="18"/>
      <c r="BM2874" s="18"/>
      <c r="BN2874" s="18"/>
      <c r="BO2874" s="18"/>
      <c r="BP2874" s="18"/>
      <c r="BQ2874" s="18"/>
      <c r="BR2874" s="18"/>
      <c r="BS2874" s="18"/>
      <c r="BT2874" s="18"/>
      <c r="BU2874" s="18"/>
      <c r="BV2874" s="18"/>
      <c r="BW2874" s="18"/>
      <c r="BX2874" s="19"/>
    </row>
    <row r="2875" spans="2:126" ht="20.100000000000001" customHeight="1">
      <c r="B2875" s="9"/>
      <c r="C2875" s="9"/>
      <c r="D2875" s="15"/>
      <c r="E2875" s="16" t="s">
        <v>82</v>
      </c>
      <c r="F2875" s="16"/>
      <c r="G2875" s="16"/>
      <c r="H2875" s="16"/>
      <c r="I2875" s="16"/>
      <c r="J2875" s="17"/>
      <c r="K2875" s="17"/>
      <c r="L2875" s="17"/>
      <c r="M2875" s="17"/>
      <c r="N2875" s="17"/>
      <c r="O2875" s="17"/>
      <c r="P2875" s="17"/>
      <c r="Q2875" s="20"/>
      <c r="R2875" s="486" t="s">
        <v>113</v>
      </c>
      <c r="S2875" s="486"/>
      <c r="T2875" s="486"/>
      <c r="U2875" s="486"/>
      <c r="V2875" s="39" t="s">
        <v>240</v>
      </c>
      <c r="W2875" s="487" t="str">
        <f>VLOOKUP(A2853,入力フォーム!$A$26:$AA$75,10,FALSE)</f>
        <v/>
      </c>
      <c r="X2875" s="487"/>
      <c r="Y2875" s="487"/>
      <c r="Z2875" s="487"/>
      <c r="AA2875" s="487"/>
      <c r="AB2875" s="487"/>
      <c r="AC2875" s="487"/>
      <c r="AD2875" s="39" t="s">
        <v>21</v>
      </c>
      <c r="AE2875" s="40"/>
      <c r="AF2875" s="22"/>
      <c r="AG2875" s="22"/>
      <c r="AH2875" s="22"/>
      <c r="AI2875" s="22"/>
      <c r="AJ2875" s="22"/>
      <c r="AK2875" s="22"/>
      <c r="AL2875" s="22"/>
      <c r="AM2875" s="22"/>
      <c r="AN2875" s="22"/>
      <c r="AO2875" s="22"/>
      <c r="AP2875" s="22"/>
      <c r="AQ2875" s="22"/>
      <c r="AR2875" s="22"/>
      <c r="AS2875" s="22"/>
      <c r="AT2875" s="22"/>
      <c r="AU2875" s="22"/>
      <c r="AV2875" s="22"/>
      <c r="AW2875" s="22"/>
      <c r="AX2875" s="2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3"/>
    </row>
    <row r="2876" spans="2:126" ht="20.100000000000001" customHeight="1">
      <c r="B2876" s="9"/>
      <c r="C2876" s="9"/>
      <c r="D2876" s="15"/>
      <c r="E2876" s="16"/>
      <c r="F2876" s="16"/>
      <c r="G2876" s="16"/>
      <c r="H2876" s="16"/>
      <c r="I2876" s="16"/>
      <c r="J2876" s="17"/>
      <c r="K2876" s="17"/>
      <c r="L2876" s="17"/>
      <c r="M2876" s="17"/>
      <c r="N2876" s="17"/>
      <c r="O2876" s="17"/>
      <c r="P2876" s="17"/>
      <c r="Q2876" s="15"/>
      <c r="R2876" s="16" t="s">
        <v>104</v>
      </c>
      <c r="S2876" s="17"/>
      <c r="T2876" s="17"/>
      <c r="U2876" s="17"/>
      <c r="V2876" s="17"/>
      <c r="W2876" s="17"/>
      <c r="X2876" s="17"/>
      <c r="Y2876" s="17"/>
      <c r="Z2876" s="17"/>
      <c r="AA2876" s="17"/>
      <c r="AB2876" s="17"/>
      <c r="AC2876" s="17"/>
      <c r="AD2876" s="17"/>
      <c r="AE2876" s="17"/>
      <c r="AF2876" s="17"/>
      <c r="AG2876" s="17"/>
      <c r="AH2876" s="17"/>
      <c r="AI2876" s="17"/>
      <c r="AJ2876" s="17"/>
      <c r="AK2876" s="17"/>
      <c r="AL2876" s="17"/>
      <c r="AM2876" s="17"/>
      <c r="AN2876" s="17"/>
      <c r="AO2876" s="17"/>
      <c r="AP2876" s="17"/>
      <c r="AQ2876" s="17"/>
      <c r="AR2876" s="17"/>
      <c r="AS2876" s="17"/>
      <c r="AT2876" s="17"/>
      <c r="AU2876" s="17"/>
      <c r="AV2876" s="17"/>
      <c r="AW2876" s="17"/>
      <c r="AX2876" s="17"/>
      <c r="AY2876" s="18"/>
      <c r="AZ2876" s="18"/>
      <c r="BA2876" s="18"/>
      <c r="BB2876" s="18"/>
      <c r="BC2876" s="18"/>
      <c r="BD2876" s="18"/>
      <c r="BE2876" s="18"/>
      <c r="BF2876" s="18"/>
      <c r="BG2876" s="18"/>
      <c r="BH2876" s="18"/>
      <c r="BI2876" s="18"/>
      <c r="BJ2876" s="18"/>
      <c r="BK2876" s="18"/>
      <c r="BL2876" s="18"/>
      <c r="BM2876" s="18"/>
      <c r="BN2876" s="18"/>
      <c r="BO2876" s="18"/>
      <c r="BP2876" s="18"/>
      <c r="BQ2876" s="18"/>
      <c r="BR2876" s="18"/>
      <c r="BS2876" s="18"/>
      <c r="BT2876" s="18"/>
      <c r="BU2876" s="18"/>
      <c r="BV2876" s="18"/>
      <c r="BW2876" s="18"/>
      <c r="BX2876" s="19"/>
    </row>
    <row r="2877" spans="2:126" ht="20.100000000000001" customHeight="1">
      <c r="B2877" s="9"/>
      <c r="C2877" s="9"/>
      <c r="D2877" s="15"/>
      <c r="E2877" s="16"/>
      <c r="F2877" s="16"/>
      <c r="G2877" s="16"/>
      <c r="H2877" s="16"/>
      <c r="I2877" s="16"/>
      <c r="J2877" s="17"/>
      <c r="K2877" s="17"/>
      <c r="L2877" s="17"/>
      <c r="M2877" s="17"/>
      <c r="N2877" s="17"/>
      <c r="O2877" s="17"/>
      <c r="P2877" s="17"/>
      <c r="Q2877" s="15"/>
      <c r="R2877" s="16" t="s">
        <v>68</v>
      </c>
      <c r="S2877" s="17"/>
      <c r="T2877" s="17"/>
      <c r="U2877" s="17"/>
      <c r="V2877" s="17"/>
      <c r="W2877" s="17"/>
      <c r="X2877" s="17"/>
      <c r="Y2877" s="17"/>
      <c r="Z2877" s="17"/>
      <c r="AA2877" s="17"/>
      <c r="AB2877" s="17"/>
      <c r="AC2877" s="17"/>
      <c r="AD2877" s="17"/>
      <c r="AE2877" s="17"/>
      <c r="AF2877" s="17"/>
      <c r="AG2877" s="17"/>
      <c r="AH2877" s="17"/>
      <c r="AI2877" s="17"/>
      <c r="AJ2877" s="17"/>
      <c r="AK2877" s="17"/>
      <c r="AL2877" s="17"/>
      <c r="AM2877" s="17"/>
      <c r="AN2877" s="17"/>
      <c r="AO2877" s="17"/>
      <c r="AP2877" s="17"/>
      <c r="AQ2877" s="17"/>
      <c r="AR2877" s="17"/>
      <c r="AS2877" s="17"/>
      <c r="AT2877" s="17"/>
      <c r="AU2877" s="17"/>
      <c r="AV2877" s="17"/>
      <c r="AW2877" s="17"/>
      <c r="AX2877" s="17"/>
      <c r="AY2877" s="18"/>
      <c r="AZ2877" s="18"/>
      <c r="BA2877" s="18"/>
      <c r="BB2877" s="18"/>
      <c r="BC2877" s="18"/>
      <c r="BD2877" s="18"/>
      <c r="BE2877" s="18"/>
      <c r="BF2877" s="18"/>
      <c r="BG2877" s="18"/>
      <c r="BH2877" s="18"/>
      <c r="BI2877" s="18"/>
      <c r="BJ2877" s="18"/>
      <c r="BK2877" s="18"/>
      <c r="BL2877" s="18"/>
      <c r="BM2877" s="18"/>
      <c r="BN2877" s="18"/>
      <c r="BO2877" s="18"/>
      <c r="BP2877" s="18"/>
      <c r="BQ2877" s="18"/>
      <c r="BR2877" s="18"/>
      <c r="BS2877" s="18"/>
      <c r="BT2877" s="18"/>
      <c r="BU2877" s="18"/>
      <c r="BV2877" s="18"/>
      <c r="BW2877" s="18"/>
      <c r="BX2877" s="19"/>
      <c r="BZ2877"/>
      <c r="CA2877"/>
      <c r="CB2877"/>
      <c r="CC2877"/>
      <c r="CD2877"/>
      <c r="CE2877"/>
      <c r="CF2877"/>
      <c r="CG2877"/>
      <c r="CH2877"/>
      <c r="CI2877"/>
      <c r="CJ2877"/>
      <c r="CK2877"/>
      <c r="CL2877"/>
      <c r="CM2877"/>
      <c r="CN2877"/>
      <c r="CO2877"/>
      <c r="CP2877"/>
      <c r="CQ2877"/>
      <c r="CR2877"/>
      <c r="CS2877"/>
      <c r="CT2877"/>
      <c r="CU2877"/>
      <c r="CV2877"/>
      <c r="CW2877"/>
      <c r="CX2877"/>
      <c r="CY2877"/>
      <c r="CZ2877"/>
      <c r="DA2877"/>
      <c r="DB2877"/>
      <c r="DC2877"/>
      <c r="DD2877"/>
      <c r="DE2877"/>
      <c r="DF2877"/>
      <c r="DG2877"/>
      <c r="DH2877"/>
      <c r="DI2877"/>
      <c r="DJ2877"/>
      <c r="DK2877"/>
      <c r="DL2877"/>
      <c r="DM2877"/>
      <c r="DN2877"/>
      <c r="DO2877"/>
      <c r="DP2877"/>
      <c r="DQ2877"/>
      <c r="DR2877"/>
      <c r="DS2877"/>
      <c r="DT2877"/>
      <c r="DU2877"/>
      <c r="DV2877"/>
    </row>
    <row r="2878" spans="2:126" ht="20.100000000000001" customHeight="1">
      <c r="B2878" s="9"/>
      <c r="C2878" s="9"/>
      <c r="D2878" s="15"/>
      <c r="E2878" s="16"/>
      <c r="F2878" s="16"/>
      <c r="G2878" s="16"/>
      <c r="H2878" s="16"/>
      <c r="I2878" s="16"/>
      <c r="J2878" s="17"/>
      <c r="K2878" s="17"/>
      <c r="L2878" s="17"/>
      <c r="M2878" s="17"/>
      <c r="N2878" s="17"/>
      <c r="O2878" s="17"/>
      <c r="P2878" s="17"/>
      <c r="Q2878" s="15"/>
      <c r="R2878" s="16" t="s">
        <v>114</v>
      </c>
      <c r="S2878" s="17"/>
      <c r="T2878" s="17"/>
      <c r="U2878" s="17"/>
      <c r="V2878" s="17"/>
      <c r="W2878" s="17"/>
      <c r="X2878" s="17"/>
      <c r="Y2878" s="17"/>
      <c r="Z2878" s="17"/>
      <c r="AA2878" s="17"/>
      <c r="AB2878" s="17"/>
      <c r="AC2878" s="17"/>
      <c r="AD2878" s="17"/>
      <c r="AE2878" s="17"/>
      <c r="AF2878" s="17"/>
      <c r="AG2878" s="17"/>
      <c r="AH2878" s="17"/>
      <c r="AI2878" s="17"/>
      <c r="AJ2878" s="17"/>
      <c r="AK2878" s="17"/>
      <c r="AL2878" s="17"/>
      <c r="AM2878" s="17"/>
      <c r="AN2878" s="17"/>
      <c r="AO2878" s="17"/>
      <c r="AP2878" s="17"/>
      <c r="AQ2878" s="17"/>
      <c r="AR2878" s="17"/>
      <c r="AS2878" s="17"/>
      <c r="AT2878" s="17"/>
      <c r="AU2878" s="17"/>
      <c r="AV2878" s="17"/>
      <c r="AW2878" s="17"/>
      <c r="AX2878" s="17"/>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9"/>
      <c r="BZ2878"/>
      <c r="CA2878"/>
      <c r="CB2878"/>
      <c r="CC2878"/>
      <c r="CD2878"/>
      <c r="CE2878"/>
      <c r="CF2878"/>
      <c r="CG2878"/>
      <c r="CH2878"/>
      <c r="CI2878"/>
      <c r="CJ2878"/>
      <c r="CK2878"/>
      <c r="CL2878"/>
      <c r="CM2878"/>
      <c r="CN2878"/>
      <c r="CO2878"/>
      <c r="CP2878"/>
      <c r="CQ2878"/>
      <c r="CR2878"/>
      <c r="CS2878"/>
      <c r="CT2878"/>
      <c r="CU2878"/>
      <c r="CV2878"/>
      <c r="CW2878"/>
      <c r="CX2878"/>
      <c r="CY2878"/>
      <c r="CZ2878"/>
      <c r="DA2878"/>
      <c r="DB2878"/>
      <c r="DC2878"/>
      <c r="DD2878"/>
      <c r="DE2878"/>
      <c r="DF2878"/>
      <c r="DG2878"/>
      <c r="DH2878"/>
      <c r="DI2878"/>
      <c r="DJ2878"/>
      <c r="DK2878"/>
      <c r="DL2878"/>
      <c r="DM2878"/>
      <c r="DN2878"/>
      <c r="DO2878"/>
      <c r="DP2878"/>
      <c r="DQ2878"/>
      <c r="DR2878"/>
      <c r="DS2878"/>
      <c r="DT2878"/>
      <c r="DU2878"/>
      <c r="DV2878"/>
    </row>
    <row r="2879" spans="2:126" ht="20.100000000000001" customHeight="1">
      <c r="B2879" s="9"/>
      <c r="C2879" s="9"/>
      <c r="D2879" s="15"/>
      <c r="E2879" s="16"/>
      <c r="F2879" s="16"/>
      <c r="G2879" s="16"/>
      <c r="H2879" s="16"/>
      <c r="I2879" s="16"/>
      <c r="J2879" s="17"/>
      <c r="K2879" s="17"/>
      <c r="L2879" s="17"/>
      <c r="M2879" s="17"/>
      <c r="N2879" s="17"/>
      <c r="O2879" s="17"/>
      <c r="P2879" s="17"/>
      <c r="Q2879" s="23"/>
      <c r="R2879" s="25"/>
      <c r="S2879" s="25"/>
      <c r="T2879" s="25"/>
      <c r="U2879" s="25"/>
      <c r="V2879" s="25"/>
      <c r="W2879" s="25"/>
      <c r="X2879" s="25"/>
      <c r="Y2879" s="24" t="s">
        <v>241</v>
      </c>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26"/>
      <c r="BZ2879"/>
      <c r="CA2879"/>
      <c r="CB2879"/>
      <c r="CC2879"/>
      <c r="CD2879"/>
      <c r="CE2879"/>
      <c r="CF2879"/>
      <c r="CG2879"/>
      <c r="CH2879"/>
      <c r="CI2879"/>
      <c r="CJ2879"/>
      <c r="CK2879"/>
      <c r="CL2879"/>
      <c r="CM2879"/>
      <c r="CN2879"/>
      <c r="CO2879"/>
      <c r="CP2879"/>
      <c r="CQ2879"/>
      <c r="CR2879"/>
      <c r="CS2879"/>
      <c r="CT2879"/>
      <c r="CU2879"/>
      <c r="CV2879"/>
      <c r="CW2879"/>
      <c r="CX2879"/>
      <c r="CY2879"/>
      <c r="CZ2879"/>
      <c r="DA2879"/>
      <c r="DB2879"/>
      <c r="DC2879"/>
      <c r="DD2879"/>
      <c r="DE2879"/>
      <c r="DF2879"/>
      <c r="DG2879"/>
      <c r="DH2879"/>
      <c r="DI2879"/>
      <c r="DJ2879"/>
      <c r="DK2879"/>
      <c r="DL2879"/>
      <c r="DM2879"/>
      <c r="DN2879"/>
      <c r="DO2879"/>
      <c r="DP2879"/>
      <c r="DQ2879"/>
      <c r="DR2879"/>
      <c r="DS2879"/>
      <c r="DT2879"/>
      <c r="DU2879"/>
      <c r="DV2879"/>
    </row>
    <row r="2880" spans="2:126" ht="20.100000000000001" customHeight="1">
      <c r="B2880" s="9"/>
      <c r="C2880" s="9"/>
      <c r="D2880" s="10"/>
      <c r="E2880" s="11" t="s">
        <v>50</v>
      </c>
      <c r="F2880" s="11"/>
      <c r="G2880" s="11"/>
      <c r="H2880" s="11"/>
      <c r="I2880" s="11"/>
      <c r="J2880" s="12"/>
      <c r="K2880" s="12"/>
      <c r="L2880" s="12"/>
      <c r="M2880" s="12"/>
      <c r="N2880" s="12"/>
      <c r="O2880" s="12"/>
      <c r="P2880" s="12"/>
      <c r="Q2880" s="15"/>
      <c r="R2880" s="16" t="s">
        <v>69</v>
      </c>
      <c r="S2880" s="17"/>
      <c r="T2880" s="17"/>
      <c r="U2880" s="17"/>
      <c r="V2880" s="17"/>
      <c r="W2880" s="17"/>
      <c r="X2880" s="17"/>
      <c r="Y2880" s="17"/>
      <c r="Z2880" s="17"/>
      <c r="AA2880" s="17"/>
      <c r="AB2880" s="17"/>
      <c r="AC2880" s="16" t="s">
        <v>70</v>
      </c>
      <c r="AD2880" s="17"/>
      <c r="AE2880" s="17"/>
      <c r="AF2880" s="17"/>
      <c r="AG2880" s="17"/>
      <c r="AH2880" s="17"/>
      <c r="AI2880" s="17"/>
      <c r="AJ2880" s="17"/>
      <c r="AK2880" s="17"/>
      <c r="AL2880" s="17"/>
      <c r="AM2880" s="17"/>
      <c r="AN2880" s="17"/>
      <c r="AO2880" s="17"/>
      <c r="AP2880" s="17"/>
      <c r="AQ2880" s="17"/>
      <c r="AR2880" s="17"/>
      <c r="AS2880" s="17"/>
      <c r="AT2880" s="17"/>
      <c r="AU2880" s="17"/>
      <c r="AV2880" s="17"/>
      <c r="AW2880" s="17"/>
      <c r="AX2880" s="17"/>
      <c r="AY2880" s="18"/>
      <c r="AZ2880" s="18"/>
      <c r="BA2880" s="18"/>
      <c r="BB2880" s="18"/>
      <c r="BC2880" s="18"/>
      <c r="BD2880" s="18"/>
      <c r="BE2880" s="18"/>
      <c r="BF2880" s="18"/>
      <c r="BG2880" s="18"/>
      <c r="BH2880" s="18"/>
      <c r="BI2880" s="18"/>
      <c r="BJ2880" s="18"/>
      <c r="BK2880" s="18"/>
      <c r="BL2880" s="18"/>
      <c r="BM2880" s="18"/>
      <c r="BN2880" s="18"/>
      <c r="BO2880" s="18"/>
      <c r="BP2880" s="18"/>
      <c r="BQ2880" s="18"/>
      <c r="BR2880" s="18"/>
      <c r="BS2880" s="18"/>
      <c r="BT2880" s="18"/>
      <c r="BU2880" s="18"/>
      <c r="BV2880" s="18"/>
      <c r="BW2880" s="18"/>
      <c r="BX2880" s="19"/>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I2880"/>
      <c r="DJ2880"/>
      <c r="DK2880"/>
      <c r="DL2880"/>
      <c r="DM2880"/>
      <c r="DN2880"/>
      <c r="DO2880"/>
      <c r="DP2880"/>
      <c r="DQ2880"/>
      <c r="DR2880"/>
      <c r="DS2880"/>
      <c r="DT2880"/>
      <c r="DU2880"/>
      <c r="DV2880"/>
    </row>
    <row r="2881" spans="2:126" ht="20.100000000000001" customHeight="1">
      <c r="B2881" s="9"/>
      <c r="C2881" s="9"/>
      <c r="D2881" s="10"/>
      <c r="E2881" s="11" t="s">
        <v>51</v>
      </c>
      <c r="F2881" s="11"/>
      <c r="G2881" s="11"/>
      <c r="H2881" s="11"/>
      <c r="I2881" s="11"/>
      <c r="J2881" s="12"/>
      <c r="K2881" s="12"/>
      <c r="L2881" s="12"/>
      <c r="M2881" s="12"/>
      <c r="N2881" s="12"/>
      <c r="O2881" s="12"/>
      <c r="P2881" s="12"/>
      <c r="Q2881" s="10"/>
      <c r="R2881" s="11" t="s">
        <v>86</v>
      </c>
      <c r="S2881" s="12"/>
      <c r="T2881" s="12"/>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c r="BW2881" s="13"/>
      <c r="BX2881" s="14"/>
    </row>
    <row r="2882" spans="2:126" ht="20.100000000000001" customHeight="1">
      <c r="B2882" s="9"/>
      <c r="C2882" s="9"/>
      <c r="D2882" s="20"/>
      <c r="E2882" s="21" t="s">
        <v>52</v>
      </c>
      <c r="F2882" s="21"/>
      <c r="G2882" s="21"/>
      <c r="H2882" s="21"/>
      <c r="I2882" s="21"/>
      <c r="J2882" s="22"/>
      <c r="K2882" s="22"/>
      <c r="L2882" s="22"/>
      <c r="M2882" s="22"/>
      <c r="N2882" s="22"/>
      <c r="O2882" s="22"/>
      <c r="P2882" s="22"/>
      <c r="Q2882" s="15"/>
      <c r="R2882" s="16" t="s">
        <v>71</v>
      </c>
      <c r="S2882" s="29"/>
      <c r="T2882" s="29"/>
      <c r="U2882" s="29"/>
      <c r="V2882" s="29"/>
      <c r="W2882" s="29"/>
      <c r="X2882" s="29"/>
      <c r="Y2882" s="29"/>
      <c r="Z2882" s="29"/>
      <c r="AA2882" s="29"/>
      <c r="AB2882" s="29"/>
      <c r="AC2882" s="29"/>
      <c r="AD2882" s="29"/>
      <c r="AE2882" s="29"/>
      <c r="AF2882" s="29"/>
      <c r="AG2882" s="29"/>
      <c r="AH2882" s="29"/>
      <c r="AI2882" s="29"/>
      <c r="AJ2882" s="29"/>
      <c r="AK2882" s="29"/>
      <c r="AL2882" s="29"/>
      <c r="AM2882" s="29"/>
      <c r="AN2882" s="29"/>
      <c r="AO2882" s="29"/>
      <c r="AP2882" s="29"/>
      <c r="AQ2882" s="29"/>
      <c r="AR2882" s="29"/>
      <c r="AS2882" s="29"/>
      <c r="AT2882" s="29"/>
      <c r="AU2882" s="29"/>
      <c r="AV2882" s="29"/>
      <c r="AW2882" s="29"/>
      <c r="AX2882" s="29"/>
      <c r="AY2882" s="30"/>
      <c r="AZ2882" s="30"/>
      <c r="BA2882" s="30"/>
      <c r="BB2882" s="30"/>
      <c r="BC2882" s="30"/>
      <c r="BD2882" s="30"/>
      <c r="BE2882" s="30"/>
      <c r="BF2882" s="30"/>
      <c r="BG2882" s="30"/>
      <c r="BH2882" s="30"/>
      <c r="BI2882" s="30"/>
      <c r="BJ2882" s="30"/>
      <c r="BK2882" s="30"/>
      <c r="BL2882" s="18"/>
      <c r="BM2882" s="18"/>
      <c r="BN2882" s="18"/>
      <c r="BO2882" s="18"/>
      <c r="BP2882" s="18"/>
      <c r="BQ2882" s="18"/>
      <c r="BR2882" s="18"/>
      <c r="BS2882" s="18"/>
      <c r="BT2882" s="18"/>
      <c r="BU2882" s="18"/>
      <c r="BV2882" s="18"/>
      <c r="BW2882" s="18"/>
      <c r="BX2882" s="19"/>
      <c r="BZ2882"/>
      <c r="CA2882"/>
      <c r="CB2882"/>
      <c r="CC2882"/>
      <c r="CD2882"/>
      <c r="CE2882"/>
      <c r="CF2882"/>
      <c r="CG2882"/>
      <c r="CH2882"/>
      <c r="CI2882"/>
      <c r="CJ2882"/>
      <c r="CK2882"/>
      <c r="CL2882"/>
      <c r="CM2882"/>
      <c r="CN2882"/>
      <c r="CO2882"/>
      <c r="CP2882"/>
      <c r="CQ2882"/>
      <c r="CR2882"/>
      <c r="CS2882"/>
      <c r="CT2882"/>
      <c r="CU2882"/>
      <c r="CV2882"/>
      <c r="CW2882"/>
      <c r="CX2882"/>
      <c r="CY2882"/>
      <c r="CZ2882"/>
      <c r="DA2882"/>
      <c r="DB2882"/>
      <c r="DC2882"/>
      <c r="DD2882"/>
      <c r="DE2882"/>
      <c r="DF2882"/>
      <c r="DG2882"/>
      <c r="DH2882"/>
      <c r="DI2882"/>
      <c r="DJ2882"/>
      <c r="DK2882"/>
      <c r="DL2882"/>
      <c r="DM2882"/>
      <c r="DN2882"/>
      <c r="DO2882"/>
      <c r="DP2882"/>
      <c r="DQ2882"/>
      <c r="DR2882"/>
      <c r="DS2882"/>
      <c r="DT2882"/>
      <c r="DU2882"/>
      <c r="DV2882"/>
    </row>
    <row r="2883" spans="2:126" ht="20.100000000000001" customHeight="1">
      <c r="B2883" s="9"/>
      <c r="C2883" s="9"/>
      <c r="D2883" s="15"/>
      <c r="E2883" s="16"/>
      <c r="F2883" s="16"/>
      <c r="G2883" s="16"/>
      <c r="H2883" s="16"/>
      <c r="I2883" s="16"/>
      <c r="J2883" s="17"/>
      <c r="K2883" s="17"/>
      <c r="L2883" s="17"/>
      <c r="M2883" s="17"/>
      <c r="N2883" s="17"/>
      <c r="O2883" s="17"/>
      <c r="P2883" s="17"/>
      <c r="Q2883" s="15"/>
      <c r="R2883" s="28" t="s">
        <v>72</v>
      </c>
      <c r="S2883" s="29"/>
      <c r="T2883" s="29"/>
      <c r="U2883" s="29"/>
      <c r="V2883" s="29"/>
      <c r="W2883" s="29"/>
      <c r="X2883" s="29"/>
      <c r="Y2883" s="29"/>
      <c r="Z2883" s="29"/>
      <c r="AA2883" s="29"/>
      <c r="AB2883" s="29"/>
      <c r="AC2883" s="29"/>
      <c r="AD2883" s="29"/>
      <c r="AE2883" s="29"/>
      <c r="AF2883" s="29"/>
      <c r="AG2883" s="29"/>
      <c r="AH2883" s="29"/>
      <c r="AI2883" s="29"/>
      <c r="AJ2883" s="29"/>
      <c r="AK2883" s="29"/>
      <c r="AL2883" s="29"/>
      <c r="AM2883" s="29"/>
      <c r="AN2883" s="29"/>
      <c r="AO2883" s="29"/>
      <c r="AP2883" s="29"/>
      <c r="AQ2883" s="29"/>
      <c r="AR2883" s="29"/>
      <c r="AS2883" s="29"/>
      <c r="AT2883" s="29"/>
      <c r="AU2883" s="29"/>
      <c r="AV2883" s="29"/>
      <c r="AW2883" s="29"/>
      <c r="AX2883" s="29"/>
      <c r="AY2883" s="30"/>
      <c r="AZ2883" s="30"/>
      <c r="BA2883" s="30"/>
      <c r="BB2883" s="30"/>
      <c r="BC2883" s="30"/>
      <c r="BD2883" s="30"/>
      <c r="BE2883" s="30"/>
      <c r="BF2883" s="30"/>
      <c r="BG2883" s="30"/>
      <c r="BH2883" s="30"/>
      <c r="BI2883" s="30"/>
      <c r="BJ2883" s="30"/>
      <c r="BK2883" s="30"/>
      <c r="BL2883" s="18"/>
      <c r="BM2883" s="18"/>
      <c r="BN2883" s="18"/>
      <c r="BO2883" s="18"/>
      <c r="BP2883" s="18"/>
      <c r="BQ2883" s="18"/>
      <c r="BR2883" s="18"/>
      <c r="BS2883" s="18"/>
      <c r="BT2883" s="18"/>
      <c r="BU2883" s="18"/>
      <c r="BV2883" s="18"/>
      <c r="BW2883" s="18"/>
      <c r="BX2883" s="19"/>
      <c r="BZ2883"/>
      <c r="CA2883"/>
      <c r="CB2883"/>
      <c r="CC2883"/>
      <c r="CD2883"/>
      <c r="CE2883"/>
      <c r="CF2883"/>
      <c r="CG2883"/>
      <c r="CH2883"/>
      <c r="CI2883"/>
      <c r="CJ2883"/>
      <c r="CK2883"/>
      <c r="CL2883"/>
      <c r="CM2883"/>
      <c r="CN2883"/>
      <c r="CO2883"/>
      <c r="CP2883"/>
      <c r="CQ2883"/>
      <c r="CR2883"/>
      <c r="CS2883"/>
      <c r="CT2883"/>
      <c r="CU2883"/>
      <c r="CV2883"/>
      <c r="CW2883"/>
      <c r="CX2883"/>
      <c r="CY2883"/>
      <c r="CZ2883"/>
      <c r="DA2883"/>
      <c r="DB2883"/>
      <c r="DC2883"/>
      <c r="DD2883"/>
      <c r="DE2883"/>
      <c r="DF2883"/>
      <c r="DG2883"/>
      <c r="DH2883"/>
      <c r="DI2883"/>
      <c r="DJ2883"/>
      <c r="DK2883"/>
      <c r="DL2883"/>
      <c r="DM2883"/>
      <c r="DN2883"/>
      <c r="DO2883"/>
      <c r="DP2883"/>
      <c r="DQ2883"/>
      <c r="DR2883"/>
      <c r="DS2883"/>
      <c r="DT2883"/>
      <c r="DU2883"/>
      <c r="DV2883"/>
    </row>
    <row r="2884" spans="2:126" ht="20.100000000000001" customHeight="1">
      <c r="B2884" s="9"/>
      <c r="C2884" s="9"/>
      <c r="D2884" s="15"/>
      <c r="E2884" s="16"/>
      <c r="F2884" s="16"/>
      <c r="G2884" s="16"/>
      <c r="H2884" s="16"/>
      <c r="I2884" s="16"/>
      <c r="J2884" s="17"/>
      <c r="K2884" s="17"/>
      <c r="L2884" s="17"/>
      <c r="M2884" s="17"/>
      <c r="N2884" s="17"/>
      <c r="O2884" s="17"/>
      <c r="P2884" s="17"/>
      <c r="Q2884" s="15"/>
      <c r="R2884" s="29"/>
      <c r="S2884" s="29"/>
      <c r="T2884" s="29" t="s">
        <v>73</v>
      </c>
      <c r="U2884" s="29"/>
      <c r="V2884" s="29"/>
      <c r="W2884" s="29"/>
      <c r="X2884" s="29"/>
      <c r="Y2884" s="29"/>
      <c r="Z2884" s="29"/>
      <c r="AA2884" s="29"/>
      <c r="AB2884" s="29"/>
      <c r="AC2884" s="29"/>
      <c r="AD2884" s="29"/>
      <c r="AE2884" s="29"/>
      <c r="AF2884" s="29"/>
      <c r="AG2884" s="29"/>
      <c r="AH2884" s="29"/>
      <c r="AI2884" s="29"/>
      <c r="AJ2884" s="29"/>
      <c r="AK2884" s="29"/>
      <c r="AL2884" s="29"/>
      <c r="AM2884" s="29"/>
      <c r="AN2884" s="29"/>
      <c r="AO2884" s="29"/>
      <c r="AP2884" s="29"/>
      <c r="AQ2884" s="29"/>
      <c r="AR2884" s="29"/>
      <c r="AS2884" s="29"/>
      <c r="AT2884" s="29"/>
      <c r="AU2884" s="29"/>
      <c r="AV2884" s="29"/>
      <c r="AW2884" s="29"/>
      <c r="AX2884" s="29"/>
      <c r="AY2884" s="30"/>
      <c r="AZ2884" s="30"/>
      <c r="BA2884" s="30"/>
      <c r="BB2884" s="30"/>
      <c r="BC2884" s="30"/>
      <c r="BD2884" s="30"/>
      <c r="BE2884" s="30"/>
      <c r="BF2884" s="30"/>
      <c r="BG2884" s="30"/>
      <c r="BH2884" s="30"/>
      <c r="BI2884" s="30"/>
      <c r="BJ2884" s="30"/>
      <c r="BK2884" s="30"/>
      <c r="BL2884" s="18"/>
      <c r="BM2884" s="18"/>
      <c r="BN2884" s="18"/>
      <c r="BO2884" s="18"/>
      <c r="BP2884" s="18"/>
      <c r="BQ2884" s="18"/>
      <c r="BR2884" s="18"/>
      <c r="BS2884" s="18"/>
      <c r="BT2884" s="18"/>
      <c r="BU2884" s="18"/>
      <c r="BV2884" s="18"/>
      <c r="BW2884" s="18"/>
      <c r="BX2884" s="19"/>
      <c r="BZ2884"/>
      <c r="CA2884"/>
      <c r="CB2884"/>
      <c r="CC2884"/>
      <c r="CD2884"/>
      <c r="CE2884"/>
      <c r="CF2884"/>
      <c r="CG2884"/>
      <c r="CH2884"/>
      <c r="CI2884"/>
      <c r="CJ2884"/>
      <c r="CK2884"/>
      <c r="CL2884"/>
      <c r="CM2884"/>
      <c r="CN2884"/>
      <c r="CO2884"/>
      <c r="CP2884"/>
      <c r="CQ2884"/>
      <c r="CR2884"/>
      <c r="CS2884"/>
      <c r="CT2884"/>
      <c r="CU2884"/>
      <c r="CV2884"/>
      <c r="CW2884"/>
      <c r="CX2884"/>
      <c r="CY2884"/>
      <c r="CZ2884"/>
      <c r="DA2884"/>
      <c r="DB2884"/>
      <c r="DC2884"/>
      <c r="DD2884"/>
      <c r="DE2884"/>
      <c r="DF2884"/>
      <c r="DG2884"/>
      <c r="DH2884"/>
      <c r="DI2884"/>
      <c r="DJ2884"/>
      <c r="DK2884"/>
      <c r="DL2884"/>
      <c r="DM2884"/>
      <c r="DN2884"/>
      <c r="DO2884"/>
      <c r="DP2884"/>
      <c r="DQ2884"/>
      <c r="DR2884"/>
      <c r="DS2884"/>
      <c r="DT2884"/>
      <c r="DU2884"/>
      <c r="DV2884"/>
    </row>
    <row r="2885" spans="2:126" ht="20.100000000000001" customHeight="1">
      <c r="B2885" s="9"/>
      <c r="C2885" s="9"/>
      <c r="D2885" s="15"/>
      <c r="E2885" s="16"/>
      <c r="F2885" s="16"/>
      <c r="G2885" s="16"/>
      <c r="H2885" s="16"/>
      <c r="I2885" s="16"/>
      <c r="J2885" s="17"/>
      <c r="K2885" s="17"/>
      <c r="L2885" s="17"/>
      <c r="M2885" s="17"/>
      <c r="N2885" s="17"/>
      <c r="O2885" s="17"/>
      <c r="P2885" s="17"/>
      <c r="Q2885" s="15"/>
      <c r="R2885" s="29"/>
      <c r="S2885" s="29"/>
      <c r="T2885" s="29" t="s">
        <v>74</v>
      </c>
      <c r="U2885" s="29"/>
      <c r="V2885" s="29"/>
      <c r="W2885" s="29"/>
      <c r="X2885" s="29"/>
      <c r="Y2885" s="29"/>
      <c r="Z2885" s="29"/>
      <c r="AA2885" s="29"/>
      <c r="AB2885" s="29"/>
      <c r="AC2885" s="29"/>
      <c r="AD2885" s="29"/>
      <c r="AE2885" s="29"/>
      <c r="AF2885" s="29"/>
      <c r="AG2885" s="29"/>
      <c r="AH2885" s="29"/>
      <c r="AI2885" s="29"/>
      <c r="AJ2885" s="29"/>
      <c r="AK2885" s="29"/>
      <c r="AL2885" s="29"/>
      <c r="AM2885" s="29"/>
      <c r="AN2885" s="29"/>
      <c r="AO2885" s="29"/>
      <c r="AP2885" s="29"/>
      <c r="AQ2885" s="29"/>
      <c r="AR2885" s="29"/>
      <c r="AS2885" s="29"/>
      <c r="AT2885" s="29"/>
      <c r="AU2885" s="29"/>
      <c r="AV2885" s="29"/>
      <c r="AW2885" s="29"/>
      <c r="AX2885" s="29"/>
      <c r="AY2885" s="30"/>
      <c r="AZ2885" s="30"/>
      <c r="BA2885" s="30"/>
      <c r="BB2885" s="30"/>
      <c r="BC2885" s="30"/>
      <c r="BD2885" s="30"/>
      <c r="BE2885" s="30"/>
      <c r="BF2885" s="30"/>
      <c r="BG2885" s="30"/>
      <c r="BH2885" s="30"/>
      <c r="BI2885" s="30"/>
      <c r="BJ2885" s="30"/>
      <c r="BK2885" s="30"/>
      <c r="BL2885" s="18"/>
      <c r="BM2885" s="18"/>
      <c r="BN2885" s="18"/>
      <c r="BO2885" s="18"/>
      <c r="BP2885" s="18"/>
      <c r="BQ2885" s="18"/>
      <c r="BR2885" s="18"/>
      <c r="BS2885" s="18"/>
      <c r="BT2885" s="18"/>
      <c r="BU2885" s="18"/>
      <c r="BV2885" s="18"/>
      <c r="BW2885" s="18"/>
      <c r="BX2885" s="19"/>
      <c r="BZ2885"/>
      <c r="CA2885"/>
      <c r="CB2885"/>
      <c r="CC2885"/>
      <c r="CD2885"/>
      <c r="CE2885"/>
      <c r="CF2885"/>
      <c r="CG2885"/>
      <c r="CH2885"/>
      <c r="CI2885"/>
      <c r="CJ2885"/>
      <c r="CK2885"/>
      <c r="CL2885"/>
      <c r="CM2885"/>
      <c r="CN2885"/>
      <c r="CO2885"/>
      <c r="CP2885"/>
      <c r="CQ2885"/>
      <c r="CR2885"/>
      <c r="CS2885"/>
      <c r="CT2885"/>
      <c r="CU2885"/>
      <c r="CV2885"/>
      <c r="CW2885"/>
      <c r="CX2885"/>
      <c r="CY2885"/>
      <c r="CZ2885"/>
      <c r="DA2885"/>
      <c r="DB2885"/>
      <c r="DC2885"/>
      <c r="DD2885"/>
      <c r="DE2885"/>
      <c r="DF2885"/>
      <c r="DG2885"/>
      <c r="DH2885"/>
      <c r="DI2885"/>
      <c r="DJ2885"/>
      <c r="DK2885"/>
      <c r="DL2885"/>
      <c r="DM2885"/>
      <c r="DN2885"/>
      <c r="DO2885"/>
      <c r="DP2885"/>
      <c r="DQ2885"/>
      <c r="DR2885"/>
      <c r="DS2885"/>
      <c r="DT2885"/>
      <c r="DU2885"/>
      <c r="DV2885"/>
    </row>
    <row r="2886" spans="2:126" ht="20.100000000000001" customHeight="1">
      <c r="B2886" s="9"/>
      <c r="C2886" s="9"/>
      <c r="D2886" s="15"/>
      <c r="E2886" s="16"/>
      <c r="F2886" s="16"/>
      <c r="G2886" s="16"/>
      <c r="H2886" s="16"/>
      <c r="I2886" s="16"/>
      <c r="J2886" s="17"/>
      <c r="K2886" s="17"/>
      <c r="L2886" s="17"/>
      <c r="M2886" s="17"/>
      <c r="N2886" s="17"/>
      <c r="O2886" s="17"/>
      <c r="P2886" s="17"/>
      <c r="Q2886" s="15"/>
      <c r="R2886" s="29"/>
      <c r="S2886" s="29"/>
      <c r="T2886" s="29" t="s">
        <v>75</v>
      </c>
      <c r="U2886" s="29"/>
      <c r="V2886" s="29"/>
      <c r="W2886" s="29"/>
      <c r="X2886" s="29"/>
      <c r="Y2886" s="29"/>
      <c r="Z2886" s="29"/>
      <c r="AA2886" s="29"/>
      <c r="AB2886" s="29"/>
      <c r="AC2886" s="29"/>
      <c r="AD2886" s="29"/>
      <c r="AE2886" s="29"/>
      <c r="AF2886" s="29"/>
      <c r="AG2886" s="29"/>
      <c r="AH2886" s="29"/>
      <c r="AI2886" s="29"/>
      <c r="AJ2886" s="29"/>
      <c r="AK2886" s="29"/>
      <c r="AL2886" s="29"/>
      <c r="AM2886" s="29"/>
      <c r="AN2886" s="29"/>
      <c r="AO2886" s="29"/>
      <c r="AP2886" s="29"/>
      <c r="AQ2886" s="29"/>
      <c r="AR2886" s="29"/>
      <c r="AS2886" s="29"/>
      <c r="AT2886" s="29"/>
      <c r="AU2886" s="29"/>
      <c r="AV2886" s="29"/>
      <c r="AW2886" s="29"/>
      <c r="AX2886" s="29"/>
      <c r="AY2886" s="30"/>
      <c r="AZ2886" s="30"/>
      <c r="BA2886" s="30"/>
      <c r="BB2886" s="30"/>
      <c r="BC2886" s="30"/>
      <c r="BD2886" s="30"/>
      <c r="BE2886" s="30"/>
      <c r="BF2886" s="30"/>
      <c r="BG2886" s="30"/>
      <c r="BH2886" s="30"/>
      <c r="BI2886" s="30"/>
      <c r="BJ2886" s="30"/>
      <c r="BK2886" s="30"/>
      <c r="BL2886" s="18"/>
      <c r="BM2886" s="18"/>
      <c r="BN2886" s="18"/>
      <c r="BO2886" s="18"/>
      <c r="BP2886" s="18"/>
      <c r="BQ2886" s="18"/>
      <c r="BR2886" s="18"/>
      <c r="BS2886" s="18"/>
      <c r="BT2886" s="18"/>
      <c r="BU2886" s="18"/>
      <c r="BV2886" s="18"/>
      <c r="BW2886" s="18"/>
      <c r="BX2886" s="19"/>
      <c r="BZ2886"/>
      <c r="CA2886"/>
      <c r="CB2886"/>
      <c r="CC2886"/>
      <c r="CD2886"/>
      <c r="CE2886"/>
      <c r="CF2886"/>
      <c r="CG2886"/>
      <c r="CH2886"/>
      <c r="CI2886"/>
      <c r="CJ2886"/>
      <c r="CK2886"/>
      <c r="CL2886"/>
      <c r="CM2886"/>
      <c r="CN2886"/>
      <c r="CO2886"/>
      <c r="CP2886"/>
      <c r="CQ2886"/>
      <c r="CR2886"/>
      <c r="CS2886"/>
      <c r="CT2886"/>
      <c r="CU2886"/>
      <c r="CV2886"/>
      <c r="CW2886"/>
      <c r="CX2886"/>
      <c r="CY2886"/>
      <c r="CZ2886"/>
      <c r="DA2886"/>
      <c r="DB2886"/>
      <c r="DC2886"/>
      <c r="DD2886"/>
      <c r="DE2886"/>
      <c r="DF2886"/>
      <c r="DG2886"/>
      <c r="DH2886"/>
      <c r="DI2886"/>
      <c r="DJ2886"/>
      <c r="DK2886"/>
      <c r="DL2886"/>
      <c r="DM2886"/>
      <c r="DN2886"/>
      <c r="DO2886"/>
      <c r="DP2886"/>
      <c r="DQ2886"/>
      <c r="DR2886"/>
      <c r="DS2886"/>
      <c r="DT2886"/>
      <c r="DU2886"/>
      <c r="DV2886"/>
    </row>
    <row r="2887" spans="2:126" ht="20.100000000000001" customHeight="1">
      <c r="B2887" s="9"/>
      <c r="C2887" s="9"/>
      <c r="D2887" s="15"/>
      <c r="E2887" s="16"/>
      <c r="F2887" s="16"/>
      <c r="G2887" s="16"/>
      <c r="H2887" s="16"/>
      <c r="I2887" s="16"/>
      <c r="J2887" s="17"/>
      <c r="K2887" s="17"/>
      <c r="L2887" s="17"/>
      <c r="M2887" s="17"/>
      <c r="N2887" s="17"/>
      <c r="O2887" s="17"/>
      <c r="P2887" s="17"/>
      <c r="Q2887" s="15"/>
      <c r="R2887" s="29"/>
      <c r="S2887" s="29"/>
      <c r="T2887" s="29" t="s">
        <v>84</v>
      </c>
      <c r="U2887" s="29"/>
      <c r="V2887" s="29"/>
      <c r="W2887" s="29"/>
      <c r="X2887" s="29"/>
      <c r="Y2887" s="29"/>
      <c r="Z2887" s="29"/>
      <c r="AA2887" s="29"/>
      <c r="AB2887" s="29"/>
      <c r="AC2887" s="29"/>
      <c r="AD2887" s="29"/>
      <c r="AE2887" s="29"/>
      <c r="AF2887" s="29"/>
      <c r="AG2887" s="29"/>
      <c r="AH2887" s="29"/>
      <c r="AI2887" s="29"/>
      <c r="AJ2887" s="29"/>
      <c r="AK2887" s="29"/>
      <c r="AL2887" s="29"/>
      <c r="AM2887" s="29"/>
      <c r="AN2887" s="29"/>
      <c r="AO2887" s="29"/>
      <c r="AP2887" s="29"/>
      <c r="AQ2887" s="29"/>
      <c r="AR2887" s="29"/>
      <c r="AS2887" s="29"/>
      <c r="AT2887" s="29"/>
      <c r="AU2887" s="29"/>
      <c r="AV2887" s="29"/>
      <c r="AW2887" s="29"/>
      <c r="AX2887" s="29"/>
      <c r="AY2887" s="30"/>
      <c r="AZ2887" s="30"/>
      <c r="BA2887" s="30"/>
      <c r="BB2887" s="30"/>
      <c r="BC2887" s="30"/>
      <c r="BD2887" s="30"/>
      <c r="BE2887" s="30"/>
      <c r="BF2887" s="30"/>
      <c r="BG2887" s="30"/>
      <c r="BH2887" s="30"/>
      <c r="BI2887" s="30"/>
      <c r="BJ2887" s="30"/>
      <c r="BK2887" s="30"/>
      <c r="BL2887" s="18"/>
      <c r="BM2887" s="18"/>
      <c r="BN2887" s="18"/>
      <c r="BO2887" s="18"/>
      <c r="BP2887" s="18"/>
      <c r="BQ2887" s="18"/>
      <c r="BR2887" s="18"/>
      <c r="BS2887" s="18"/>
      <c r="BT2887" s="18"/>
      <c r="BU2887" s="18"/>
      <c r="BV2887" s="18"/>
      <c r="BW2887" s="18"/>
      <c r="BX2887" s="19"/>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I2887"/>
      <c r="DJ2887"/>
      <c r="DK2887"/>
      <c r="DL2887"/>
      <c r="DM2887"/>
      <c r="DN2887"/>
      <c r="DO2887"/>
      <c r="DP2887"/>
      <c r="DQ2887"/>
      <c r="DR2887"/>
      <c r="DS2887"/>
      <c r="DT2887"/>
      <c r="DU2887"/>
      <c r="DV2887"/>
    </row>
    <row r="2888" spans="2:126" ht="20.100000000000001" customHeight="1">
      <c r="B2888" s="9"/>
      <c r="C2888" s="9"/>
      <c r="D2888" s="23"/>
      <c r="E2888" s="24"/>
      <c r="F2888" s="24"/>
      <c r="G2888" s="24"/>
      <c r="H2888" s="24"/>
      <c r="I2888" s="24"/>
      <c r="J2888" s="25"/>
      <c r="K2888" s="25"/>
      <c r="L2888" s="25"/>
      <c r="M2888" s="25"/>
      <c r="N2888" s="25"/>
      <c r="O2888" s="25"/>
      <c r="P2888" s="25"/>
      <c r="Q2888" s="15"/>
      <c r="R2888" s="29"/>
      <c r="S2888" s="29"/>
      <c r="T2888" s="29" t="s">
        <v>76</v>
      </c>
      <c r="U2888" s="29"/>
      <c r="V2888" s="29"/>
      <c r="W2888" s="29"/>
      <c r="X2888" s="29"/>
      <c r="Y2888" s="29"/>
      <c r="Z2888" s="29"/>
      <c r="AA2888" s="29"/>
      <c r="AB2888" s="29"/>
      <c r="AC2888" s="29"/>
      <c r="AD2888" s="29"/>
      <c r="AE2888" s="29"/>
      <c r="AF2888" s="29"/>
      <c r="AG2888" s="29"/>
      <c r="AH2888" s="29"/>
      <c r="AI2888" s="29"/>
      <c r="AJ2888" s="29"/>
      <c r="AK2888" s="29"/>
      <c r="AL2888" s="29"/>
      <c r="AM2888" s="29"/>
      <c r="AN2888" s="29"/>
      <c r="AO2888" s="29"/>
      <c r="AP2888" s="29"/>
      <c r="AQ2888" s="29"/>
      <c r="AR2888" s="29"/>
      <c r="AS2888" s="29"/>
      <c r="AT2888" s="29"/>
      <c r="AU2888" s="29"/>
      <c r="AV2888" s="29"/>
      <c r="AW2888" s="29"/>
      <c r="AX2888" s="29"/>
      <c r="AY2888" s="30"/>
      <c r="AZ2888" s="30"/>
      <c r="BA2888" s="30"/>
      <c r="BB2888" s="30"/>
      <c r="BC2888" s="30"/>
      <c r="BD2888" s="30"/>
      <c r="BE2888" s="30"/>
      <c r="BF2888" s="30"/>
      <c r="BG2888" s="30"/>
      <c r="BH2888" s="30"/>
      <c r="BI2888" s="30"/>
      <c r="BJ2888" s="30"/>
      <c r="BK2888" s="30"/>
      <c r="BL2888" s="18"/>
      <c r="BM2888" s="18"/>
      <c r="BN2888" s="18"/>
      <c r="BO2888" s="18"/>
      <c r="BP2888" s="18"/>
      <c r="BQ2888" s="18"/>
      <c r="BR2888" s="18"/>
      <c r="BS2888" s="18"/>
      <c r="BT2888" s="18"/>
      <c r="BU2888" s="18"/>
      <c r="BV2888" s="18"/>
      <c r="BW2888" s="18"/>
      <c r="BX2888" s="19"/>
      <c r="BZ2888"/>
      <c r="CA2888"/>
      <c r="CB2888"/>
      <c r="CC2888"/>
      <c r="CD2888"/>
      <c r="CE2888"/>
      <c r="CF2888"/>
      <c r="CG2888"/>
      <c r="CH2888"/>
      <c r="CI2888"/>
      <c r="CJ2888"/>
      <c r="CK2888"/>
      <c r="CL2888"/>
      <c r="CM2888"/>
      <c r="CN2888"/>
      <c r="CO2888"/>
      <c r="CP2888"/>
      <c r="CQ2888"/>
      <c r="CR2888"/>
      <c r="CS2888"/>
      <c r="CT2888"/>
      <c r="CU2888"/>
      <c r="CV2888"/>
      <c r="CW2888"/>
      <c r="CX2888"/>
      <c r="CY2888"/>
      <c r="CZ2888"/>
      <c r="DA2888"/>
      <c r="DB2888"/>
      <c r="DC2888"/>
      <c r="DD2888"/>
      <c r="DE2888"/>
      <c r="DF2888"/>
      <c r="DG2888"/>
      <c r="DH2888"/>
      <c r="DI2888"/>
      <c r="DJ2888"/>
      <c r="DK2888"/>
      <c r="DL2888"/>
      <c r="DM2888"/>
      <c r="DN2888"/>
      <c r="DO2888"/>
      <c r="DP2888"/>
      <c r="DQ2888"/>
      <c r="DR2888"/>
      <c r="DS2888"/>
      <c r="DT2888"/>
      <c r="DU2888"/>
      <c r="DV2888"/>
    </row>
    <row r="2889" spans="2:126" ht="20.100000000000001" customHeight="1">
      <c r="B2889" s="9"/>
      <c r="C2889" s="9"/>
      <c r="D2889" s="15"/>
      <c r="E2889" s="16" t="s">
        <v>53</v>
      </c>
      <c r="F2889" s="16"/>
      <c r="G2889" s="16"/>
      <c r="H2889" s="16"/>
      <c r="I2889" s="16"/>
      <c r="J2889" s="17"/>
      <c r="K2889" s="17"/>
      <c r="L2889" s="17"/>
      <c r="M2889" s="17"/>
      <c r="N2889" s="17"/>
      <c r="O2889" s="17"/>
      <c r="P2889" s="17"/>
      <c r="Q2889" s="10"/>
      <c r="R2889" s="11" t="s">
        <v>325</v>
      </c>
      <c r="S2889" s="37"/>
      <c r="T2889" s="37"/>
      <c r="U2889" s="37"/>
      <c r="V2889" s="37"/>
      <c r="W2889" s="37"/>
      <c r="X2889" s="37"/>
      <c r="Y2889" s="37"/>
      <c r="Z2889" s="37"/>
      <c r="AA2889" s="37"/>
      <c r="AB2889" s="37"/>
      <c r="AC2889" s="37"/>
      <c r="AD2889" s="37"/>
      <c r="AE2889" s="37"/>
      <c r="AF2889" s="37"/>
      <c r="AG2889" s="37"/>
      <c r="AH2889" s="37"/>
      <c r="AI2889" s="37"/>
      <c r="AJ2889" s="37"/>
      <c r="AK2889" s="37"/>
      <c r="AL2889" s="37"/>
      <c r="AM2889" s="37"/>
      <c r="AN2889" s="37"/>
      <c r="AO2889" s="37"/>
      <c r="AP2889" s="37"/>
      <c r="AQ2889" s="37"/>
      <c r="AR2889" s="37"/>
      <c r="AS2889" s="37"/>
      <c r="AT2889" s="37"/>
      <c r="AU2889" s="37"/>
      <c r="AV2889" s="37"/>
      <c r="AW2889" s="37"/>
      <c r="AX2889" s="37"/>
      <c r="AY2889" s="38"/>
      <c r="AZ2889" s="38"/>
      <c r="BA2889" s="38"/>
      <c r="BB2889" s="38"/>
      <c r="BC2889" s="38"/>
      <c r="BD2889" s="38"/>
      <c r="BE2889" s="38"/>
      <c r="BF2889" s="38"/>
      <c r="BG2889" s="38"/>
      <c r="BH2889" s="38"/>
      <c r="BI2889" s="38"/>
      <c r="BJ2889" s="38"/>
      <c r="BK2889" s="38"/>
      <c r="BL2889" s="13"/>
      <c r="BM2889" s="13"/>
      <c r="BN2889" s="13"/>
      <c r="BO2889" s="13"/>
      <c r="BP2889" s="13"/>
      <c r="BQ2889" s="13"/>
      <c r="BR2889" s="13"/>
      <c r="BS2889" s="13"/>
      <c r="BT2889" s="13"/>
      <c r="BU2889" s="13"/>
      <c r="BV2889" s="13"/>
      <c r="BW2889" s="13"/>
      <c r="BX2889" s="14"/>
      <c r="BZ2889"/>
      <c r="CA2889"/>
      <c r="CB2889"/>
      <c r="CC2889"/>
      <c r="CD2889"/>
      <c r="CE2889"/>
      <c r="CF2889"/>
      <c r="CG2889"/>
      <c r="CH2889"/>
      <c r="CI2889"/>
      <c r="CJ2889"/>
      <c r="CK2889"/>
      <c r="CL2889"/>
      <c r="CM2889"/>
      <c r="CN2889"/>
      <c r="CO2889"/>
      <c r="CP2889"/>
      <c r="CQ2889"/>
      <c r="CR2889"/>
      <c r="CS2889"/>
      <c r="CT2889"/>
      <c r="CU2889"/>
      <c r="CV2889"/>
      <c r="CW2889"/>
      <c r="CX2889"/>
      <c r="CY2889"/>
      <c r="CZ2889"/>
      <c r="DA2889"/>
      <c r="DB2889"/>
      <c r="DC2889"/>
      <c r="DD2889"/>
      <c r="DE2889"/>
      <c r="DF2889"/>
      <c r="DG2889"/>
      <c r="DH2889"/>
      <c r="DI2889"/>
      <c r="DJ2889"/>
      <c r="DK2889"/>
      <c r="DL2889"/>
      <c r="DM2889"/>
      <c r="DN2889"/>
      <c r="DO2889"/>
      <c r="DP2889"/>
      <c r="DQ2889"/>
      <c r="DR2889"/>
      <c r="DS2889"/>
      <c r="DT2889"/>
      <c r="DU2889"/>
      <c r="DV2889"/>
    </row>
    <row r="2890" spans="2:126" ht="20.100000000000001" customHeight="1">
      <c r="B2890" s="9"/>
      <c r="C2890" s="9"/>
      <c r="D2890" s="20"/>
      <c r="E2890" s="21" t="s">
        <v>54</v>
      </c>
      <c r="F2890" s="21"/>
      <c r="G2890" s="21"/>
      <c r="H2890" s="21"/>
      <c r="I2890" s="21"/>
      <c r="J2890" s="22"/>
      <c r="K2890" s="22"/>
      <c r="L2890" s="22"/>
      <c r="M2890" s="22"/>
      <c r="N2890" s="22"/>
      <c r="O2890" s="22"/>
      <c r="P2890" s="22"/>
      <c r="Q2890" s="15"/>
      <c r="R2890" s="28" t="s">
        <v>77</v>
      </c>
      <c r="S2890" s="29"/>
      <c r="T2890" s="29"/>
      <c r="U2890" s="29"/>
      <c r="V2890" s="29"/>
      <c r="W2890" s="29"/>
      <c r="X2890" s="29"/>
      <c r="Y2890" s="29"/>
      <c r="Z2890" s="29"/>
      <c r="AA2890" s="29"/>
      <c r="AB2890" s="29"/>
      <c r="AC2890" s="29"/>
      <c r="AD2890" s="29"/>
      <c r="AE2890" s="29"/>
      <c r="AF2890" s="29"/>
      <c r="AG2890" s="29"/>
      <c r="AH2890" s="29"/>
      <c r="AI2890" s="29"/>
      <c r="AJ2890" s="29"/>
      <c r="AK2890" s="29"/>
      <c r="AL2890" s="29"/>
      <c r="AM2890" s="29"/>
      <c r="AN2890" s="29"/>
      <c r="AO2890" s="29"/>
      <c r="AP2890" s="29"/>
      <c r="AQ2890" s="29"/>
      <c r="AR2890" s="29"/>
      <c r="AS2890" s="29"/>
      <c r="AT2890" s="29"/>
      <c r="AU2890" s="29"/>
      <c r="AV2890" s="29"/>
      <c r="AW2890" s="29"/>
      <c r="AX2890" s="29"/>
      <c r="AY2890" s="30"/>
      <c r="AZ2890" s="30"/>
      <c r="BA2890" s="30"/>
      <c r="BB2890" s="30"/>
      <c r="BC2890" s="30"/>
      <c r="BD2890" s="30"/>
      <c r="BE2890" s="30"/>
      <c r="BF2890" s="30"/>
      <c r="BG2890" s="30"/>
      <c r="BH2890" s="30"/>
      <c r="BI2890" s="30"/>
      <c r="BJ2890" s="30"/>
      <c r="BK2890" s="30"/>
      <c r="BL2890" s="18"/>
      <c r="BM2890" s="18"/>
      <c r="BN2890" s="18"/>
      <c r="BO2890" s="18"/>
      <c r="BP2890" s="18"/>
      <c r="BQ2890" s="18"/>
      <c r="BR2890" s="18"/>
      <c r="BS2890" s="18"/>
      <c r="BT2890" s="18"/>
      <c r="BU2890" s="18"/>
      <c r="BV2890" s="18"/>
      <c r="BW2890" s="18"/>
      <c r="BX2890" s="19"/>
      <c r="BZ2890"/>
      <c r="CA2890"/>
      <c r="CB2890"/>
      <c r="CC2890"/>
      <c r="CD2890"/>
      <c r="CE2890"/>
      <c r="CF2890"/>
      <c r="CG2890"/>
      <c r="CH2890"/>
      <c r="CI2890"/>
      <c r="CJ2890"/>
      <c r="CK2890"/>
      <c r="CL2890"/>
      <c r="CM2890"/>
      <c r="CN2890"/>
      <c r="CO2890"/>
      <c r="CP2890"/>
      <c r="CQ2890"/>
      <c r="CR2890"/>
      <c r="CS2890"/>
      <c r="CT2890"/>
      <c r="CU2890"/>
      <c r="CV2890"/>
      <c r="CW2890"/>
      <c r="CX2890"/>
      <c r="CY2890"/>
      <c r="CZ2890"/>
      <c r="DA2890"/>
      <c r="DB2890"/>
      <c r="DC2890"/>
      <c r="DD2890"/>
      <c r="DE2890"/>
      <c r="DF2890"/>
      <c r="DG2890"/>
      <c r="DH2890"/>
      <c r="DI2890"/>
      <c r="DJ2890"/>
      <c r="DK2890"/>
      <c r="DL2890"/>
      <c r="DM2890"/>
      <c r="DN2890"/>
      <c r="DO2890"/>
      <c r="DP2890"/>
      <c r="DQ2890"/>
      <c r="DR2890"/>
      <c r="DS2890"/>
      <c r="DT2890"/>
      <c r="DU2890"/>
      <c r="DV2890"/>
    </row>
    <row r="2891" spans="2:126" ht="20.100000000000001" customHeight="1">
      <c r="B2891" s="9"/>
      <c r="C2891" s="9"/>
      <c r="D2891" s="15"/>
      <c r="E2891" s="16"/>
      <c r="F2891" s="16"/>
      <c r="G2891" s="16"/>
      <c r="H2891" s="16"/>
      <c r="I2891" s="16"/>
      <c r="J2891" s="17"/>
      <c r="K2891" s="17"/>
      <c r="L2891" s="17"/>
      <c r="M2891" s="17"/>
      <c r="N2891" s="17"/>
      <c r="O2891" s="17"/>
      <c r="P2891" s="17"/>
      <c r="Q2891" s="15"/>
      <c r="R2891" s="29"/>
      <c r="S2891" s="29"/>
      <c r="T2891" s="29" t="s">
        <v>78</v>
      </c>
      <c r="U2891" s="29"/>
      <c r="V2891" s="29"/>
      <c r="W2891" s="29"/>
      <c r="X2891" s="29"/>
      <c r="Y2891" s="29"/>
      <c r="Z2891" s="29"/>
      <c r="AA2891" s="29"/>
      <c r="AB2891" s="29"/>
      <c r="AC2891" s="29"/>
      <c r="AD2891" s="29"/>
      <c r="AE2891" s="29"/>
      <c r="AF2891" s="29"/>
      <c r="AG2891" s="29"/>
      <c r="AH2891" s="29"/>
      <c r="AI2891" s="29"/>
      <c r="AJ2891" s="29"/>
      <c r="AK2891" s="29"/>
      <c r="AL2891" s="29"/>
      <c r="AM2891" s="29"/>
      <c r="AN2891" s="29"/>
      <c r="AO2891" s="29"/>
      <c r="AP2891" s="29"/>
      <c r="AQ2891" s="29"/>
      <c r="AR2891" s="29"/>
      <c r="AS2891" s="29"/>
      <c r="AT2891" s="29"/>
      <c r="AU2891" s="29"/>
      <c r="AV2891" s="29"/>
      <c r="AW2891" s="29"/>
      <c r="AX2891" s="29"/>
      <c r="AY2891" s="30"/>
      <c r="AZ2891" s="30"/>
      <c r="BA2891" s="30"/>
      <c r="BB2891" s="30"/>
      <c r="BC2891" s="30"/>
      <c r="BD2891" s="30"/>
      <c r="BE2891" s="30"/>
      <c r="BF2891" s="30"/>
      <c r="BG2891" s="30"/>
      <c r="BH2891" s="30"/>
      <c r="BI2891" s="30"/>
      <c r="BJ2891" s="30"/>
      <c r="BK2891" s="30"/>
      <c r="BL2891" s="18"/>
      <c r="BM2891" s="18"/>
      <c r="BN2891" s="18"/>
      <c r="BO2891" s="18"/>
      <c r="BP2891" s="18"/>
      <c r="BQ2891" s="18"/>
      <c r="BR2891" s="18"/>
      <c r="BS2891" s="18"/>
      <c r="BT2891" s="18"/>
      <c r="BU2891" s="18"/>
      <c r="BV2891" s="18"/>
      <c r="BW2891" s="18"/>
      <c r="BX2891" s="19"/>
      <c r="BZ2891"/>
      <c r="CA2891"/>
      <c r="CB2891"/>
      <c r="CC2891"/>
      <c r="CD2891"/>
      <c r="CE2891"/>
      <c r="CF2891"/>
      <c r="CG2891"/>
      <c r="CH2891"/>
      <c r="CI2891"/>
      <c r="CJ2891"/>
      <c r="CK2891"/>
      <c r="CL2891"/>
      <c r="CM2891"/>
      <c r="CN2891"/>
      <c r="CO2891"/>
      <c r="CP2891"/>
      <c r="CQ2891"/>
      <c r="CR2891"/>
      <c r="CS2891"/>
      <c r="CT2891"/>
      <c r="CU2891"/>
      <c r="CV2891"/>
      <c r="CW2891"/>
      <c r="CX2891"/>
      <c r="CY2891"/>
      <c r="CZ2891"/>
      <c r="DA2891"/>
      <c r="DB2891"/>
      <c r="DC2891"/>
      <c r="DD2891"/>
      <c r="DE2891"/>
      <c r="DF2891"/>
      <c r="DG2891"/>
      <c r="DH2891"/>
      <c r="DI2891"/>
      <c r="DJ2891"/>
      <c r="DK2891"/>
      <c r="DL2891"/>
      <c r="DM2891"/>
      <c r="DN2891"/>
      <c r="DO2891"/>
      <c r="DP2891"/>
      <c r="DQ2891"/>
      <c r="DR2891"/>
      <c r="DS2891"/>
      <c r="DT2891"/>
      <c r="DU2891"/>
      <c r="DV2891"/>
    </row>
    <row r="2892" spans="2:126" ht="20.100000000000001" customHeight="1">
      <c r="B2892" s="9"/>
      <c r="C2892" s="9"/>
      <c r="D2892" s="15"/>
      <c r="E2892" s="16"/>
      <c r="F2892" s="16"/>
      <c r="G2892" s="16"/>
      <c r="H2892" s="16"/>
      <c r="I2892" s="16"/>
      <c r="J2892" s="17"/>
      <c r="K2892" s="17"/>
      <c r="L2892" s="17"/>
      <c r="M2892" s="17"/>
      <c r="N2892" s="17"/>
      <c r="O2892" s="17"/>
      <c r="P2892" s="17"/>
      <c r="Q2892" s="15"/>
      <c r="R2892" s="29"/>
      <c r="S2892" s="29"/>
      <c r="T2892" s="29" t="s">
        <v>79</v>
      </c>
      <c r="U2892" s="29"/>
      <c r="V2892" s="29"/>
      <c r="W2892" s="29"/>
      <c r="X2892" s="29"/>
      <c r="Y2892" s="29"/>
      <c r="Z2892" s="29"/>
      <c r="AA2892" s="29"/>
      <c r="AB2892" s="29"/>
      <c r="AC2892" s="29"/>
      <c r="AD2892" s="29"/>
      <c r="AE2892" s="29"/>
      <c r="AF2892" s="29"/>
      <c r="AG2892" s="29"/>
      <c r="AH2892" s="29"/>
      <c r="AI2892" s="29"/>
      <c r="AJ2892" s="29"/>
      <c r="AK2892" s="29"/>
      <c r="AL2892" s="29"/>
      <c r="AM2892" s="29"/>
      <c r="AN2892" s="29"/>
      <c r="AO2892" s="29"/>
      <c r="AP2892" s="29"/>
      <c r="AQ2892" s="29"/>
      <c r="AR2892" s="29"/>
      <c r="AS2892" s="29"/>
      <c r="AT2892" s="29"/>
      <c r="AU2892" s="29"/>
      <c r="AV2892" s="29"/>
      <c r="AW2892" s="29"/>
      <c r="AX2892" s="29"/>
      <c r="AY2892" s="30"/>
      <c r="AZ2892" s="30"/>
      <c r="BA2892" s="30"/>
      <c r="BB2892" s="30"/>
      <c r="BC2892" s="30"/>
      <c r="BD2892" s="30"/>
      <c r="BE2892" s="30"/>
      <c r="BF2892" s="30"/>
      <c r="BG2892" s="30"/>
      <c r="BH2892" s="30"/>
      <c r="BI2892" s="30"/>
      <c r="BJ2892" s="30"/>
      <c r="BK2892" s="30"/>
      <c r="BL2892" s="18"/>
      <c r="BM2892" s="18"/>
      <c r="BN2892" s="18"/>
      <c r="BO2892" s="18"/>
      <c r="BP2892" s="18"/>
      <c r="BQ2892" s="18"/>
      <c r="BR2892" s="18"/>
      <c r="BS2892" s="18"/>
      <c r="BT2892" s="18"/>
      <c r="BU2892" s="18"/>
      <c r="BV2892" s="18"/>
      <c r="BW2892" s="18"/>
      <c r="BX2892" s="19"/>
      <c r="BZ2892"/>
      <c r="CA2892"/>
      <c r="CB2892"/>
      <c r="CC2892"/>
      <c r="CD2892"/>
      <c r="CE2892"/>
      <c r="CF2892"/>
      <c r="CG2892"/>
      <c r="CH2892"/>
      <c r="CI2892"/>
      <c r="CJ2892"/>
      <c r="CK2892"/>
      <c r="CL2892"/>
      <c r="CM2892"/>
      <c r="CN2892"/>
      <c r="CO2892"/>
      <c r="CP2892"/>
      <c r="CQ2892"/>
      <c r="CR2892"/>
      <c r="CS2892"/>
      <c r="CT2892"/>
      <c r="CU2892"/>
      <c r="CV2892"/>
      <c r="CW2892"/>
      <c r="CX2892"/>
      <c r="CY2892"/>
      <c r="CZ2892"/>
      <c r="DA2892"/>
      <c r="DB2892"/>
      <c r="DC2892"/>
      <c r="DD2892"/>
      <c r="DE2892"/>
      <c r="DF2892"/>
      <c r="DG2892"/>
      <c r="DH2892"/>
      <c r="DI2892"/>
      <c r="DJ2892"/>
      <c r="DK2892"/>
      <c r="DL2892"/>
      <c r="DM2892"/>
      <c r="DN2892"/>
      <c r="DO2892"/>
      <c r="DP2892"/>
      <c r="DQ2892"/>
      <c r="DR2892"/>
      <c r="DS2892"/>
      <c r="DT2892"/>
      <c r="DU2892"/>
      <c r="DV2892"/>
    </row>
    <row r="2893" spans="2:126" ht="20.100000000000001" customHeight="1">
      <c r="B2893" s="9"/>
      <c r="C2893" s="9"/>
      <c r="D2893" s="23"/>
      <c r="E2893" s="24"/>
      <c r="F2893" s="24"/>
      <c r="G2893" s="24"/>
      <c r="H2893" s="24"/>
      <c r="I2893" s="24"/>
      <c r="J2893" s="25"/>
      <c r="K2893" s="25"/>
      <c r="L2893" s="25"/>
      <c r="M2893" s="25"/>
      <c r="N2893" s="25"/>
      <c r="O2893" s="25"/>
      <c r="P2893" s="25"/>
      <c r="Q2893" s="23"/>
      <c r="R2893" s="31"/>
      <c r="S2893" s="31"/>
      <c r="T2893" s="31" t="s">
        <v>80</v>
      </c>
      <c r="U2893" s="31"/>
      <c r="V2893" s="31"/>
      <c r="W2893" s="31"/>
      <c r="X2893" s="31"/>
      <c r="Y2893" s="31"/>
      <c r="Z2893" s="31"/>
      <c r="AA2893" s="31"/>
      <c r="AB2893" s="31"/>
      <c r="AC2893" s="31"/>
      <c r="AD2893" s="31"/>
      <c r="AE2893" s="31"/>
      <c r="AF2893" s="31"/>
      <c r="AG2893" s="31"/>
      <c r="AH2893" s="31"/>
      <c r="AI2893" s="31"/>
      <c r="AJ2893" s="31"/>
      <c r="AK2893" s="31"/>
      <c r="AL2893" s="31"/>
      <c r="AM2893" s="31"/>
      <c r="AN2893" s="31"/>
      <c r="AO2893" s="31"/>
      <c r="AP2893" s="31"/>
      <c r="AQ2893" s="31"/>
      <c r="AR2893" s="31"/>
      <c r="AS2893" s="31"/>
      <c r="AT2893" s="31"/>
      <c r="AU2893" s="31"/>
      <c r="AV2893" s="31"/>
      <c r="AW2893" s="31"/>
      <c r="AX2893" s="31"/>
      <c r="AY2893" s="32"/>
      <c r="AZ2893" s="32"/>
      <c r="BA2893" s="32"/>
      <c r="BB2893" s="32"/>
      <c r="BC2893" s="32"/>
      <c r="BD2893" s="32"/>
      <c r="BE2893" s="32"/>
      <c r="BF2893" s="32"/>
      <c r="BG2893" s="32"/>
      <c r="BH2893" s="32"/>
      <c r="BI2893" s="32"/>
      <c r="BJ2893" s="32"/>
      <c r="BK2893" s="32"/>
      <c r="BL2893" s="33"/>
      <c r="BM2893" s="33"/>
      <c r="BN2893" s="33"/>
      <c r="BO2893" s="33"/>
      <c r="BP2893" s="33"/>
      <c r="BQ2893" s="33"/>
      <c r="BR2893" s="33"/>
      <c r="BS2893" s="33"/>
      <c r="BT2893" s="33"/>
      <c r="BU2893" s="33"/>
      <c r="BV2893" s="33"/>
      <c r="BW2893" s="33"/>
      <c r="BX2893" s="26"/>
    </row>
    <row r="2894" spans="2:126" ht="20.100000000000001" customHeight="1">
      <c r="B2894" s="9"/>
      <c r="C2894" s="9"/>
      <c r="D2894" s="15"/>
      <c r="E2894" s="16" t="s">
        <v>55</v>
      </c>
      <c r="F2894" s="16"/>
      <c r="G2894" s="16"/>
      <c r="H2894" s="16"/>
      <c r="I2894" s="16"/>
      <c r="J2894" s="17"/>
      <c r="K2894" s="17"/>
      <c r="L2894" s="17"/>
      <c r="M2894" s="17"/>
      <c r="N2894" s="17"/>
      <c r="O2894" s="17"/>
      <c r="P2894" s="17"/>
      <c r="Q2894" s="15"/>
      <c r="R2894" s="250" t="s">
        <v>231</v>
      </c>
      <c r="S2894" s="250"/>
      <c r="T2894" s="250"/>
      <c r="U2894" s="250"/>
      <c r="V2894" s="250"/>
      <c r="W2894" s="250"/>
      <c r="X2894" s="250"/>
      <c r="Y2894" s="250"/>
      <c r="Z2894" s="250"/>
      <c r="AA2894" s="250"/>
      <c r="AB2894" s="250"/>
      <c r="AC2894" s="250"/>
      <c r="AD2894" s="250"/>
      <c r="AE2894" s="250"/>
      <c r="AF2894" s="250"/>
      <c r="AG2894" s="250"/>
      <c r="AH2894" s="250"/>
      <c r="AI2894" s="250"/>
      <c r="AJ2894" s="250"/>
      <c r="AK2894" s="250"/>
      <c r="AL2894" s="250"/>
      <c r="AM2894" s="250"/>
      <c r="AN2894" s="250"/>
      <c r="AO2894" s="34"/>
      <c r="AP2894" s="34"/>
      <c r="AQ2894" s="34"/>
      <c r="AR2894" s="34"/>
      <c r="AS2894" s="34"/>
      <c r="AT2894" s="34"/>
      <c r="AU2894" s="34"/>
      <c r="AV2894" s="34"/>
      <c r="AW2894" s="34"/>
      <c r="AX2894" s="34"/>
      <c r="AY2894" s="35"/>
      <c r="AZ2894" s="35"/>
      <c r="BA2894" s="35"/>
      <c r="BB2894" s="35"/>
      <c r="BC2894" s="35"/>
      <c r="BD2894" s="35"/>
      <c r="BE2894" s="35"/>
      <c r="BF2894" s="35"/>
      <c r="BG2894" s="35"/>
      <c r="BH2894" s="35"/>
      <c r="BI2894" s="35"/>
      <c r="BJ2894" s="35"/>
      <c r="BK2894" s="35"/>
      <c r="BL2894" s="2"/>
      <c r="BM2894" s="2"/>
      <c r="BN2894" s="2"/>
      <c r="BO2894" s="2"/>
      <c r="BP2894" s="2"/>
      <c r="BQ2894" s="2"/>
      <c r="BR2894" s="2"/>
      <c r="BS2894" s="2"/>
      <c r="BT2894" s="2"/>
      <c r="BU2894" s="2"/>
      <c r="BV2894" s="2"/>
      <c r="BW2894" s="2"/>
      <c r="BX2894" s="3"/>
    </row>
    <row r="2895" spans="2:126" ht="20.100000000000001" customHeight="1">
      <c r="B2895" s="9"/>
      <c r="C2895" s="9"/>
      <c r="D2895" s="15"/>
      <c r="E2895" s="16"/>
      <c r="F2895" s="16"/>
      <c r="G2895" s="16"/>
      <c r="H2895" s="16"/>
      <c r="I2895" s="16"/>
      <c r="J2895" s="17"/>
      <c r="K2895" s="17"/>
      <c r="L2895" s="17"/>
      <c r="M2895" s="17"/>
      <c r="N2895" s="17"/>
      <c r="O2895" s="17"/>
      <c r="P2895" s="17"/>
      <c r="Q2895" s="15"/>
      <c r="R2895" s="251" t="s">
        <v>232</v>
      </c>
      <c r="S2895" s="251"/>
      <c r="T2895" s="251"/>
      <c r="U2895" s="251"/>
      <c r="V2895" s="251"/>
      <c r="W2895" s="251"/>
      <c r="X2895" s="251"/>
      <c r="Y2895" s="251"/>
      <c r="Z2895" s="251"/>
      <c r="AA2895" s="251"/>
      <c r="AB2895" s="251"/>
      <c r="AC2895" s="251"/>
      <c r="AD2895" s="251"/>
      <c r="AE2895" s="251"/>
      <c r="AF2895" s="251"/>
      <c r="AG2895" s="251"/>
      <c r="AH2895" s="251"/>
      <c r="AI2895" s="251"/>
      <c r="AJ2895" s="251"/>
      <c r="AK2895" s="251"/>
      <c r="AL2895" s="251"/>
      <c r="AM2895" s="251"/>
      <c r="AN2895" s="251"/>
      <c r="AO2895" s="251"/>
      <c r="AP2895" s="251"/>
      <c r="AQ2895" s="251"/>
      <c r="AR2895" s="251"/>
      <c r="AS2895" s="251"/>
      <c r="AT2895" s="251"/>
      <c r="AU2895" s="251"/>
      <c r="AV2895" s="251"/>
      <c r="AW2895" s="251"/>
      <c r="AX2895" s="251"/>
      <c r="AY2895" s="252"/>
      <c r="AZ2895" s="252"/>
      <c r="BA2895" s="252"/>
      <c r="BB2895" s="252"/>
      <c r="BC2895" s="252"/>
      <c r="BD2895" s="252"/>
      <c r="BE2895" s="252"/>
      <c r="BF2895" s="252"/>
      <c r="BG2895" s="252"/>
      <c r="BH2895" s="252"/>
      <c r="BI2895" s="252"/>
      <c r="BJ2895" s="252"/>
      <c r="BK2895" s="252"/>
      <c r="BL2895" s="18"/>
      <c r="BM2895" s="18"/>
      <c r="BN2895" s="18"/>
      <c r="BO2895" s="18"/>
      <c r="BP2895" s="18"/>
      <c r="BQ2895" s="18"/>
      <c r="BR2895" s="18"/>
      <c r="BS2895" s="18"/>
      <c r="BT2895" s="18"/>
      <c r="BU2895" s="18"/>
      <c r="BV2895" s="18"/>
      <c r="BW2895" s="18"/>
      <c r="BX2895" s="19"/>
    </row>
    <row r="2896" spans="2:126" ht="20.100000000000001" customHeight="1">
      <c r="B2896" s="9"/>
      <c r="C2896" s="9"/>
      <c r="D2896" s="15"/>
      <c r="E2896" s="16"/>
      <c r="F2896" s="16"/>
      <c r="G2896" s="16"/>
      <c r="H2896" s="16"/>
      <c r="I2896" s="16"/>
      <c r="J2896" s="17"/>
      <c r="K2896" s="17"/>
      <c r="L2896" s="17"/>
      <c r="M2896" s="17"/>
      <c r="N2896" s="17"/>
      <c r="O2896" s="17"/>
      <c r="P2896" s="17"/>
      <c r="Q2896" s="228"/>
      <c r="R2896" s="29" t="s">
        <v>233</v>
      </c>
      <c r="S2896" s="29"/>
      <c r="T2896" s="29"/>
      <c r="U2896" s="29"/>
      <c r="V2896" s="29"/>
      <c r="W2896" s="29"/>
      <c r="X2896" s="29"/>
      <c r="Y2896" s="29"/>
      <c r="Z2896" s="29"/>
      <c r="AA2896" s="29"/>
      <c r="AB2896" s="29"/>
      <c r="AC2896" s="29"/>
      <c r="AD2896" s="29"/>
      <c r="AE2896" s="29"/>
      <c r="AF2896" s="29"/>
      <c r="AG2896" s="29"/>
      <c r="AH2896" s="29"/>
      <c r="AI2896" s="29"/>
      <c r="AJ2896" s="29"/>
      <c r="AK2896" s="29"/>
      <c r="AL2896" s="29"/>
      <c r="AM2896" s="29"/>
      <c r="AN2896" s="29"/>
      <c r="AO2896" s="29"/>
      <c r="AP2896" s="29"/>
      <c r="AQ2896" s="29"/>
      <c r="AR2896" s="29"/>
      <c r="AS2896" s="29"/>
      <c r="AT2896" s="29"/>
      <c r="AU2896" s="251"/>
      <c r="AV2896" s="251"/>
      <c r="AW2896" s="251"/>
      <c r="AX2896" s="251"/>
      <c r="AY2896" s="252"/>
      <c r="AZ2896" s="252"/>
      <c r="BA2896" s="252"/>
      <c r="BB2896" s="252"/>
      <c r="BC2896" s="252"/>
      <c r="BD2896" s="252"/>
      <c r="BE2896" s="252"/>
      <c r="BF2896" s="252"/>
      <c r="BG2896" s="252"/>
      <c r="BH2896" s="252"/>
      <c r="BI2896" s="252"/>
      <c r="BJ2896" s="252"/>
      <c r="BK2896" s="252"/>
      <c r="BL2896" s="247"/>
      <c r="BM2896" s="18"/>
      <c r="BN2896" s="18"/>
      <c r="BO2896" s="18"/>
      <c r="BP2896" s="18"/>
      <c r="BQ2896" s="18"/>
      <c r="BR2896" s="18"/>
      <c r="BS2896" s="18"/>
      <c r="BT2896" s="18"/>
      <c r="BU2896" s="18"/>
      <c r="BV2896" s="18"/>
      <c r="BW2896" s="18"/>
      <c r="BX2896" s="19"/>
    </row>
    <row r="2897" spans="2:126" ht="20.100000000000001" customHeight="1">
      <c r="B2897" s="9"/>
      <c r="C2897" s="9"/>
      <c r="D2897" s="23"/>
      <c r="E2897" s="24"/>
      <c r="F2897" s="24"/>
      <c r="G2897" s="24"/>
      <c r="H2897" s="24"/>
      <c r="I2897" s="24"/>
      <c r="J2897" s="25"/>
      <c r="K2897" s="25"/>
      <c r="L2897" s="25"/>
      <c r="M2897" s="25"/>
      <c r="N2897" s="25"/>
      <c r="O2897" s="25"/>
      <c r="P2897" s="25"/>
      <c r="Q2897" s="253"/>
      <c r="R2897" s="32" t="s">
        <v>234</v>
      </c>
      <c r="S2897" s="32"/>
      <c r="T2897" s="32"/>
      <c r="U2897" s="32"/>
      <c r="V2897" s="32"/>
      <c r="W2897" s="32"/>
      <c r="X2897" s="32"/>
      <c r="Y2897" s="32"/>
      <c r="Z2897" s="32"/>
      <c r="AA2897" s="32"/>
      <c r="AB2897" s="32"/>
      <c r="AC2897" s="32"/>
      <c r="AD2897" s="32"/>
      <c r="AE2897" s="32"/>
      <c r="AF2897" s="32"/>
      <c r="AG2897" s="32"/>
      <c r="AH2897" s="32"/>
      <c r="AI2897" s="32"/>
      <c r="AJ2897" s="32"/>
      <c r="AK2897" s="32"/>
      <c r="AL2897" s="32"/>
      <c r="AM2897" s="32"/>
      <c r="AN2897" s="32"/>
      <c r="AO2897" s="32"/>
      <c r="AP2897" s="32"/>
      <c r="AQ2897" s="32"/>
      <c r="AR2897" s="32"/>
      <c r="AS2897" s="32"/>
      <c r="AT2897" s="32"/>
      <c r="AU2897" s="32"/>
      <c r="AV2897" s="32"/>
      <c r="AW2897" s="32"/>
      <c r="AX2897" s="32"/>
      <c r="AY2897" s="32"/>
      <c r="AZ2897" s="32"/>
      <c r="BA2897" s="32"/>
      <c r="BB2897" s="32"/>
      <c r="BC2897" s="32"/>
      <c r="BD2897" s="32"/>
      <c r="BE2897" s="32"/>
      <c r="BF2897" s="32"/>
      <c r="BG2897" s="32"/>
      <c r="BH2897" s="32"/>
      <c r="BI2897" s="32"/>
      <c r="BJ2897" s="32"/>
      <c r="BK2897" s="32"/>
      <c r="BL2897" s="33"/>
      <c r="BM2897" s="33"/>
      <c r="BN2897" s="33"/>
      <c r="BO2897" s="33"/>
      <c r="BP2897" s="33"/>
      <c r="BQ2897" s="33"/>
      <c r="BR2897" s="33"/>
      <c r="BS2897" s="33"/>
      <c r="BT2897" s="33"/>
      <c r="BU2897" s="33"/>
      <c r="BV2897" s="33"/>
      <c r="BW2897" s="33"/>
      <c r="BX2897" s="26"/>
    </row>
    <row r="2898" spans="2:126" ht="12.75" customHeight="1">
      <c r="B2898" s="9"/>
      <c r="C2898" s="9"/>
      <c r="D2898" s="9"/>
      <c r="E2898" s="9"/>
      <c r="F2898" s="9"/>
      <c r="G2898" s="9"/>
      <c r="H2898" s="9"/>
      <c r="I2898" s="9"/>
      <c r="J2898" s="9"/>
      <c r="K2898" s="9"/>
      <c r="L2898" s="9"/>
      <c r="M2898" s="9"/>
      <c r="N2898" s="9"/>
      <c r="O2898" s="9"/>
      <c r="P2898" s="9"/>
      <c r="Q2898" s="9"/>
      <c r="R2898" s="9"/>
      <c r="S2898" s="9"/>
      <c r="T2898" s="9"/>
      <c r="U2898" s="9"/>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c r="AS2898" s="9"/>
      <c r="AT2898" s="9"/>
      <c r="AU2898" s="9"/>
      <c r="AV2898" s="9"/>
      <c r="AW2898" s="9"/>
      <c r="AX2898" s="9"/>
      <c r="AY2898" s="9"/>
      <c r="AZ2898" s="9"/>
    </row>
    <row r="2899" spans="2:126" s="8" customFormat="1" ht="15.75" customHeight="1">
      <c r="D2899" s="488">
        <f>入力フォーム!$C$13</f>
        <v>45931</v>
      </c>
      <c r="E2899" s="488"/>
      <c r="F2899" s="488"/>
      <c r="G2899" s="488"/>
      <c r="H2899" s="488"/>
      <c r="I2899" s="488"/>
      <c r="J2899" s="488"/>
      <c r="K2899" s="488"/>
      <c r="L2899" s="488"/>
      <c r="M2899" s="488"/>
      <c r="N2899" s="488"/>
      <c r="O2899" s="488"/>
      <c r="P2899" s="488"/>
      <c r="Q2899" s="488"/>
      <c r="R2899" s="47"/>
      <c r="S2899" s="47"/>
      <c r="T2899" s="47"/>
      <c r="U2899" s="47"/>
      <c r="BZ2899" s="43"/>
      <c r="CA2899" s="43"/>
      <c r="CB2899" s="43"/>
      <c r="CC2899" s="43"/>
      <c r="CD2899" s="43"/>
      <c r="CE2899" s="43"/>
      <c r="CF2899" s="43"/>
      <c r="CG2899" s="43"/>
      <c r="CH2899" s="43"/>
      <c r="CI2899" s="43"/>
      <c r="CJ2899" s="43"/>
      <c r="CK2899" s="43"/>
      <c r="CL2899" s="43"/>
      <c r="CM2899" s="43"/>
      <c r="CN2899" s="43"/>
      <c r="CO2899" s="43"/>
      <c r="CP2899" s="43"/>
      <c r="CQ2899" s="43"/>
      <c r="CR2899" s="43"/>
      <c r="CS2899" s="43"/>
      <c r="CT2899" s="43"/>
      <c r="CU2899" s="43"/>
      <c r="CV2899" s="43"/>
      <c r="CW2899" s="43"/>
      <c r="CX2899" s="43"/>
      <c r="CY2899" s="43"/>
      <c r="CZ2899" s="43"/>
      <c r="DA2899" s="43"/>
      <c r="DB2899" s="43"/>
      <c r="DC2899" s="43"/>
      <c r="DD2899" s="43"/>
      <c r="DE2899" s="43"/>
      <c r="DF2899" s="43"/>
      <c r="DG2899" s="43"/>
      <c r="DH2899" s="43"/>
      <c r="DI2899" s="43"/>
      <c r="DJ2899" s="43"/>
      <c r="DK2899" s="43"/>
      <c r="DL2899" s="43"/>
      <c r="DM2899" s="43"/>
      <c r="DN2899" s="43"/>
      <c r="DO2899" s="43"/>
      <c r="DP2899" s="43"/>
      <c r="DQ2899" s="43"/>
      <c r="DR2899" s="43"/>
      <c r="DS2899" s="43"/>
      <c r="DT2899" s="43"/>
      <c r="DU2899" s="43"/>
      <c r="DV2899" s="43"/>
    </row>
    <row r="2900" spans="2:126" s="8" customFormat="1" ht="10.5" customHeight="1">
      <c r="D2900" s="45"/>
      <c r="E2900" s="45"/>
      <c r="F2900" s="45"/>
      <c r="G2900" s="45"/>
      <c r="H2900" s="45"/>
      <c r="I2900" s="45"/>
      <c r="J2900" s="45"/>
      <c r="K2900" s="45"/>
      <c r="L2900" s="45"/>
      <c r="M2900" s="45"/>
      <c r="N2900" s="45"/>
      <c r="O2900" s="45"/>
      <c r="P2900" s="45"/>
      <c r="Q2900" s="45"/>
      <c r="BZ2900" s="43"/>
      <c r="CA2900" s="43"/>
      <c r="CB2900" s="43"/>
      <c r="CC2900" s="43"/>
      <c r="CD2900" s="43"/>
      <c r="CE2900" s="43"/>
      <c r="CF2900" s="43"/>
      <c r="CG2900" s="43"/>
      <c r="CH2900" s="43"/>
      <c r="CI2900" s="43"/>
      <c r="CJ2900" s="43"/>
      <c r="CK2900" s="43"/>
      <c r="CL2900" s="43"/>
      <c r="CM2900" s="43"/>
      <c r="CN2900" s="43"/>
      <c r="CO2900" s="43"/>
      <c r="CP2900" s="43"/>
      <c r="CQ2900" s="43"/>
      <c r="CR2900" s="43"/>
      <c r="CS2900" s="43"/>
      <c r="CT2900" s="43"/>
      <c r="CU2900" s="43"/>
      <c r="CV2900" s="43"/>
      <c r="CW2900" s="43"/>
      <c r="CX2900" s="43"/>
      <c r="CY2900" s="43"/>
      <c r="CZ2900" s="43"/>
      <c r="DA2900" s="43"/>
      <c r="DB2900" s="43"/>
      <c r="DC2900" s="43"/>
      <c r="DD2900" s="43"/>
      <c r="DE2900" s="43"/>
      <c r="DF2900" s="43"/>
      <c r="DG2900" s="43"/>
      <c r="DH2900" s="43"/>
      <c r="DI2900" s="43"/>
      <c r="DJ2900" s="43"/>
      <c r="DK2900" s="43"/>
      <c r="DL2900" s="43"/>
      <c r="DM2900" s="43"/>
      <c r="DN2900" s="43"/>
      <c r="DO2900" s="43"/>
      <c r="DP2900" s="43"/>
      <c r="DQ2900" s="43"/>
      <c r="DR2900" s="43"/>
      <c r="DS2900" s="43"/>
      <c r="DT2900" s="43"/>
      <c r="DU2900" s="43"/>
      <c r="DV2900" s="43"/>
    </row>
    <row r="2901" spans="2:126" s="8" customFormat="1" ht="18" customHeight="1">
      <c r="AM2901" s="8" t="s">
        <v>56</v>
      </c>
      <c r="AQ2901" s="489" t="s">
        <v>306</v>
      </c>
      <c r="AR2901" s="489"/>
      <c r="AS2901" s="489"/>
      <c r="AT2901" s="489"/>
      <c r="AU2901" s="489"/>
      <c r="AV2901" s="489"/>
      <c r="AW2901" s="489"/>
      <c r="AX2901" s="489"/>
      <c r="AY2901" s="489"/>
      <c r="AZ2901" s="489"/>
      <c r="BA2901" s="489"/>
      <c r="BB2901" s="489"/>
      <c r="BC2901" s="489"/>
      <c r="BD2901" s="489"/>
      <c r="BE2901" s="489"/>
      <c r="BF2901" s="489"/>
      <c r="BG2901" s="489"/>
      <c r="BH2901" s="489"/>
      <c r="BI2901" s="489"/>
      <c r="BJ2901" s="489"/>
      <c r="BK2901" s="489"/>
      <c r="BL2901" s="489"/>
      <c r="BZ2901" s="43"/>
      <c r="CA2901" s="43"/>
      <c r="CB2901" s="43"/>
      <c r="CC2901" s="43"/>
      <c r="CD2901" s="43"/>
      <c r="CE2901" s="43"/>
      <c r="CF2901" s="43"/>
      <c r="CG2901" s="43"/>
      <c r="CH2901" s="43"/>
      <c r="CI2901" s="43"/>
      <c r="CJ2901" s="43"/>
      <c r="CK2901" s="43"/>
      <c r="CL2901" s="43"/>
      <c r="CM2901" s="43"/>
      <c r="CN2901" s="43"/>
      <c r="CO2901" s="43"/>
      <c r="CP2901" s="43"/>
      <c r="CQ2901" s="43"/>
      <c r="CR2901" s="43"/>
      <c r="CS2901" s="43"/>
      <c r="CT2901" s="43"/>
      <c r="CU2901" s="43"/>
      <c r="CV2901" s="43"/>
      <c r="CW2901" s="43"/>
      <c r="CX2901" s="43"/>
      <c r="CY2901" s="43"/>
      <c r="CZ2901" s="43"/>
      <c r="DA2901" s="43"/>
      <c r="DB2901" s="43"/>
      <c r="DC2901" s="43"/>
      <c r="DD2901" s="43"/>
      <c r="DE2901" s="43"/>
      <c r="DF2901" s="43"/>
      <c r="DG2901" s="43"/>
      <c r="DH2901" s="43"/>
      <c r="DI2901" s="43"/>
      <c r="DJ2901" s="43"/>
      <c r="DK2901" s="43"/>
      <c r="DL2901" s="43"/>
      <c r="DM2901" s="43"/>
      <c r="DN2901" s="43"/>
      <c r="DO2901" s="43"/>
      <c r="DP2901" s="43"/>
      <c r="DQ2901" s="43"/>
      <c r="DR2901" s="43"/>
      <c r="DS2901" s="43"/>
      <c r="DT2901" s="43"/>
      <c r="DU2901" s="43"/>
      <c r="DV2901" s="43"/>
    </row>
    <row r="2902" spans="2:126" s="8" customFormat="1" ht="18" customHeight="1">
      <c r="AQ2902" s="489" t="s">
        <v>66</v>
      </c>
      <c r="AR2902" s="489"/>
      <c r="AS2902" s="489"/>
      <c r="AT2902" s="489"/>
      <c r="AU2902" s="489"/>
      <c r="AV2902" s="489"/>
      <c r="AW2902" s="489"/>
      <c r="AX2902" s="489"/>
      <c r="AY2902" s="489"/>
      <c r="AZ2902" s="489"/>
      <c r="BA2902" s="489"/>
      <c r="BB2902" s="489"/>
      <c r="BC2902" s="489"/>
      <c r="BD2902" s="489"/>
      <c r="BE2902" s="489"/>
      <c r="BZ2902" s="43"/>
      <c r="CA2902" s="43"/>
      <c r="CB2902" s="43"/>
      <c r="CC2902" s="43"/>
      <c r="CD2902" s="43"/>
      <c r="CE2902" s="43"/>
      <c r="CF2902" s="43"/>
      <c r="CG2902" s="43"/>
      <c r="CH2902" s="43"/>
      <c r="CI2902" s="43"/>
      <c r="CJ2902" s="43"/>
      <c r="CK2902" s="43"/>
      <c r="CL2902" s="43"/>
      <c r="CM2902" s="43"/>
      <c r="CN2902" s="43"/>
      <c r="CO2902" s="43"/>
      <c r="CP2902" s="43"/>
      <c r="CQ2902" s="43"/>
      <c r="CR2902" s="43"/>
      <c r="CS2902" s="43"/>
      <c r="CT2902" s="43"/>
      <c r="CU2902" s="43"/>
      <c r="CV2902" s="43"/>
      <c r="CW2902" s="43"/>
      <c r="CX2902" s="43"/>
      <c r="CY2902" s="43"/>
      <c r="CZ2902" s="43"/>
      <c r="DA2902" s="43"/>
      <c r="DB2902" s="43"/>
      <c r="DC2902" s="43"/>
      <c r="DD2902" s="43"/>
      <c r="DE2902" s="43"/>
      <c r="DF2902" s="43"/>
      <c r="DG2902" s="43"/>
      <c r="DH2902" s="43"/>
      <c r="DI2902" s="43"/>
      <c r="DJ2902" s="43"/>
      <c r="DK2902" s="43"/>
      <c r="DL2902" s="43"/>
      <c r="DM2902" s="43"/>
      <c r="DN2902" s="43"/>
      <c r="DO2902" s="43"/>
      <c r="DP2902" s="43"/>
      <c r="DQ2902" s="43"/>
      <c r="DR2902" s="43"/>
      <c r="DS2902" s="43"/>
      <c r="DT2902" s="43"/>
      <c r="DU2902" s="43"/>
      <c r="DV2902" s="43"/>
    </row>
    <row r="2903" spans="2:126" s="8" customFormat="1" ht="18" customHeight="1">
      <c r="AQ2903" s="479" t="s">
        <v>326</v>
      </c>
      <c r="AR2903" s="479"/>
      <c r="AS2903" s="479"/>
      <c r="AT2903" s="479"/>
      <c r="AU2903" s="479"/>
      <c r="AV2903" s="479"/>
      <c r="AW2903" s="479"/>
      <c r="AX2903" s="479"/>
      <c r="AY2903" s="479"/>
      <c r="AZ2903" s="479"/>
      <c r="BA2903" s="479"/>
      <c r="BB2903" s="479"/>
      <c r="BC2903" s="479"/>
      <c r="BD2903" s="479"/>
      <c r="BE2903" s="479"/>
      <c r="BF2903" s="479"/>
      <c r="BG2903" s="43"/>
      <c r="BH2903" s="480" t="s">
        <v>299</v>
      </c>
      <c r="BI2903" s="480"/>
      <c r="BJ2903" s="480"/>
      <c r="BK2903" s="480"/>
      <c r="BL2903" s="480"/>
      <c r="BM2903" s="480"/>
      <c r="BN2903" s="480"/>
      <c r="BO2903" s="480"/>
      <c r="BS2903" s="8" t="s">
        <v>57</v>
      </c>
      <c r="BZ2903" s="43"/>
      <c r="CA2903" s="43"/>
      <c r="CB2903" s="43"/>
      <c r="CC2903" s="43"/>
      <c r="CD2903" s="43"/>
      <c r="CE2903" s="43"/>
      <c r="CF2903" s="43"/>
      <c r="CG2903" s="43"/>
      <c r="CH2903" s="43"/>
      <c r="CI2903" s="43"/>
      <c r="CJ2903" s="43"/>
      <c r="CK2903" s="43"/>
      <c r="CL2903" s="43"/>
      <c r="CM2903" s="43"/>
      <c r="CN2903" s="43"/>
      <c r="CO2903" s="43"/>
      <c r="CP2903" s="43"/>
      <c r="CQ2903" s="43"/>
      <c r="CR2903" s="43"/>
      <c r="CS2903" s="43"/>
      <c r="CT2903" s="43"/>
      <c r="CU2903" s="43"/>
      <c r="CV2903" s="43"/>
      <c r="CW2903" s="43"/>
      <c r="CX2903" s="43"/>
      <c r="CY2903" s="43"/>
      <c r="CZ2903" s="43"/>
      <c r="DA2903" s="43"/>
      <c r="DB2903" s="43"/>
      <c r="DC2903" s="43"/>
      <c r="DD2903" s="43"/>
      <c r="DE2903" s="43"/>
      <c r="DF2903" s="43"/>
      <c r="DG2903" s="43"/>
      <c r="DH2903" s="43"/>
      <c r="DI2903" s="43"/>
      <c r="DJ2903" s="43"/>
      <c r="DK2903" s="43"/>
      <c r="DL2903" s="43"/>
      <c r="DM2903" s="43"/>
      <c r="DN2903" s="43"/>
      <c r="DO2903" s="43"/>
      <c r="DP2903" s="43"/>
      <c r="DQ2903" s="43"/>
      <c r="DR2903" s="43"/>
      <c r="DS2903" s="43"/>
      <c r="DT2903" s="43"/>
      <c r="DU2903" s="43"/>
      <c r="DV2903" s="43"/>
    </row>
    <row r="2904" spans="2:126" s="8" customFormat="1" ht="10.5" customHeight="1">
      <c r="BZ2904" s="43"/>
      <c r="CA2904" s="43"/>
      <c r="CB2904" s="43"/>
      <c r="CC2904" s="43"/>
      <c r="CD2904" s="43"/>
      <c r="CE2904" s="43"/>
      <c r="CF2904" s="43"/>
      <c r="CG2904" s="43"/>
      <c r="CH2904" s="43"/>
      <c r="CI2904" s="43"/>
      <c r="CJ2904" s="43"/>
      <c r="CK2904" s="43"/>
      <c r="CL2904" s="43"/>
      <c r="CM2904" s="43"/>
      <c r="CN2904" s="43"/>
      <c r="CO2904" s="43"/>
      <c r="CP2904" s="43"/>
      <c r="CQ2904" s="43"/>
      <c r="CR2904" s="43"/>
      <c r="CS2904" s="43"/>
      <c r="CT2904" s="43"/>
      <c r="CU2904" s="43"/>
      <c r="CV2904" s="43"/>
      <c r="CW2904" s="43"/>
      <c r="CX2904" s="43"/>
      <c r="CY2904" s="43"/>
      <c r="CZ2904" s="43"/>
      <c r="DA2904" s="43"/>
      <c r="DB2904" s="43"/>
      <c r="DC2904" s="43"/>
      <c r="DD2904" s="43"/>
      <c r="DE2904" s="43"/>
      <c r="DF2904" s="43"/>
      <c r="DG2904" s="43"/>
      <c r="DH2904" s="43"/>
      <c r="DI2904" s="43"/>
      <c r="DJ2904" s="43"/>
      <c r="DK2904" s="43"/>
      <c r="DL2904" s="43"/>
      <c r="DM2904" s="43"/>
      <c r="DN2904" s="43"/>
      <c r="DO2904" s="43"/>
      <c r="DP2904" s="43"/>
      <c r="DQ2904" s="43"/>
      <c r="DR2904" s="43"/>
      <c r="DS2904" s="43"/>
      <c r="DT2904" s="43"/>
      <c r="DU2904" s="43"/>
      <c r="DV2904" s="43"/>
    </row>
    <row r="2905" spans="2:126" s="8" customFormat="1" ht="18" customHeight="1">
      <c r="AM2905" s="8" t="s">
        <v>58</v>
      </c>
      <c r="AQ2905" s="8" t="s">
        <v>59</v>
      </c>
      <c r="AU2905" s="481" t="str">
        <f>"〒"&amp;VLOOKUP(A2853,入力フォーム!$A$26:$AA$75,4,FALSE)</f>
        <v>〒</v>
      </c>
      <c r="AV2905" s="481"/>
      <c r="AW2905" s="481"/>
      <c r="AX2905" s="481"/>
      <c r="AY2905" s="481"/>
      <c r="AZ2905" s="481"/>
      <c r="BA2905" s="481"/>
      <c r="BB2905" s="481"/>
      <c r="BZ2905" s="43"/>
      <c r="CA2905" s="43"/>
      <c r="CB2905" s="43"/>
      <c r="CC2905" s="43"/>
      <c r="CD2905" s="43"/>
      <c r="CE2905" s="43"/>
      <c r="CF2905" s="43"/>
      <c r="CG2905" s="43"/>
      <c r="CH2905" s="43"/>
      <c r="CI2905" s="43"/>
      <c r="CJ2905" s="43"/>
      <c r="CK2905" s="43"/>
      <c r="CL2905" s="43"/>
      <c r="CM2905" s="43"/>
      <c r="CN2905" s="43"/>
      <c r="CO2905" s="43"/>
      <c r="CP2905" s="43"/>
      <c r="CQ2905" s="43"/>
      <c r="CR2905" s="43"/>
      <c r="CS2905" s="43"/>
      <c r="CT2905" s="43"/>
      <c r="CU2905" s="43"/>
      <c r="CV2905" s="43"/>
      <c r="CW2905" s="43"/>
      <c r="CX2905" s="43"/>
      <c r="CY2905" s="43"/>
      <c r="CZ2905" s="43"/>
      <c r="DA2905" s="43"/>
      <c r="DB2905" s="43"/>
      <c r="DC2905" s="43"/>
      <c r="DD2905" s="43"/>
      <c r="DE2905" s="43"/>
      <c r="DF2905" s="43"/>
      <c r="DG2905" s="43"/>
      <c r="DH2905" s="43"/>
      <c r="DI2905" s="43"/>
      <c r="DJ2905" s="43"/>
      <c r="DK2905" s="43"/>
      <c r="DL2905" s="43"/>
      <c r="DM2905" s="43"/>
      <c r="DN2905" s="43"/>
      <c r="DO2905" s="43"/>
      <c r="DP2905" s="43"/>
      <c r="DQ2905" s="43"/>
      <c r="DR2905" s="43"/>
      <c r="DS2905" s="43"/>
      <c r="DT2905" s="43"/>
      <c r="DU2905" s="43"/>
      <c r="DV2905" s="43"/>
    </row>
    <row r="2906" spans="2:126" s="8" customFormat="1" ht="20.100000000000001" customHeight="1">
      <c r="AU2906" s="144"/>
      <c r="AV2906" s="482">
        <f>VLOOKUP(A2853,入力フォーム!$A$26:$AA$75,5,FALSE)</f>
        <v>0</v>
      </c>
      <c r="AW2906" s="482"/>
      <c r="AX2906" s="482"/>
      <c r="AY2906" s="482"/>
      <c r="AZ2906" s="482"/>
      <c r="BA2906" s="482"/>
      <c r="BB2906" s="482"/>
      <c r="BC2906" s="482"/>
      <c r="BD2906" s="482"/>
      <c r="BE2906" s="482"/>
      <c r="BF2906" s="482"/>
      <c r="BG2906" s="482"/>
      <c r="BH2906" s="482"/>
      <c r="BI2906" s="482"/>
      <c r="BJ2906" s="482"/>
      <c r="BK2906" s="482"/>
      <c r="BL2906" s="482"/>
      <c r="BM2906" s="482"/>
      <c r="BN2906" s="482"/>
      <c r="BO2906" s="482"/>
      <c r="BP2906" s="482"/>
      <c r="BQ2906" s="482"/>
      <c r="BR2906" s="482"/>
      <c r="BS2906" s="482"/>
      <c r="BZ2906" s="43"/>
      <c r="CA2906" s="43"/>
      <c r="CB2906" s="43"/>
      <c r="CC2906" s="43"/>
      <c r="CD2906" s="43"/>
      <c r="CE2906" s="43"/>
      <c r="CF2906" s="43"/>
      <c r="CG2906" s="43"/>
      <c r="CH2906" s="43"/>
      <c r="CI2906" s="43"/>
      <c r="CJ2906" s="43"/>
      <c r="CK2906" s="43"/>
      <c r="CL2906" s="43"/>
      <c r="CM2906" s="43"/>
      <c r="CN2906" s="43"/>
      <c r="CO2906" s="43"/>
      <c r="CP2906" s="43"/>
      <c r="CQ2906" s="43"/>
      <c r="CR2906" s="43"/>
      <c r="CS2906" s="43"/>
      <c r="CT2906" s="43"/>
      <c r="CU2906" s="43"/>
      <c r="CV2906" s="43"/>
      <c r="CW2906" s="43"/>
      <c r="CX2906" s="43"/>
      <c r="CY2906" s="43"/>
      <c r="CZ2906" s="43"/>
      <c r="DA2906" s="43"/>
      <c r="DB2906" s="43"/>
      <c r="DC2906" s="43"/>
      <c r="DD2906" s="43"/>
      <c r="DE2906" s="43"/>
      <c r="DF2906" s="43"/>
      <c r="DG2906" s="43"/>
      <c r="DH2906" s="43"/>
      <c r="DI2906" s="43"/>
      <c r="DJ2906" s="43"/>
      <c r="DK2906" s="43"/>
      <c r="DL2906" s="43"/>
      <c r="DM2906" s="43"/>
      <c r="DN2906" s="43"/>
      <c r="DO2906" s="43"/>
      <c r="DP2906" s="43"/>
      <c r="DQ2906" s="43"/>
      <c r="DR2906" s="43"/>
      <c r="DS2906" s="43"/>
      <c r="DT2906" s="43"/>
      <c r="DU2906" s="43"/>
      <c r="DV2906" s="43"/>
    </row>
    <row r="2907" spans="2:126" s="8" customFormat="1" ht="20.100000000000001" customHeight="1">
      <c r="AU2907" s="44"/>
      <c r="AV2907" s="483">
        <f>VLOOKUP(A2853,入力フォーム!$A$26:$AA$75,6,FALSE)</f>
        <v>0</v>
      </c>
      <c r="AW2907" s="483"/>
      <c r="AX2907" s="483"/>
      <c r="AY2907" s="483"/>
      <c r="AZ2907" s="483"/>
      <c r="BA2907" s="483"/>
      <c r="BB2907" s="483"/>
      <c r="BC2907" s="483"/>
      <c r="BD2907" s="483"/>
      <c r="BE2907" s="483"/>
      <c r="BF2907" s="483"/>
      <c r="BG2907" s="483"/>
      <c r="BH2907" s="483"/>
      <c r="BI2907" s="483"/>
      <c r="BJ2907" s="483"/>
      <c r="BK2907" s="483"/>
      <c r="BL2907" s="483"/>
      <c r="BM2907" s="483"/>
      <c r="BN2907" s="483"/>
      <c r="BO2907" s="483"/>
      <c r="BP2907" s="483"/>
      <c r="BQ2907" s="483"/>
      <c r="BR2907" s="483"/>
      <c r="BS2907" s="483"/>
      <c r="BZ2907" s="43"/>
      <c r="CA2907" s="43"/>
      <c r="CB2907" s="43"/>
      <c r="CC2907" s="43"/>
      <c r="CD2907" s="43"/>
      <c r="CE2907" s="43"/>
      <c r="CF2907" s="43"/>
      <c r="CG2907" s="43"/>
      <c r="CH2907" s="43"/>
      <c r="CI2907" s="43"/>
      <c r="CJ2907" s="43"/>
      <c r="CK2907" s="43"/>
      <c r="CL2907" s="43"/>
      <c r="CM2907" s="43"/>
      <c r="CN2907" s="43"/>
      <c r="CO2907" s="43"/>
      <c r="CP2907" s="43"/>
      <c r="CQ2907" s="43"/>
      <c r="CR2907" s="43"/>
      <c r="CS2907" s="43"/>
      <c r="CT2907" s="43"/>
      <c r="CU2907" s="43"/>
      <c r="CV2907" s="43"/>
      <c r="CW2907" s="43"/>
      <c r="CX2907" s="43"/>
      <c r="CY2907" s="43"/>
      <c r="CZ2907" s="43"/>
      <c r="DA2907" s="43"/>
      <c r="DB2907" s="43"/>
      <c r="DC2907" s="43"/>
      <c r="DD2907" s="43"/>
      <c r="DE2907" s="43"/>
      <c r="DF2907" s="43"/>
      <c r="DG2907" s="43"/>
      <c r="DH2907" s="43"/>
      <c r="DI2907" s="43"/>
      <c r="DJ2907" s="43"/>
      <c r="DK2907" s="43"/>
      <c r="DL2907" s="43"/>
      <c r="DM2907" s="43"/>
      <c r="DN2907" s="43"/>
      <c r="DO2907" s="43"/>
      <c r="DP2907" s="43"/>
      <c r="DQ2907" s="43"/>
      <c r="DR2907" s="43"/>
      <c r="DS2907" s="43"/>
      <c r="DT2907" s="43"/>
      <c r="DU2907" s="43"/>
      <c r="DV2907" s="43"/>
    </row>
    <row r="2908" spans="2:126" s="8" customFormat="1" ht="12" customHeight="1">
      <c r="AQ2908" s="46" t="s">
        <v>191</v>
      </c>
      <c r="AR2908" s="46"/>
      <c r="AS2908" s="46"/>
      <c r="AT2908" s="46"/>
      <c r="AU2908" s="46"/>
      <c r="AV2908" s="484">
        <f>VLOOKUP(A2853,入力フォーム!$A$26:$AA$75,3,FALSE)</f>
        <v>0</v>
      </c>
      <c r="AW2908" s="484" ph="1"/>
      <c r="AX2908" s="484" ph="1"/>
      <c r="AY2908" s="484" ph="1"/>
      <c r="AZ2908" s="484" ph="1"/>
      <c r="BA2908" s="484" ph="1"/>
      <c r="BB2908" s="484" ph="1"/>
      <c r="BC2908" s="484" ph="1"/>
      <c r="BD2908" s="484" ph="1"/>
      <c r="BE2908" s="484" ph="1"/>
      <c r="BF2908" s="484" ph="1"/>
      <c r="BG2908" s="484" ph="1"/>
      <c r="BH2908" s="484" ph="1"/>
      <c r="BI2908" s="484" ph="1"/>
      <c r="BJ2908" s="484" ph="1"/>
      <c r="BK2908" s="484" ph="1"/>
      <c r="BL2908" s="484" ph="1"/>
      <c r="BM2908" s="484" ph="1"/>
      <c r="BN2908" s="484" ph="1"/>
      <c r="BO2908" s="48"/>
      <c r="BP2908" s="48"/>
      <c r="BQ2908" s="48"/>
      <c r="BR2908" s="48"/>
      <c r="BS2908" s="48"/>
      <c r="BZ2908" s="43"/>
      <c r="CA2908" s="43"/>
      <c r="CB2908" s="43"/>
      <c r="CC2908" s="43"/>
      <c r="CD2908" s="43"/>
      <c r="CE2908" s="43"/>
      <c r="CF2908" s="43"/>
      <c r="CG2908" s="43"/>
      <c r="CH2908" s="43"/>
      <c r="CI2908" s="43"/>
      <c r="CJ2908" s="43"/>
      <c r="CK2908" s="43"/>
      <c r="CL2908" s="43"/>
      <c r="CM2908" s="43"/>
      <c r="CN2908" s="43"/>
      <c r="CO2908" s="43"/>
      <c r="CP2908" s="43"/>
      <c r="CQ2908" s="43"/>
      <c r="CR2908" s="43"/>
      <c r="CS2908" s="43"/>
      <c r="CT2908" s="43"/>
      <c r="CU2908" s="43"/>
      <c r="CV2908" s="43"/>
      <c r="CW2908" s="43"/>
      <c r="CX2908" s="43"/>
      <c r="CY2908" s="43"/>
      <c r="CZ2908" s="43"/>
      <c r="DA2908" s="43"/>
      <c r="DB2908" s="43"/>
      <c r="DC2908" s="43"/>
      <c r="DD2908" s="43"/>
      <c r="DE2908" s="43"/>
      <c r="DF2908" s="43"/>
      <c r="DG2908" s="43"/>
      <c r="DH2908" s="43"/>
      <c r="DI2908" s="43"/>
      <c r="DJ2908" s="43"/>
      <c r="DK2908" s="43"/>
      <c r="DL2908" s="43"/>
      <c r="DM2908" s="43"/>
      <c r="DN2908" s="43"/>
      <c r="DO2908" s="43"/>
      <c r="DP2908" s="43"/>
      <c r="DQ2908" s="43"/>
      <c r="DR2908" s="43"/>
      <c r="DS2908" s="43"/>
      <c r="DT2908" s="43"/>
      <c r="DU2908" s="43"/>
      <c r="DV2908" s="43"/>
    </row>
    <row r="2909" spans="2:126" s="8" customFormat="1" ht="20.100000000000001" customHeight="1">
      <c r="AQ2909" s="8" t="s">
        <v>60</v>
      </c>
      <c r="AV2909" s="493">
        <f>VLOOKUP(A2853,入力フォーム!$A$26:$AA$75,2,FALSE)</f>
        <v>0</v>
      </c>
      <c r="AW2909" s="493"/>
      <c r="AX2909" s="493"/>
      <c r="AY2909" s="493"/>
      <c r="AZ2909" s="493"/>
      <c r="BA2909" s="493"/>
      <c r="BB2909" s="493"/>
      <c r="BC2909" s="493"/>
      <c r="BD2909" s="493"/>
      <c r="BE2909" s="493"/>
      <c r="BF2909" s="493"/>
      <c r="BG2909" s="493"/>
      <c r="BH2909" s="493"/>
      <c r="BI2909" s="493"/>
      <c r="BJ2909" s="493"/>
      <c r="BK2909" s="493"/>
      <c r="BL2909" s="493"/>
      <c r="BM2909" s="493"/>
      <c r="BN2909" s="493"/>
      <c r="BO2909" s="48"/>
      <c r="BP2909" s="48"/>
      <c r="BQ2909" s="48"/>
      <c r="BR2909" s="48"/>
      <c r="BS2909" s="286" t="s">
        <v>57</v>
      </c>
      <c r="BZ2909" s="43"/>
      <c r="CA2909" s="43"/>
      <c r="CB2909" s="43"/>
      <c r="CC2909" s="43"/>
      <c r="CD2909" s="43"/>
      <c r="CE2909" s="43"/>
      <c r="CF2909" s="43"/>
      <c r="CG2909" s="43"/>
      <c r="CH2909" s="43"/>
      <c r="CI2909" s="43"/>
      <c r="CJ2909" s="43"/>
      <c r="CK2909" s="43"/>
      <c r="CL2909" s="43"/>
      <c r="CM2909" s="43"/>
      <c r="CN2909" s="43"/>
      <c r="CO2909" s="43"/>
      <c r="CP2909" s="43"/>
      <c r="CQ2909" s="43"/>
      <c r="CR2909" s="43"/>
      <c r="CS2909" s="43"/>
      <c r="CT2909" s="43"/>
      <c r="CU2909" s="43"/>
      <c r="CV2909" s="43"/>
      <c r="CW2909" s="43"/>
      <c r="CX2909" s="43"/>
      <c r="CY2909" s="43"/>
      <c r="CZ2909" s="43"/>
      <c r="DA2909" s="43"/>
      <c r="DB2909" s="43"/>
      <c r="DC2909" s="43"/>
      <c r="DD2909" s="43"/>
      <c r="DE2909" s="43"/>
      <c r="DF2909" s="43"/>
      <c r="DG2909" s="43"/>
      <c r="DH2909" s="43"/>
      <c r="DI2909" s="43"/>
      <c r="DJ2909" s="43"/>
      <c r="DK2909" s="43"/>
      <c r="DL2909" s="43"/>
      <c r="DM2909" s="43"/>
      <c r="DN2909" s="43"/>
      <c r="DO2909" s="43"/>
      <c r="DP2909" s="43"/>
      <c r="DQ2909" s="43"/>
      <c r="DR2909" s="43"/>
      <c r="DS2909" s="43"/>
      <c r="DT2909" s="43"/>
      <c r="DU2909" s="43"/>
      <c r="DV2909" s="43"/>
    </row>
    <row r="2910" spans="2:126" s="8" customFormat="1" ht="20.100000000000001" customHeight="1">
      <c r="AQ2910" s="8" t="s">
        <v>61</v>
      </c>
      <c r="AV2910" s="48"/>
      <c r="AW2910" s="494">
        <f>VLOOKUP(A2853,入力フォーム!$A$26:$AA$75,8,FALSE)</f>
        <v>0</v>
      </c>
      <c r="AX2910" s="494"/>
      <c r="AY2910" s="494"/>
      <c r="AZ2910" s="494"/>
      <c r="BA2910" s="494"/>
      <c r="BB2910" s="494"/>
      <c r="BC2910" s="494"/>
      <c r="BD2910" s="494"/>
      <c r="BE2910" s="494"/>
      <c r="BF2910" s="494"/>
      <c r="BG2910" s="494"/>
      <c r="BH2910" s="494"/>
      <c r="BI2910" s="494"/>
      <c r="BJ2910" s="494"/>
      <c r="BK2910" s="494"/>
      <c r="BL2910" s="494"/>
      <c r="BM2910" s="494"/>
      <c r="BN2910" s="494"/>
      <c r="BO2910" s="494"/>
      <c r="BP2910" s="494"/>
      <c r="BQ2910" s="494"/>
      <c r="BR2910" s="494"/>
      <c r="BS2910" s="48"/>
      <c r="BZ2910" s="43"/>
      <c r="CA2910" s="43"/>
      <c r="CB2910" s="43"/>
      <c r="CC2910" s="43"/>
      <c r="CD2910" s="43"/>
      <c r="CE2910" s="43"/>
      <c r="CF2910" s="43"/>
      <c r="CG2910" s="43"/>
      <c r="CH2910" s="43"/>
      <c r="CI2910" s="43"/>
      <c r="CJ2910" s="43"/>
      <c r="CK2910" s="43"/>
      <c r="CL2910" s="43"/>
      <c r="CM2910" s="43"/>
      <c r="CN2910" s="43"/>
      <c r="CO2910" s="43"/>
      <c r="CP2910" s="43"/>
      <c r="CQ2910" s="43"/>
      <c r="CR2910" s="43"/>
      <c r="CS2910" s="43"/>
      <c r="CT2910" s="43"/>
      <c r="CU2910" s="43"/>
      <c r="CV2910" s="43"/>
      <c r="CW2910" s="43"/>
      <c r="CX2910" s="43"/>
      <c r="CY2910" s="43"/>
      <c r="CZ2910" s="43"/>
      <c r="DA2910" s="43"/>
      <c r="DB2910" s="43"/>
      <c r="DC2910" s="43"/>
      <c r="DD2910" s="43"/>
      <c r="DE2910" s="43"/>
      <c r="DF2910" s="43"/>
      <c r="DG2910" s="43"/>
      <c r="DH2910" s="43"/>
      <c r="DI2910" s="43"/>
      <c r="DJ2910" s="43"/>
      <c r="DK2910" s="43"/>
      <c r="DL2910" s="43"/>
      <c r="DM2910" s="43"/>
      <c r="DN2910" s="43"/>
      <c r="DO2910" s="43"/>
      <c r="DP2910" s="43"/>
      <c r="DQ2910" s="43"/>
      <c r="DR2910" s="43"/>
      <c r="DS2910" s="43"/>
      <c r="DT2910" s="43"/>
      <c r="DU2910" s="43"/>
      <c r="DV2910" s="43"/>
    </row>
    <row r="2911" spans="2:126" s="8" customFormat="1" ht="20.100000000000001" customHeight="1">
      <c r="AQ2911" s="8" t="s">
        <v>83</v>
      </c>
      <c r="AV2911" s="48"/>
      <c r="AW2911" s="48"/>
      <c r="AX2911" s="48"/>
      <c r="AY2911" s="48"/>
      <c r="AZ2911" s="48"/>
      <c r="BA2911" s="48"/>
      <c r="BB2911" s="48"/>
      <c r="BC2911" s="48"/>
      <c r="BD2911" s="495">
        <f>VLOOKUP(A2853,入力フォーム!$A$26:$AA$75,9,FALSE)</f>
        <v>0</v>
      </c>
      <c r="BE2911" s="495"/>
      <c r="BF2911" s="495"/>
      <c r="BG2911" s="495"/>
      <c r="BH2911" s="495"/>
      <c r="BI2911" s="495"/>
      <c r="BJ2911" s="495"/>
      <c r="BK2911" s="495"/>
      <c r="BL2911" s="495"/>
      <c r="BM2911" s="495"/>
      <c r="BN2911" s="495"/>
      <c r="BO2911" s="495"/>
      <c r="BP2911" s="495"/>
      <c r="BQ2911" s="495"/>
      <c r="BR2911" s="495"/>
      <c r="BS2911" s="495"/>
      <c r="BZ2911" s="43"/>
      <c r="CA2911" s="43"/>
      <c r="CB2911" s="43"/>
      <c r="CC2911" s="43"/>
      <c r="CD2911" s="43"/>
      <c r="CE2911" s="43"/>
      <c r="CF2911" s="43"/>
      <c r="CG2911" s="43"/>
      <c r="CH2911" s="43"/>
      <c r="CI2911" s="43"/>
      <c r="CJ2911" s="43"/>
      <c r="CK2911" s="43"/>
      <c r="CL2911" s="43"/>
      <c r="CM2911" s="43"/>
      <c r="CN2911" s="43"/>
      <c r="CO2911" s="43"/>
      <c r="CP2911" s="43"/>
      <c r="CQ2911" s="43"/>
      <c r="CR2911" s="43"/>
      <c r="CS2911" s="43"/>
      <c r="CT2911" s="43"/>
      <c r="CU2911" s="43"/>
      <c r="CV2911" s="43"/>
      <c r="CW2911" s="43"/>
      <c r="CX2911" s="43"/>
      <c r="CY2911" s="43"/>
      <c r="CZ2911" s="43"/>
      <c r="DA2911" s="43"/>
      <c r="DB2911" s="43"/>
      <c r="DC2911" s="43"/>
      <c r="DD2911" s="43"/>
      <c r="DE2911" s="43"/>
      <c r="DF2911" s="43"/>
      <c r="DG2911" s="43"/>
      <c r="DH2911" s="43"/>
      <c r="DI2911" s="43"/>
      <c r="DJ2911" s="43"/>
      <c r="DK2911" s="43"/>
      <c r="DL2911" s="43"/>
      <c r="DM2911" s="43"/>
      <c r="DN2911" s="43"/>
      <c r="DO2911" s="43"/>
      <c r="DP2911" s="43"/>
      <c r="DQ2911" s="43"/>
      <c r="DR2911" s="43"/>
      <c r="DS2911" s="43"/>
      <c r="DT2911" s="43"/>
      <c r="DU2911" s="43"/>
      <c r="DV2911" s="43"/>
    </row>
    <row r="2912" spans="2:126" s="8" customFormat="1" ht="12" customHeight="1">
      <c r="BZ2912" s="43"/>
      <c r="CA2912" s="43"/>
      <c r="CB2912" s="43"/>
      <c r="CC2912" s="43"/>
      <c r="CD2912" s="43"/>
      <c r="CE2912" s="43"/>
      <c r="CF2912" s="43"/>
      <c r="CG2912" s="43"/>
      <c r="CH2912" s="43"/>
      <c r="CI2912" s="43"/>
      <c r="CJ2912" s="43"/>
      <c r="CK2912" s="43"/>
      <c r="CL2912" s="43"/>
      <c r="CM2912" s="43"/>
      <c r="CN2912" s="43"/>
      <c r="CO2912" s="43"/>
      <c r="CP2912" s="43"/>
      <c r="CQ2912" s="43"/>
      <c r="CR2912" s="43"/>
      <c r="CS2912" s="43"/>
      <c r="CT2912" s="43"/>
      <c r="CU2912" s="43"/>
      <c r="CV2912" s="43"/>
      <c r="CW2912" s="43"/>
      <c r="CX2912" s="43"/>
      <c r="CY2912" s="43"/>
      <c r="CZ2912" s="43"/>
      <c r="DA2912" s="43"/>
      <c r="DB2912" s="43"/>
      <c r="DC2912" s="43"/>
      <c r="DD2912" s="43"/>
      <c r="DE2912" s="43"/>
      <c r="DF2912" s="43"/>
      <c r="DG2912" s="43"/>
      <c r="DH2912" s="43"/>
      <c r="DI2912" s="43"/>
      <c r="DJ2912" s="43"/>
      <c r="DK2912" s="43"/>
      <c r="DL2912" s="43"/>
      <c r="DM2912" s="43"/>
      <c r="DN2912" s="43"/>
      <c r="DO2912" s="43"/>
      <c r="DP2912" s="43"/>
      <c r="DQ2912" s="43"/>
      <c r="DR2912" s="43"/>
      <c r="DS2912" s="43"/>
      <c r="DT2912" s="43"/>
      <c r="DU2912" s="43"/>
      <c r="DV2912" s="43"/>
    </row>
    <row r="2913" spans="1:126" s="8" customFormat="1" ht="22.5" customHeight="1">
      <c r="D2913" s="496" t="s">
        <v>85</v>
      </c>
      <c r="E2913" s="496"/>
      <c r="F2913" s="496"/>
      <c r="G2913" s="496"/>
      <c r="H2913" s="496"/>
      <c r="I2913" s="496"/>
      <c r="J2913" s="496"/>
      <c r="K2913" s="496"/>
      <c r="L2913" s="497" t="str">
        <f>入力フォーム!$C$22</f>
        <v>07-999</v>
      </c>
      <c r="M2913" s="497"/>
      <c r="N2913" s="497"/>
      <c r="O2913" s="497"/>
      <c r="P2913" s="497"/>
      <c r="Q2913" s="497"/>
      <c r="R2913" s="48"/>
      <c r="S2913" s="48"/>
      <c r="T2913" s="8" t="s">
        <v>242</v>
      </c>
      <c r="BZ2913" s="43"/>
      <c r="CA2913" s="43"/>
      <c r="CB2913" s="43"/>
      <c r="CC2913" s="43"/>
      <c r="CD2913" s="43"/>
      <c r="CE2913" s="43"/>
      <c r="CF2913" s="43"/>
      <c r="CG2913" s="43"/>
      <c r="CH2913" s="43"/>
      <c r="CI2913" s="43"/>
      <c r="CJ2913" s="43"/>
      <c r="CK2913" s="43"/>
      <c r="CL2913" s="43"/>
      <c r="CM2913" s="43"/>
      <c r="CN2913" s="43"/>
      <c r="CO2913" s="43"/>
      <c r="CP2913" s="43"/>
      <c r="CQ2913" s="43"/>
      <c r="CR2913" s="43"/>
      <c r="CS2913" s="43"/>
      <c r="CT2913" s="43"/>
      <c r="CU2913" s="43"/>
      <c r="CV2913" s="43"/>
      <c r="CW2913" s="43"/>
      <c r="CX2913" s="43"/>
      <c r="CY2913" s="43"/>
      <c r="CZ2913" s="43"/>
      <c r="DA2913" s="43"/>
      <c r="DB2913" s="43"/>
      <c r="DC2913" s="43"/>
      <c r="DD2913" s="43"/>
      <c r="DE2913" s="43"/>
      <c r="DF2913" s="43"/>
      <c r="DG2913" s="43"/>
      <c r="DH2913" s="43"/>
      <c r="DI2913" s="43"/>
      <c r="DJ2913" s="43"/>
      <c r="DK2913" s="43"/>
      <c r="DL2913" s="43"/>
      <c r="DM2913" s="43"/>
      <c r="DN2913" s="43"/>
      <c r="DO2913" s="43"/>
      <c r="DP2913" s="43"/>
      <c r="DQ2913" s="43"/>
      <c r="DR2913" s="43"/>
      <c r="DS2913" s="43"/>
      <c r="DT2913" s="43"/>
      <c r="DU2913" s="43"/>
      <c r="DV2913" s="43"/>
    </row>
    <row r="2914" spans="1:126" s="8" customFormat="1" ht="15.75" customHeight="1">
      <c r="D2914" s="45"/>
      <c r="F2914" s="45"/>
      <c r="G2914" s="45"/>
      <c r="H2914" s="45"/>
      <c r="I2914" s="45"/>
      <c r="J2914" s="45"/>
      <c r="K2914" s="45"/>
      <c r="L2914" s="45"/>
      <c r="M2914" s="45"/>
      <c r="N2914" s="45"/>
      <c r="O2914" s="45"/>
      <c r="P2914" s="45"/>
      <c r="Q2914" s="45"/>
      <c r="BX2914" s="51"/>
      <c r="CB2914" s="43"/>
      <c r="CC2914" s="43"/>
      <c r="CD2914" s="43"/>
      <c r="CE2914" s="43"/>
      <c r="CF2914" s="43"/>
      <c r="CG2914" s="43"/>
      <c r="CH2914" s="43"/>
      <c r="CI2914" s="43"/>
      <c r="CJ2914" s="43"/>
      <c r="CK2914" s="43"/>
      <c r="CL2914" s="43"/>
      <c r="CM2914" s="43"/>
      <c r="CN2914" s="43"/>
      <c r="CO2914" s="43"/>
      <c r="CP2914" s="43"/>
      <c r="CQ2914" s="43"/>
      <c r="CR2914" s="43"/>
      <c r="CS2914" s="43"/>
      <c r="CT2914" s="43"/>
      <c r="CU2914" s="43"/>
      <c r="CV2914" s="43"/>
      <c r="CW2914" s="43"/>
      <c r="CX2914" s="43"/>
      <c r="CY2914" s="43"/>
      <c r="CZ2914" s="43"/>
      <c r="DA2914" s="43"/>
      <c r="DB2914" s="43"/>
      <c r="DC2914" s="43"/>
      <c r="DD2914" s="43"/>
      <c r="DE2914" s="43"/>
      <c r="DF2914" s="43"/>
      <c r="DG2914" s="43"/>
      <c r="DH2914" s="43"/>
      <c r="DI2914" s="43"/>
      <c r="DJ2914" s="43"/>
      <c r="DK2914" s="43"/>
      <c r="DL2914" s="43"/>
      <c r="DM2914" s="43"/>
      <c r="DN2914" s="43"/>
      <c r="DO2914" s="43"/>
      <c r="DP2914" s="43"/>
      <c r="DQ2914" s="43"/>
      <c r="DR2914" s="43"/>
      <c r="DS2914" s="43"/>
      <c r="DT2914" s="43"/>
      <c r="DU2914" s="43"/>
      <c r="DV2914" s="43"/>
    </row>
    <row r="2915" spans="1:126" s="7" customFormat="1" ht="18.75">
      <c r="A2915" s="7">
        <f>IF(MOD(ROW()-1,62)=0,QUOTIENT(ROW()-1,62)+1,"")</f>
        <v>48</v>
      </c>
      <c r="B2915" s="473" t="s">
        <v>39</v>
      </c>
      <c r="C2915" s="473"/>
      <c r="D2915" s="473"/>
      <c r="E2915" s="473"/>
      <c r="F2915" s="473"/>
      <c r="G2915" s="473"/>
      <c r="H2915" s="473"/>
      <c r="I2915" s="473"/>
      <c r="J2915" s="473"/>
      <c r="K2915" s="473"/>
      <c r="L2915" s="473"/>
      <c r="M2915" s="473"/>
      <c r="N2915" s="473"/>
      <c r="O2915" s="473"/>
      <c r="P2915" s="473"/>
      <c r="Q2915" s="473"/>
      <c r="R2915" s="473"/>
      <c r="S2915" s="473"/>
      <c r="T2915" s="473"/>
      <c r="U2915" s="473"/>
      <c r="V2915" s="473"/>
      <c r="W2915" s="473"/>
      <c r="X2915" s="473"/>
      <c r="Y2915" s="473"/>
      <c r="Z2915" s="473"/>
      <c r="AA2915" s="473"/>
      <c r="AB2915" s="473"/>
      <c r="AC2915" s="473"/>
      <c r="AD2915" s="473"/>
      <c r="AE2915" s="473"/>
      <c r="AF2915" s="473"/>
      <c r="AG2915" s="473"/>
      <c r="AH2915" s="473"/>
      <c r="AI2915" s="473"/>
      <c r="AJ2915" s="473"/>
      <c r="AK2915" s="473"/>
      <c r="AL2915" s="473"/>
      <c r="AM2915" s="473"/>
      <c r="AN2915" s="473"/>
      <c r="AO2915" s="473"/>
      <c r="AP2915" s="473"/>
      <c r="AQ2915" s="473"/>
      <c r="AR2915" s="473"/>
      <c r="AS2915" s="473"/>
      <c r="AT2915" s="473"/>
      <c r="AU2915" s="473"/>
      <c r="AV2915" s="473"/>
      <c r="AW2915" s="473"/>
      <c r="AX2915" s="473"/>
      <c r="AY2915" s="473"/>
      <c r="AZ2915" s="473"/>
      <c r="BA2915" s="473"/>
      <c r="BB2915" s="473"/>
      <c r="BC2915" s="473"/>
      <c r="BD2915" s="473"/>
      <c r="BE2915" s="473"/>
      <c r="BF2915" s="473"/>
      <c r="BG2915" s="473"/>
      <c r="BH2915" s="473"/>
      <c r="BI2915" s="473"/>
      <c r="BJ2915" s="473"/>
      <c r="BK2915" s="473"/>
      <c r="BL2915" s="473"/>
      <c r="BM2915" s="473"/>
      <c r="BN2915" s="473"/>
      <c r="BO2915" s="473"/>
      <c r="BP2915" s="473"/>
      <c r="BQ2915" s="473"/>
      <c r="BR2915" s="473"/>
      <c r="BS2915" s="473"/>
      <c r="BT2915" s="473"/>
      <c r="BU2915" s="473"/>
      <c r="BV2915" s="473"/>
      <c r="BW2915" s="473"/>
      <c r="BX2915" s="473"/>
      <c r="BY2915" s="52"/>
      <c r="BZ2915" s="41"/>
      <c r="CA2915" s="41"/>
      <c r="CB2915" s="41"/>
      <c r="CC2915" s="41"/>
      <c r="CD2915" s="41"/>
      <c r="CE2915" s="41"/>
      <c r="CF2915" s="41"/>
      <c r="CG2915" s="41"/>
      <c r="CH2915" s="41"/>
      <c r="CI2915" s="41"/>
      <c r="CJ2915" s="41"/>
      <c r="CK2915" s="41"/>
      <c r="CL2915" s="41"/>
      <c r="CM2915" s="41"/>
      <c r="CN2915" s="41"/>
      <c r="CO2915" s="41"/>
      <c r="CP2915" s="41"/>
      <c r="CQ2915" s="41"/>
      <c r="CR2915" s="41"/>
      <c r="CS2915" s="41"/>
      <c r="CT2915" s="41"/>
      <c r="CU2915" s="41"/>
      <c r="CV2915" s="41"/>
      <c r="CW2915" s="41"/>
      <c r="CX2915" s="41"/>
      <c r="CY2915" s="41"/>
      <c r="CZ2915" s="41"/>
      <c r="DA2915" s="41"/>
      <c r="DB2915" s="41"/>
      <c r="DC2915" s="41"/>
      <c r="DD2915" s="41"/>
      <c r="DE2915" s="41"/>
      <c r="DF2915" s="41"/>
      <c r="DG2915" s="41"/>
      <c r="DH2915" s="41"/>
      <c r="DI2915" s="41"/>
      <c r="DJ2915" s="41"/>
      <c r="DK2915" s="41"/>
      <c r="DL2915" s="41"/>
      <c r="DM2915" s="41"/>
      <c r="DN2915" s="41"/>
      <c r="DO2915" s="41"/>
      <c r="DP2915" s="41"/>
      <c r="DQ2915" s="41"/>
      <c r="DR2915" s="41"/>
      <c r="DS2915" s="41"/>
      <c r="DT2915" s="41"/>
      <c r="DU2915" s="41"/>
      <c r="DV2915" s="41"/>
    </row>
    <row r="2916" spans="1:126" s="7" customFormat="1" ht="19.5" customHeight="1">
      <c r="B2916" s="8"/>
      <c r="C2916" s="8"/>
      <c r="D2916" s="8"/>
      <c r="E2916" s="8"/>
      <c r="F2916" s="8"/>
      <c r="G2916" s="8"/>
      <c r="H2916" s="8"/>
      <c r="I2916" s="8"/>
      <c r="J2916" s="8"/>
      <c r="K2916" s="8"/>
      <c r="L2916" s="8"/>
      <c r="M2916" s="8"/>
      <c r="N2916" s="8"/>
      <c r="O2916" s="8"/>
      <c r="P2916" s="8"/>
      <c r="Q2916" s="8"/>
      <c r="R2916" s="8"/>
      <c r="S2916" s="8"/>
      <c r="T2916" s="8"/>
      <c r="U2916" s="8"/>
      <c r="V2916" s="8"/>
      <c r="W2916" s="8"/>
      <c r="X2916" s="8"/>
      <c r="Y2916" s="8"/>
      <c r="Z2916" s="8"/>
      <c r="AA2916" s="8"/>
      <c r="AB2916" s="8"/>
      <c r="AC2916" s="8"/>
      <c r="AQ2916" s="8"/>
      <c r="AR2916" s="8"/>
      <c r="AS2916" s="8"/>
      <c r="AT2916" s="8"/>
      <c r="AU2916" s="8"/>
      <c r="AV2916" s="8"/>
      <c r="AW2916" s="8"/>
      <c r="AX2916" s="8"/>
      <c r="AY2916" s="8"/>
      <c r="AZ2916" s="8"/>
      <c r="BZ2916" s="41"/>
      <c r="CA2916" s="41"/>
      <c r="CB2916" s="41"/>
      <c r="CC2916" s="41"/>
      <c r="CD2916" s="41"/>
      <c r="CE2916" s="41"/>
      <c r="CF2916" s="41"/>
      <c r="CG2916" s="41"/>
      <c r="CH2916" s="41"/>
      <c r="CI2916" s="41"/>
      <c r="CJ2916" s="41"/>
      <c r="CK2916" s="41"/>
      <c r="CL2916" s="41"/>
      <c r="CM2916" s="41"/>
      <c r="CN2916" s="41"/>
      <c r="CO2916" s="41"/>
      <c r="CP2916" s="41"/>
      <c r="CQ2916" s="41"/>
      <c r="CR2916" s="41"/>
      <c r="CS2916" s="41"/>
      <c r="CT2916" s="41"/>
      <c r="CU2916" s="41"/>
      <c r="CV2916" s="41"/>
      <c r="CW2916" s="41"/>
      <c r="CX2916" s="41"/>
      <c r="CY2916" s="41"/>
      <c r="CZ2916" s="41"/>
      <c r="DA2916" s="41"/>
      <c r="DB2916" s="41"/>
      <c r="DC2916" s="41"/>
      <c r="DD2916" s="41"/>
      <c r="DE2916" s="41"/>
      <c r="DF2916" s="41"/>
      <c r="DG2916" s="41"/>
      <c r="DH2916" s="41"/>
      <c r="DI2916" s="41"/>
      <c r="DJ2916" s="41"/>
      <c r="DK2916" s="41"/>
      <c r="DL2916" s="41"/>
      <c r="DM2916" s="41"/>
      <c r="DN2916" s="41"/>
      <c r="DO2916" s="41"/>
      <c r="DP2916" s="41"/>
      <c r="DQ2916" s="41"/>
      <c r="DR2916" s="41"/>
      <c r="DS2916" s="41"/>
      <c r="DT2916" s="41"/>
      <c r="DU2916" s="41"/>
      <c r="DV2916" s="41"/>
    </row>
    <row r="2917" spans="1:126" s="7" customFormat="1" ht="16.5" customHeight="1">
      <c r="B2917" s="8" t="s">
        <v>229</v>
      </c>
      <c r="C2917" s="8"/>
      <c r="D2917" s="8"/>
      <c r="E2917" s="8"/>
      <c r="F2917" s="8"/>
      <c r="G2917" s="8"/>
      <c r="H2917" s="8"/>
      <c r="I2917" s="8"/>
      <c r="J2917" s="8"/>
      <c r="K2917" s="8"/>
      <c r="L2917" s="8"/>
      <c r="M2917" s="8"/>
      <c r="N2917" s="8"/>
      <c r="O2917" s="8"/>
      <c r="P2917" s="8"/>
      <c r="Q2917" s="8"/>
      <c r="R2917" s="8"/>
      <c r="S2917" s="8"/>
      <c r="T2917" s="8"/>
      <c r="U2917" s="8"/>
      <c r="V2917" s="8"/>
      <c r="W2917" s="8"/>
      <c r="X2917" s="8"/>
      <c r="Y2917" s="8"/>
      <c r="Z2917" s="8"/>
      <c r="AA2917" s="8"/>
      <c r="AB2917" s="8"/>
      <c r="AD2917" s="474">
        <f>VLOOKUP(A2915,入力フォーム!$A$26:$AA$75,2,FALSE)</f>
        <v>0</v>
      </c>
      <c r="AE2917" s="474"/>
      <c r="AF2917" s="474"/>
      <c r="AG2917" s="474"/>
      <c r="AH2917" s="474"/>
      <c r="AI2917" s="474"/>
      <c r="AJ2917" s="474"/>
      <c r="AK2917" s="474"/>
      <c r="AL2917" s="474"/>
      <c r="AM2917" s="474"/>
      <c r="AN2917" s="474"/>
      <c r="AO2917" s="474"/>
      <c r="AP2917" s="474"/>
      <c r="AQ2917" s="8" t="s">
        <v>230</v>
      </c>
      <c r="AR2917" s="8"/>
      <c r="AS2917" s="8"/>
      <c r="AT2917" s="8"/>
      <c r="AU2917" s="8"/>
      <c r="AV2917" s="8"/>
      <c r="AW2917" s="8"/>
      <c r="AX2917" s="8"/>
      <c r="AY2917" s="8"/>
      <c r="AZ2917" s="8"/>
      <c r="BZ2917" s="41"/>
      <c r="CA2917" s="41"/>
      <c r="CB2917" s="41"/>
      <c r="CC2917" s="41"/>
      <c r="CD2917" s="41"/>
      <c r="CE2917" s="41"/>
      <c r="CF2917" s="41"/>
      <c r="CG2917" s="41"/>
      <c r="CH2917" s="41"/>
      <c r="CI2917" s="41"/>
      <c r="CJ2917" s="41"/>
      <c r="CK2917" s="41"/>
      <c r="CL2917" s="41"/>
      <c r="CM2917" s="41"/>
      <c r="CN2917" s="41"/>
      <c r="CO2917" s="41"/>
      <c r="CP2917" s="41"/>
      <c r="CQ2917" s="41"/>
      <c r="CR2917" s="41"/>
      <c r="CS2917" s="41"/>
      <c r="CT2917" s="41"/>
      <c r="CU2917" s="41"/>
      <c r="CV2917" s="41"/>
      <c r="CW2917" s="41"/>
      <c r="CX2917" s="41"/>
      <c r="CY2917" s="41"/>
      <c r="CZ2917" s="41"/>
      <c r="DA2917" s="41"/>
      <c r="DB2917" s="41"/>
      <c r="DC2917" s="41"/>
      <c r="DD2917" s="41"/>
      <c r="DE2917" s="41"/>
      <c r="DF2917" s="41"/>
      <c r="DG2917" s="41"/>
      <c r="DH2917" s="41"/>
      <c r="DI2917" s="41"/>
      <c r="DJ2917" s="41"/>
      <c r="DK2917" s="41"/>
      <c r="DL2917" s="41"/>
      <c r="DM2917" s="41"/>
      <c r="DN2917" s="41"/>
      <c r="DO2917" s="41"/>
      <c r="DP2917" s="41"/>
      <c r="DQ2917" s="41"/>
      <c r="DR2917" s="41"/>
      <c r="DS2917" s="41"/>
      <c r="DT2917" s="41"/>
      <c r="DU2917" s="41"/>
      <c r="DV2917" s="41"/>
    </row>
    <row r="2918" spans="1:126" ht="14.25" customHeight="1">
      <c r="B2918" s="9"/>
      <c r="C2918" s="9"/>
      <c r="D2918" s="9"/>
    </row>
    <row r="2919" spans="1:126" ht="15.75" customHeight="1">
      <c r="D2919" s="475" t="s">
        <v>23</v>
      </c>
      <c r="E2919" s="475"/>
      <c r="F2919" s="475"/>
      <c r="G2919" s="475"/>
      <c r="H2919" s="475"/>
      <c r="I2919" s="475"/>
      <c r="J2919" s="475"/>
      <c r="K2919" s="475"/>
      <c r="L2919" s="475"/>
      <c r="M2919" s="475"/>
      <c r="N2919" s="475"/>
      <c r="O2919" s="475"/>
      <c r="P2919" s="475"/>
      <c r="Q2919" s="475"/>
      <c r="R2919" s="475"/>
      <c r="S2919" s="475"/>
      <c r="T2919" s="475"/>
      <c r="U2919" s="475"/>
      <c r="V2919" s="475"/>
      <c r="W2919" s="475"/>
      <c r="X2919" s="475"/>
      <c r="Y2919" s="475"/>
      <c r="Z2919" s="475"/>
      <c r="AA2919" s="475"/>
      <c r="AB2919" s="475"/>
      <c r="AC2919" s="475"/>
      <c r="AD2919" s="475"/>
      <c r="AE2919" s="475"/>
      <c r="AF2919" s="475"/>
      <c r="AG2919" s="475"/>
      <c r="AH2919" s="475"/>
      <c r="AI2919" s="475"/>
      <c r="AJ2919" s="475"/>
      <c r="AK2919" s="475"/>
      <c r="AL2919" s="475"/>
      <c r="AM2919" s="475"/>
      <c r="AN2919" s="475"/>
      <c r="AO2919" s="475"/>
      <c r="AP2919" s="475"/>
      <c r="AQ2919" s="475"/>
      <c r="AR2919" s="475"/>
      <c r="AS2919" s="475"/>
      <c r="AT2919" s="475"/>
      <c r="AU2919" s="475"/>
      <c r="AV2919" s="475"/>
      <c r="AW2919" s="475"/>
      <c r="AX2919" s="475"/>
      <c r="AY2919" s="475"/>
      <c r="AZ2919" s="475"/>
      <c r="BA2919" s="475"/>
      <c r="BB2919" s="475"/>
      <c r="BC2919" s="475"/>
      <c r="BD2919" s="475"/>
      <c r="BE2919" s="475"/>
      <c r="BF2919" s="475"/>
      <c r="BG2919" s="475"/>
      <c r="BH2919" s="475"/>
      <c r="BI2919" s="475"/>
      <c r="BJ2919" s="475"/>
      <c r="BK2919" s="475"/>
      <c r="BL2919" s="475"/>
      <c r="BM2919" s="475"/>
      <c r="BN2919" s="475"/>
      <c r="BO2919" s="475"/>
      <c r="BP2919" s="475"/>
      <c r="BQ2919" s="475"/>
      <c r="BR2919" s="475"/>
      <c r="BS2919" s="475"/>
      <c r="BT2919" s="475"/>
      <c r="BU2919" s="475"/>
      <c r="BV2919" s="475"/>
      <c r="BW2919" s="475"/>
      <c r="BX2919" s="475"/>
      <c r="BZ2919"/>
    </row>
    <row r="2920" spans="1:126" ht="14.25" customHeight="1">
      <c r="B2920" s="9"/>
      <c r="C2920" s="9"/>
      <c r="D2920" s="9"/>
      <c r="E2920" s="9"/>
      <c r="F2920" s="9"/>
      <c r="G2920" s="9"/>
      <c r="H2920" s="9"/>
      <c r="I2920" s="9"/>
      <c r="J2920" s="9"/>
      <c r="K2920" s="9"/>
      <c r="L2920" s="9"/>
      <c r="M2920" s="9"/>
      <c r="N2920" s="9"/>
      <c r="O2920" s="9"/>
      <c r="P2920" s="9"/>
      <c r="Q2920" s="9"/>
      <c r="R2920" s="9"/>
      <c r="S2920" s="9"/>
      <c r="T2920" s="9"/>
      <c r="U2920" s="9"/>
      <c r="V2920" s="9"/>
      <c r="W2920" s="9"/>
      <c r="X2920" s="9"/>
      <c r="Y2920" s="9"/>
      <c r="Z2920" s="9"/>
      <c r="AA2920" s="9"/>
      <c r="AB2920" s="9"/>
      <c r="AC2920" s="9"/>
      <c r="AD2920" s="9"/>
      <c r="AE2920" s="9"/>
      <c r="AF2920" s="9"/>
      <c r="AG2920" s="9"/>
      <c r="AH2920" s="9"/>
      <c r="AI2920" s="9"/>
      <c r="AJ2920" s="9"/>
      <c r="AK2920" s="9"/>
      <c r="AL2920" s="9"/>
      <c r="AM2920" s="9"/>
      <c r="AN2920" s="9"/>
      <c r="AO2920" s="9"/>
      <c r="AP2920" s="9"/>
      <c r="AQ2920" s="9"/>
      <c r="AR2920" s="9"/>
      <c r="AS2920" s="9"/>
      <c r="AT2920" s="9"/>
      <c r="AU2920" s="9"/>
      <c r="AV2920" s="9"/>
      <c r="AW2920" s="9"/>
      <c r="AX2920" s="9"/>
      <c r="AY2920" s="9"/>
      <c r="AZ2920" s="9"/>
    </row>
    <row r="2921" spans="1:126" ht="19.5" customHeight="1">
      <c r="B2921" s="9"/>
      <c r="C2921" s="9"/>
      <c r="D2921" s="10"/>
      <c r="E2921" s="11" t="s">
        <v>40</v>
      </c>
      <c r="F2921" s="11"/>
      <c r="G2921" s="11"/>
      <c r="H2921" s="11"/>
      <c r="I2921" s="11"/>
      <c r="J2921" s="12"/>
      <c r="K2921" s="12"/>
      <c r="L2921" s="12"/>
      <c r="M2921" s="12"/>
      <c r="N2921" s="12"/>
      <c r="O2921" s="12"/>
      <c r="P2921" s="12"/>
      <c r="Q2921" s="10"/>
      <c r="R2921" s="476" t="str">
        <f>VLOOKUP(A2915,入力フォーム!$A$26:$AA$75,11,FALSE)</f>
        <v/>
      </c>
      <c r="S2921" s="476"/>
      <c r="T2921" s="476"/>
      <c r="U2921" s="476"/>
      <c r="V2921" s="476"/>
      <c r="W2921" s="476"/>
      <c r="X2921" s="476"/>
      <c r="Y2921" s="476"/>
      <c r="Z2921" s="476"/>
      <c r="AA2921" s="476"/>
      <c r="AB2921" s="476"/>
      <c r="AC2921" s="476"/>
      <c r="AD2921" s="476"/>
      <c r="AE2921" s="476"/>
      <c r="AF2921" s="476"/>
      <c r="AG2921" s="476"/>
      <c r="AH2921" s="477" t="s">
        <v>235</v>
      </c>
      <c r="AI2921" s="478"/>
      <c r="AJ2921" s="478"/>
      <c r="AK2921" s="478"/>
      <c r="AL2921" s="478"/>
      <c r="AM2921" s="476" t="str">
        <f>VLOOKUP(A2915,入力フォーム!$A$26:$AA$75,13,FALSE)</f>
        <v/>
      </c>
      <c r="AN2921" s="476"/>
      <c r="AO2921" s="476"/>
      <c r="AP2921" s="476"/>
      <c r="AQ2921" s="476"/>
      <c r="AR2921" s="476"/>
      <c r="AS2921" s="476"/>
      <c r="AT2921" s="476"/>
      <c r="AU2921" s="476"/>
      <c r="AV2921" s="476"/>
      <c r="AW2921" s="476"/>
      <c r="AX2921" s="476"/>
      <c r="AY2921" s="476"/>
      <c r="AZ2921" s="476"/>
      <c r="BA2921" s="476"/>
      <c r="BB2921" s="476"/>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3"/>
    </row>
    <row r="2922" spans="1:126" ht="20.100000000000001" customHeight="1">
      <c r="B2922" s="9"/>
      <c r="C2922" s="9"/>
      <c r="D2922" s="10"/>
      <c r="E2922" s="11" t="s">
        <v>41</v>
      </c>
      <c r="F2922" s="11"/>
      <c r="G2922" s="11"/>
      <c r="H2922" s="11"/>
      <c r="I2922" s="11"/>
      <c r="J2922" s="12"/>
      <c r="K2922" s="12"/>
      <c r="L2922" s="12"/>
      <c r="M2922" s="12"/>
      <c r="N2922" s="12"/>
      <c r="O2922" s="12"/>
      <c r="P2922" s="229"/>
      <c r="Q2922" s="230"/>
      <c r="R2922" s="463" t="str">
        <f>入力フォーム!$C$10</f>
        <v>品川キャンパス</v>
      </c>
      <c r="S2922" s="463"/>
      <c r="T2922" s="463"/>
      <c r="U2922" s="463"/>
      <c r="V2922" s="463"/>
      <c r="W2922" s="463"/>
      <c r="X2922" s="463"/>
      <c r="Y2922" s="463"/>
      <c r="Z2922" s="231"/>
      <c r="AA2922" s="464" t="str">
        <f>入力フォーム!$D$10</f>
        <v>文学部事務室</v>
      </c>
      <c r="AB2922" s="464"/>
      <c r="AC2922" s="464"/>
      <c r="AD2922" s="464"/>
      <c r="AE2922" s="464"/>
      <c r="AF2922" s="464"/>
      <c r="AG2922" s="464"/>
      <c r="AH2922" s="464"/>
      <c r="AI2922" s="464"/>
      <c r="AJ2922" s="464"/>
      <c r="AK2922" s="464"/>
      <c r="AL2922" s="464"/>
      <c r="AM2922" s="464"/>
      <c r="AN2922" s="464"/>
      <c r="AO2922" s="464"/>
      <c r="AP2922" s="464"/>
      <c r="AQ2922" s="464"/>
      <c r="AR2922" s="464"/>
      <c r="AS2922" s="464"/>
      <c r="AT2922" s="464"/>
      <c r="AU2922" s="464"/>
      <c r="AV2922" s="464"/>
      <c r="AW2922" s="464"/>
      <c r="AX2922" s="464"/>
      <c r="AY2922" s="464"/>
      <c r="AZ2922" s="464"/>
      <c r="BA2922" s="464"/>
      <c r="BB2922" s="464"/>
      <c r="BC2922" s="464"/>
      <c r="BD2922" s="464"/>
      <c r="BE2922" s="464"/>
      <c r="BF2922" s="464"/>
      <c r="BG2922" s="464"/>
      <c r="BH2922" s="464"/>
      <c r="BI2922" s="464"/>
      <c r="BJ2922" s="464"/>
      <c r="BK2922" s="464"/>
      <c r="BL2922" s="464"/>
      <c r="BM2922" s="464"/>
      <c r="BN2922" s="464"/>
      <c r="BO2922" s="464"/>
      <c r="BP2922" s="464"/>
      <c r="BQ2922" s="464"/>
      <c r="BR2922" s="231"/>
      <c r="BS2922" s="231"/>
      <c r="BT2922" s="231"/>
      <c r="BU2922" s="231"/>
      <c r="BV2922" s="231"/>
      <c r="BW2922" s="231"/>
      <c r="BX2922" s="232"/>
    </row>
    <row r="2923" spans="1:126" ht="18.600000000000001" customHeight="1">
      <c r="B2923" s="9"/>
      <c r="C2923" s="9"/>
      <c r="D2923" s="15"/>
      <c r="E2923" s="16" t="s">
        <v>236</v>
      </c>
      <c r="F2923" s="16"/>
      <c r="G2923" s="16"/>
      <c r="H2923" s="16"/>
      <c r="I2923" s="16"/>
      <c r="J2923" s="17"/>
      <c r="K2923" s="17"/>
      <c r="L2923" s="17"/>
      <c r="M2923" s="17"/>
      <c r="N2923" s="17"/>
      <c r="O2923" s="17"/>
      <c r="P2923" s="17"/>
      <c r="Q2923" s="15"/>
      <c r="R2923" s="465" t="str">
        <f>入力フォーム!$C$4</f>
        <v>文学部事務室</v>
      </c>
      <c r="S2923" s="465"/>
      <c r="T2923" s="465"/>
      <c r="U2923" s="465"/>
      <c r="V2923" s="465"/>
      <c r="W2923" s="465"/>
      <c r="X2923" s="465"/>
      <c r="Y2923" s="465"/>
      <c r="Z2923" s="465"/>
      <c r="AA2923" s="465"/>
      <c r="AB2923" s="465"/>
      <c r="AC2923" s="465"/>
      <c r="AD2923" s="465"/>
      <c r="AE2923" s="465"/>
      <c r="AF2923" s="465"/>
      <c r="AG2923" s="465"/>
      <c r="AH2923" s="465"/>
      <c r="AI2923" s="465"/>
      <c r="AJ2923" s="465"/>
      <c r="AK2923" s="465"/>
      <c r="AL2923" s="465"/>
      <c r="AM2923" s="465"/>
      <c r="AN2923" s="465"/>
      <c r="AO2923" s="465"/>
      <c r="AP2923" s="465"/>
      <c r="AQ2923" s="465"/>
      <c r="AR2923" s="465"/>
      <c r="AS2923" s="465"/>
      <c r="AT2923" s="465"/>
      <c r="AU2923" s="465"/>
      <c r="AV2923" s="465"/>
      <c r="AW2923" s="465"/>
      <c r="AX2923" s="465"/>
      <c r="AY2923" s="465"/>
      <c r="AZ2923" s="465"/>
      <c r="BA2923" s="465"/>
      <c r="BB2923" s="465"/>
      <c r="BC2923" s="465"/>
      <c r="BD2923" s="465"/>
      <c r="BE2923" s="465"/>
      <c r="BF2923" s="465"/>
      <c r="BG2923" s="465"/>
      <c r="BH2923" s="465"/>
      <c r="BI2923" s="465"/>
      <c r="BJ2923" s="465"/>
      <c r="BK2923" s="465"/>
      <c r="BL2923" s="465"/>
      <c r="BM2923" s="465"/>
      <c r="BN2923" s="465"/>
      <c r="BO2923" s="465"/>
      <c r="BP2923" s="465"/>
      <c r="BQ2923" s="465"/>
      <c r="BR2923" s="465"/>
      <c r="BS2923" s="233"/>
      <c r="BT2923" s="233"/>
      <c r="BU2923" s="233"/>
      <c r="BV2923" s="233"/>
      <c r="BW2923" s="233"/>
      <c r="BX2923" s="19"/>
    </row>
    <row r="2924" spans="1:126" ht="38.25" customHeight="1">
      <c r="B2924" s="9"/>
      <c r="C2924" s="9"/>
      <c r="D2924" s="10"/>
      <c r="E2924" s="466" t="s">
        <v>42</v>
      </c>
      <c r="F2924" s="466"/>
      <c r="G2924" s="466"/>
      <c r="H2924" s="466"/>
      <c r="I2924" s="466"/>
      <c r="J2924" s="466"/>
      <c r="K2924" s="466"/>
      <c r="L2924" s="466"/>
      <c r="M2924" s="466"/>
      <c r="N2924" s="466"/>
      <c r="O2924" s="466"/>
      <c r="P2924" s="467"/>
      <c r="Q2924" s="10"/>
      <c r="R2924" s="468" t="str">
        <f>入力フォーム!$C$8</f>
        <v>OC学生スタッフ</v>
      </c>
      <c r="S2924" s="468"/>
      <c r="T2924" s="468"/>
      <c r="U2924" s="468"/>
      <c r="V2924" s="468"/>
      <c r="W2924" s="468"/>
      <c r="X2924" s="468"/>
      <c r="Y2924" s="468"/>
      <c r="Z2924" s="468"/>
      <c r="AA2924" s="468"/>
      <c r="AB2924" s="468"/>
      <c r="AC2924" s="468"/>
      <c r="AD2924" s="468"/>
      <c r="AE2924" s="468"/>
      <c r="AF2924" s="468"/>
      <c r="AG2924" s="468"/>
      <c r="AH2924" s="468"/>
      <c r="AI2924" s="468"/>
      <c r="AJ2924" s="468"/>
      <c r="AK2924" s="468"/>
      <c r="AL2924" s="468"/>
      <c r="AM2924" s="468"/>
      <c r="AN2924" s="468"/>
      <c r="AO2924" s="468"/>
      <c r="AP2924" s="468"/>
      <c r="AQ2924" s="468"/>
      <c r="AR2924" s="468"/>
      <c r="AS2924" s="468"/>
      <c r="AT2924" s="468"/>
      <c r="AU2924" s="468"/>
      <c r="AV2924" s="468"/>
      <c r="AW2924" s="468"/>
      <c r="AX2924" s="468"/>
      <c r="AY2924" s="468"/>
      <c r="AZ2924" s="468"/>
      <c r="BA2924" s="468"/>
      <c r="BB2924" s="468"/>
      <c r="BC2924" s="468"/>
      <c r="BD2924" s="468"/>
      <c r="BE2924" s="468"/>
      <c r="BF2924" s="468"/>
      <c r="BG2924" s="468"/>
      <c r="BH2924" s="468"/>
      <c r="BI2924" s="468"/>
      <c r="BJ2924" s="468"/>
      <c r="BK2924" s="468"/>
      <c r="BL2924" s="468"/>
      <c r="BM2924" s="468"/>
      <c r="BN2924" s="468"/>
      <c r="BO2924" s="468"/>
      <c r="BP2924" s="468"/>
      <c r="BQ2924" s="468"/>
      <c r="BR2924" s="468"/>
      <c r="BS2924" s="234"/>
      <c r="BT2924" s="234"/>
      <c r="BU2924" s="234"/>
      <c r="BV2924" s="234"/>
      <c r="BW2924" s="234"/>
      <c r="BX2924" s="14"/>
    </row>
    <row r="2925" spans="1:126" ht="20.100000000000001" customHeight="1">
      <c r="B2925" s="9"/>
      <c r="C2925" s="9"/>
      <c r="D2925" s="15"/>
      <c r="E2925" s="16" t="s">
        <v>43</v>
      </c>
      <c r="F2925" s="16"/>
      <c r="G2925" s="16"/>
      <c r="H2925" s="16"/>
      <c r="I2925" s="16"/>
      <c r="J2925" s="17"/>
      <c r="K2925" s="17"/>
      <c r="L2925" s="17"/>
      <c r="M2925" s="17"/>
      <c r="N2925" s="17"/>
      <c r="O2925" s="17"/>
      <c r="P2925" s="17"/>
      <c r="Q2925" s="15"/>
      <c r="R2925" s="17" t="s">
        <v>44</v>
      </c>
      <c r="S2925" s="17"/>
      <c r="T2925" s="17"/>
      <c r="U2925" s="17"/>
      <c r="V2925" s="17"/>
      <c r="W2925" s="469" t="str">
        <f>VLOOKUP(A2915,入力フォーム!$A$26:$AA$75,22,FALSE)</f>
        <v/>
      </c>
      <c r="X2925" s="469"/>
      <c r="Y2925" s="469"/>
      <c r="Z2925" s="469"/>
      <c r="AA2925" s="469"/>
      <c r="AB2925" s="469"/>
      <c r="AC2925" s="469"/>
      <c r="AD2925" s="469"/>
      <c r="AE2925" s="469"/>
      <c r="AF2925" s="469"/>
      <c r="AG2925" s="469"/>
      <c r="AH2925" s="469"/>
      <c r="AI2925" s="469"/>
      <c r="AJ2925" s="469"/>
      <c r="AK2925" s="469"/>
      <c r="AL2925" s="469"/>
      <c r="AM2925" s="469"/>
      <c r="AN2925" s="469"/>
      <c r="AO2925" s="469"/>
      <c r="AP2925" s="17"/>
      <c r="AQ2925" s="17"/>
      <c r="AR2925" s="470" t="s">
        <v>237</v>
      </c>
      <c r="AS2925" s="470"/>
      <c r="AT2925" s="470"/>
      <c r="AU2925" s="470"/>
      <c r="AV2925" s="470"/>
      <c r="AW2925" s="470"/>
      <c r="AX2925" s="471">
        <f>入力フォーム!$E$16</f>
        <v>0</v>
      </c>
      <c r="AY2925" s="471"/>
      <c r="AZ2925" s="471"/>
      <c r="BA2925" s="472" t="s">
        <v>65</v>
      </c>
      <c r="BB2925" s="472"/>
      <c r="BC2925" s="472"/>
      <c r="BD2925" s="472"/>
      <c r="BE2925" s="472"/>
      <c r="BF2925" s="18"/>
      <c r="BG2925" s="18"/>
      <c r="BH2925" s="18"/>
      <c r="BI2925" s="18"/>
      <c r="BJ2925" s="18"/>
      <c r="BK2925" s="18"/>
      <c r="BL2925" s="18"/>
      <c r="BM2925" s="18"/>
      <c r="BN2925" s="18"/>
      <c r="BO2925" s="18"/>
      <c r="BP2925" s="18"/>
      <c r="BQ2925" s="18"/>
      <c r="BR2925" s="18"/>
      <c r="BS2925" s="18"/>
      <c r="BT2925" s="18"/>
      <c r="BU2925" s="18"/>
      <c r="BV2925" s="18"/>
      <c r="BW2925" s="18"/>
      <c r="BX2925" s="19"/>
    </row>
    <row r="2926" spans="1:126" ht="20.100000000000001" customHeight="1">
      <c r="A2926" s="245"/>
      <c r="B2926" s="235"/>
      <c r="C2926" s="235"/>
      <c r="D2926" s="236"/>
      <c r="E2926" s="237"/>
      <c r="F2926" s="237"/>
      <c r="G2926" s="237"/>
      <c r="H2926" s="237"/>
      <c r="I2926" s="237"/>
      <c r="J2926" s="238"/>
      <c r="K2926" s="238"/>
      <c r="L2926" s="238"/>
      <c r="M2926" s="238"/>
      <c r="N2926" s="238"/>
      <c r="O2926" s="238"/>
      <c r="P2926" s="238"/>
      <c r="Q2926" s="239"/>
      <c r="R2926" s="240"/>
      <c r="S2926" s="241"/>
      <c r="T2926" s="241"/>
      <c r="U2926" s="241"/>
      <c r="V2926" s="241"/>
      <c r="W2926" s="241"/>
      <c r="X2926" s="241"/>
      <c r="Y2926" s="241"/>
      <c r="Z2926" s="241"/>
      <c r="AA2926" s="241"/>
      <c r="AB2926" s="241"/>
      <c r="AC2926" s="241"/>
      <c r="AD2926" s="241"/>
      <c r="AE2926" s="241"/>
      <c r="AF2926" s="241"/>
      <c r="AG2926" s="241"/>
      <c r="AH2926" s="241"/>
      <c r="AI2926" s="241"/>
      <c r="AJ2926" s="241"/>
      <c r="AK2926" s="241"/>
      <c r="AL2926" s="241"/>
      <c r="AM2926" s="241"/>
      <c r="AN2926" s="241"/>
      <c r="AO2926" s="241"/>
      <c r="AP2926" s="241"/>
      <c r="AQ2926" s="241"/>
      <c r="AR2926" s="242"/>
      <c r="AS2926" s="242"/>
      <c r="AT2926" s="243"/>
      <c r="AU2926" s="241"/>
      <c r="AV2926" s="241"/>
      <c r="AW2926" s="241"/>
      <c r="AX2926" s="241"/>
      <c r="AY2926" s="242"/>
      <c r="AZ2926" s="242"/>
      <c r="BA2926" s="242"/>
      <c r="BB2926" s="242"/>
      <c r="BC2926" s="242"/>
      <c r="BD2926" s="242"/>
      <c r="BE2926" s="242"/>
      <c r="BF2926" s="242"/>
      <c r="BG2926" s="242"/>
      <c r="BH2926" s="242"/>
      <c r="BI2926" s="242"/>
      <c r="BJ2926" s="242"/>
      <c r="BK2926" s="242"/>
      <c r="BL2926" s="242"/>
      <c r="BM2926" s="242"/>
      <c r="BN2926" s="242"/>
      <c r="BO2926" s="242"/>
      <c r="BP2926" s="242"/>
      <c r="BQ2926" s="242"/>
      <c r="BR2926" s="242"/>
      <c r="BS2926" s="242"/>
      <c r="BT2926" s="242"/>
      <c r="BU2926" s="242"/>
      <c r="BV2926" s="242"/>
      <c r="BW2926" s="242"/>
      <c r="BX2926" s="244"/>
    </row>
    <row r="2927" spans="1:126" ht="20.100000000000001" customHeight="1">
      <c r="B2927" s="9"/>
      <c r="C2927" s="9"/>
      <c r="D2927" s="20"/>
      <c r="E2927" s="21" t="s">
        <v>45</v>
      </c>
      <c r="F2927" s="21"/>
      <c r="G2927" s="21"/>
      <c r="H2927" s="21"/>
      <c r="I2927" s="21"/>
      <c r="J2927" s="22"/>
      <c r="K2927" s="22"/>
      <c r="L2927" s="22"/>
      <c r="M2927" s="22"/>
      <c r="N2927" s="22"/>
      <c r="O2927" s="22"/>
      <c r="P2927" s="22"/>
      <c r="Q2927" s="15"/>
      <c r="R2927" s="490" t="str">
        <f>VLOOKUP(A2915,入力フォーム!$A$26:$AA$75,14,FALSE)</f>
        <v/>
      </c>
      <c r="S2927" s="490"/>
      <c r="T2927" s="490"/>
      <c r="U2927" s="490"/>
      <c r="V2927" s="490"/>
      <c r="W2927" s="490"/>
      <c r="X2927" s="490"/>
      <c r="Y2927" s="490"/>
      <c r="Z2927" s="490"/>
      <c r="AA2927" s="490"/>
      <c r="AB2927" s="491" t="s">
        <v>235</v>
      </c>
      <c r="AC2927" s="491"/>
      <c r="AD2927" s="491"/>
      <c r="AE2927" s="491"/>
      <c r="AF2927" s="491"/>
      <c r="AG2927" s="492" t="str">
        <f>VLOOKUP(A2915,入力フォーム!$A$26:$AA$75,16,FALSE)</f>
        <v/>
      </c>
      <c r="AH2927" s="492"/>
      <c r="AI2927" s="492"/>
      <c r="AJ2927" s="492"/>
      <c r="AK2927" s="492"/>
      <c r="AL2927" s="492"/>
      <c r="AM2927" s="492"/>
      <c r="AN2927" s="492"/>
      <c r="AO2927" s="492"/>
      <c r="AP2927" s="492"/>
      <c r="AQ2927" s="27"/>
      <c r="AR2927" s="36"/>
      <c r="AS2927" s="36"/>
      <c r="AT2927" s="36"/>
      <c r="AU2927" s="36"/>
      <c r="AV2927" s="36"/>
      <c r="AW2927" s="36"/>
      <c r="AX2927" s="36"/>
      <c r="AY2927" s="18"/>
      <c r="AZ2927" s="18"/>
      <c r="BA2927" s="18"/>
      <c r="BB2927" s="18"/>
      <c r="BC2927" s="18"/>
      <c r="BD2927" s="18"/>
      <c r="BE2927" s="18"/>
      <c r="BF2927" s="18"/>
      <c r="BG2927" s="18"/>
      <c r="BH2927" s="18"/>
      <c r="BI2927" s="18"/>
      <c r="BJ2927" s="18"/>
      <c r="BK2927" s="18"/>
      <c r="BL2927" s="18"/>
      <c r="BM2927" s="18"/>
      <c r="BN2927" s="18"/>
      <c r="BO2927" s="18"/>
      <c r="BP2927" s="18"/>
      <c r="BQ2927" s="18"/>
      <c r="BR2927" s="18"/>
      <c r="BS2927" s="18"/>
      <c r="BT2927" s="18"/>
      <c r="BU2927" s="18"/>
      <c r="BV2927" s="18"/>
      <c r="BW2927" s="18"/>
      <c r="BX2927" s="19"/>
    </row>
    <row r="2928" spans="1:126" s="8" customFormat="1" ht="10.5" customHeight="1">
      <c r="D2928" s="15"/>
      <c r="E2928" s="16"/>
      <c r="F2928" s="16"/>
      <c r="G2928" s="16"/>
      <c r="H2928" s="16"/>
      <c r="I2928" s="16"/>
      <c r="J2928" s="16"/>
      <c r="K2928" s="16"/>
      <c r="L2928" s="16"/>
      <c r="M2928" s="16"/>
      <c r="N2928" s="16"/>
      <c r="O2928" s="16"/>
      <c r="P2928" s="17"/>
      <c r="Q2928" s="15"/>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6"/>
      <c r="AY2928" s="16"/>
      <c r="AZ2928" s="16"/>
      <c r="BA2928" s="16"/>
      <c r="BB2928" s="16"/>
      <c r="BC2928" s="16"/>
      <c r="BD2928" s="16"/>
      <c r="BE2928" s="16"/>
      <c r="BF2928" s="16"/>
      <c r="BG2928" s="16"/>
      <c r="BH2928" s="16"/>
      <c r="BI2928" s="16"/>
      <c r="BJ2928" s="16"/>
      <c r="BK2928" s="16"/>
      <c r="BL2928" s="16"/>
      <c r="BM2928" s="16"/>
      <c r="BN2928" s="16"/>
      <c r="BO2928" s="16"/>
      <c r="BP2928" s="16"/>
      <c r="BQ2928" s="16"/>
      <c r="BR2928" s="16"/>
      <c r="BS2928" s="16"/>
      <c r="BT2928" s="16"/>
      <c r="BU2928" s="16"/>
      <c r="BV2928" s="16"/>
      <c r="BW2928" s="16"/>
      <c r="BX2928" s="19"/>
      <c r="BY2928"/>
      <c r="BZ2928" s="43"/>
      <c r="CA2928" s="43"/>
      <c r="CB2928" s="43"/>
      <c r="CC2928" s="43"/>
      <c r="CD2928" s="43"/>
      <c r="CE2928" s="43"/>
      <c r="CF2928" s="43"/>
      <c r="CG2928" s="43"/>
      <c r="CH2928" s="43"/>
      <c r="CI2928" s="43"/>
      <c r="CJ2928" s="43"/>
      <c r="CK2928" s="43"/>
      <c r="CL2928" s="43"/>
      <c r="CM2928" s="43"/>
      <c r="CN2928" s="43"/>
      <c r="CO2928" s="43"/>
      <c r="CP2928" s="43"/>
      <c r="CQ2928" s="43"/>
      <c r="CR2928" s="43"/>
      <c r="CS2928" s="43"/>
      <c r="CT2928" s="43"/>
      <c r="CU2928" s="43"/>
      <c r="CV2928" s="43"/>
      <c r="CW2928" s="43"/>
      <c r="CX2928" s="43"/>
      <c r="CY2928" s="43"/>
      <c r="CZ2928" s="43"/>
      <c r="DA2928" s="43"/>
      <c r="DB2928" s="43"/>
      <c r="DC2928" s="43"/>
      <c r="DD2928" s="43"/>
      <c r="DE2928" s="43"/>
      <c r="DF2928" s="43"/>
      <c r="DG2928" s="43"/>
      <c r="DH2928" s="43"/>
      <c r="DI2928" s="43"/>
      <c r="DJ2928" s="43"/>
      <c r="DK2928" s="43"/>
      <c r="DL2928" s="43"/>
      <c r="DM2928" s="43"/>
      <c r="DN2928" s="43"/>
      <c r="DO2928" s="43"/>
      <c r="DP2928" s="43"/>
      <c r="DQ2928" s="43"/>
      <c r="DR2928" s="43"/>
      <c r="DS2928" s="43"/>
      <c r="DT2928" s="43"/>
      <c r="DU2928" s="43"/>
      <c r="DV2928" s="43"/>
    </row>
    <row r="2929" spans="2:126" ht="20.100000000000001" customHeight="1">
      <c r="B2929" s="9"/>
      <c r="C2929" s="9"/>
      <c r="D2929" s="15"/>
      <c r="E2929" s="16"/>
      <c r="F2929" s="16"/>
      <c r="G2929" s="16"/>
      <c r="H2929" s="16"/>
      <c r="I2929" s="16"/>
      <c r="J2929" s="17"/>
      <c r="K2929" s="17"/>
      <c r="L2929" s="17"/>
      <c r="M2929" s="17"/>
      <c r="N2929" s="17"/>
      <c r="O2929" s="17"/>
      <c r="P2929" s="17"/>
      <c r="Q2929" s="15"/>
      <c r="R2929" s="17"/>
      <c r="S2929" s="17" t="s">
        <v>46</v>
      </c>
      <c r="T2929" s="17"/>
      <c r="U2929" s="17"/>
      <c r="V2929" s="17"/>
      <c r="W2929" s="17"/>
      <c r="X2929" s="17"/>
      <c r="Y2929" s="17"/>
      <c r="Z2929" s="17"/>
      <c r="AA2929" s="17"/>
      <c r="AB2929" s="17"/>
      <c r="AC2929" s="17"/>
      <c r="AD2929" s="17"/>
      <c r="AE2929" s="17"/>
      <c r="AF2929" s="17"/>
      <c r="AG2929" s="17"/>
      <c r="AH2929" s="17"/>
      <c r="AI2929" s="17"/>
      <c r="AJ2929" s="17"/>
      <c r="BI2929" s="247"/>
      <c r="BJ2929" s="247"/>
      <c r="BK2929" s="247"/>
      <c r="BL2929" s="18"/>
      <c r="BM2929" s="18"/>
      <c r="BN2929" s="18"/>
      <c r="BO2929" s="18"/>
      <c r="BP2929" s="18"/>
      <c r="BQ2929" s="18"/>
      <c r="BR2929" s="18"/>
      <c r="BS2929" s="18"/>
      <c r="BT2929" s="18"/>
      <c r="BU2929" s="18"/>
      <c r="BV2929" s="18"/>
      <c r="BW2929" s="18"/>
      <c r="BX2929" s="19"/>
    </row>
    <row r="2930" spans="2:126" ht="20.100000000000001" customHeight="1">
      <c r="B2930" s="9"/>
      <c r="C2930" s="9"/>
      <c r="D2930" s="15"/>
      <c r="E2930" s="16"/>
      <c r="F2930" s="16"/>
      <c r="G2930" s="16"/>
      <c r="H2930" s="16"/>
      <c r="I2930" s="16"/>
      <c r="J2930" s="17"/>
      <c r="K2930" s="17"/>
      <c r="L2930" s="17"/>
      <c r="M2930" s="17"/>
      <c r="N2930" s="17"/>
      <c r="O2930" s="17"/>
      <c r="P2930" s="17"/>
      <c r="Q2930" s="15"/>
      <c r="R2930" s="492" t="str">
        <f>VLOOKUP(A2915,入力フォーム!$A$26:$AA$75,17,FALSE)</f>
        <v/>
      </c>
      <c r="S2930" s="492"/>
      <c r="T2930" s="492"/>
      <c r="U2930" s="492"/>
      <c r="V2930" s="492"/>
      <c r="W2930" s="492"/>
      <c r="X2930" s="492"/>
      <c r="Y2930" s="492"/>
      <c r="Z2930" s="492"/>
      <c r="AA2930" s="492"/>
      <c r="AB2930" s="491" t="s">
        <v>235</v>
      </c>
      <c r="AC2930" s="491"/>
      <c r="AD2930" s="491"/>
      <c r="AE2930" s="491"/>
      <c r="AF2930" s="491"/>
      <c r="AG2930" s="492" t="str">
        <f>VLOOKUP(A2915,入力フォーム!$A$26:$AA$75,19,FALSE)</f>
        <v/>
      </c>
      <c r="AH2930" s="492"/>
      <c r="AI2930" s="492"/>
      <c r="AJ2930" s="492"/>
      <c r="AK2930" s="492"/>
      <c r="AL2930" s="492"/>
      <c r="AM2930" s="492"/>
      <c r="AN2930" s="492"/>
      <c r="AO2930" s="492"/>
      <c r="AP2930" s="492"/>
      <c r="AQ2930" s="27"/>
      <c r="AR2930" s="28" t="s">
        <v>47</v>
      </c>
      <c r="AS2930" s="28"/>
      <c r="AT2930" s="28"/>
      <c r="AU2930" s="28"/>
      <c r="AV2930" s="485" t="str">
        <f>VLOOKUP(A2915,入力フォーム!$A$26:$AA$75,20,FALSE)</f>
        <v/>
      </c>
      <c r="AW2930" s="485"/>
      <c r="AX2930" s="28" t="s">
        <v>48</v>
      </c>
      <c r="AY2930" s="28"/>
      <c r="AZ2930" s="28"/>
      <c r="BA2930" s="28"/>
      <c r="BB2930" s="28"/>
      <c r="BC2930" s="28"/>
      <c r="BD2930" s="28"/>
      <c r="BE2930" s="28"/>
      <c r="BF2930" s="28"/>
      <c r="BG2930" s="18"/>
      <c r="BH2930" s="18"/>
      <c r="BI2930" s="18"/>
      <c r="BJ2930" s="18"/>
      <c r="BK2930" s="18"/>
      <c r="BL2930" s="18"/>
      <c r="BM2930" s="18"/>
      <c r="BN2930" s="18"/>
      <c r="BO2930" s="18"/>
      <c r="BP2930" s="18"/>
      <c r="BQ2930" s="18"/>
      <c r="BR2930" s="18"/>
      <c r="BS2930" s="18"/>
      <c r="BT2930" s="18"/>
      <c r="BU2930" s="18"/>
      <c r="BV2930" s="18"/>
      <c r="BW2930" s="18"/>
      <c r="BX2930" s="19"/>
    </row>
    <row r="2931" spans="2:126" ht="20.100000000000001" customHeight="1">
      <c r="B2931" s="9"/>
      <c r="C2931" s="9"/>
      <c r="D2931" s="15"/>
      <c r="E2931" s="16"/>
      <c r="F2931" s="16"/>
      <c r="G2931" s="16"/>
      <c r="H2931" s="16"/>
      <c r="I2931" s="16"/>
      <c r="J2931" s="17"/>
      <c r="K2931" s="17"/>
      <c r="L2931" s="17"/>
      <c r="M2931" s="17"/>
      <c r="N2931" s="17"/>
      <c r="O2931" s="17"/>
      <c r="P2931" s="17"/>
      <c r="Q2931" s="15"/>
      <c r="R2931" s="17"/>
      <c r="S2931" s="17"/>
      <c r="T2931" s="17"/>
      <c r="U2931" s="17"/>
      <c r="V2931" s="17"/>
      <c r="W2931" s="17"/>
      <c r="X2931" s="17"/>
      <c r="Y2931" s="17"/>
      <c r="Z2931" s="17"/>
      <c r="AA2931" s="17"/>
      <c r="AB2931" s="17"/>
      <c r="AC2931" s="17"/>
      <c r="AD2931" s="17"/>
      <c r="AE2931" s="17"/>
      <c r="AF2931" s="17"/>
      <c r="AG2931" s="17"/>
      <c r="AH2931" s="17"/>
      <c r="AI2931" s="17"/>
      <c r="AJ2931" s="17"/>
      <c r="AK2931" s="17"/>
      <c r="AL2931" s="17"/>
      <c r="AM2931" s="17"/>
      <c r="AN2931" s="17"/>
      <c r="AO2931" s="17"/>
      <c r="AP2931" s="17"/>
      <c r="AQ2931" s="17"/>
      <c r="AR2931" s="17"/>
      <c r="AS2931" s="17"/>
      <c r="AT2931" s="17"/>
      <c r="AU2931" s="17"/>
      <c r="AV2931" s="17"/>
      <c r="AW2931" s="17"/>
      <c r="AX2931" s="17"/>
      <c r="AY2931" s="18"/>
      <c r="AZ2931" s="18"/>
      <c r="BA2931" s="18"/>
      <c r="BB2931" s="18"/>
      <c r="BC2931" s="18"/>
      <c r="BD2931" s="18"/>
      <c r="BE2931" s="18"/>
      <c r="BF2931" s="18"/>
      <c r="BG2931" s="18"/>
      <c r="BH2931" s="18"/>
      <c r="BI2931" s="18"/>
      <c r="BJ2931" s="18"/>
      <c r="BK2931" s="18"/>
      <c r="BL2931" s="18"/>
      <c r="BM2931" s="18"/>
      <c r="BN2931" s="18"/>
      <c r="BO2931" s="18"/>
      <c r="BP2931" s="18"/>
      <c r="BQ2931" s="18"/>
      <c r="BR2931" s="18"/>
      <c r="BS2931" s="18"/>
      <c r="BT2931" s="18"/>
      <c r="BU2931" s="18"/>
      <c r="BV2931" s="18"/>
      <c r="BW2931" s="18"/>
      <c r="BX2931" s="19"/>
    </row>
    <row r="2932" spans="2:126" ht="20.100000000000001" customHeight="1">
      <c r="B2932" s="9"/>
      <c r="C2932" s="9"/>
      <c r="D2932" s="15"/>
      <c r="E2932" s="16"/>
      <c r="F2932" s="16"/>
      <c r="G2932" s="16"/>
      <c r="H2932" s="16"/>
      <c r="I2932" s="16"/>
      <c r="J2932" s="17"/>
      <c r="K2932" s="17"/>
      <c r="L2932" s="17"/>
      <c r="M2932" s="17"/>
      <c r="N2932" s="17"/>
      <c r="O2932" s="17"/>
      <c r="P2932" s="17"/>
      <c r="Q2932" s="15"/>
      <c r="R2932" s="248" t="s">
        <v>238</v>
      </c>
      <c r="S2932" s="29"/>
      <c r="T2932" s="29"/>
      <c r="U2932" s="29"/>
      <c r="V2932" s="29"/>
      <c r="W2932" s="29"/>
      <c r="X2932" s="29"/>
      <c r="Y2932" s="29"/>
      <c r="Z2932" s="29"/>
      <c r="AA2932" s="29"/>
      <c r="AB2932" s="29"/>
      <c r="AC2932" s="29"/>
      <c r="AD2932" s="29"/>
      <c r="AE2932" s="29"/>
      <c r="AF2932" s="29"/>
      <c r="AG2932" s="29"/>
      <c r="AH2932" s="29"/>
      <c r="AI2932" s="29"/>
      <c r="AJ2932" s="29"/>
      <c r="AK2932" s="29"/>
      <c r="AL2932" s="29"/>
      <c r="AM2932" s="29"/>
      <c r="AN2932" s="29"/>
      <c r="AO2932" s="29"/>
      <c r="AP2932" s="29"/>
      <c r="AQ2932" s="29"/>
      <c r="AR2932" s="29"/>
      <c r="AS2932" s="29"/>
      <c r="AT2932" s="29"/>
      <c r="AU2932" s="29"/>
      <c r="AV2932" s="29"/>
      <c r="AW2932" s="29"/>
      <c r="AX2932" s="29"/>
      <c r="AY2932" s="30"/>
      <c r="AZ2932" s="30"/>
      <c r="BA2932" s="30"/>
      <c r="BB2932" s="30"/>
      <c r="BC2932" s="30"/>
      <c r="BD2932" s="30"/>
      <c r="BE2932" s="30"/>
      <c r="BF2932" s="30"/>
      <c r="BG2932" s="30"/>
      <c r="BH2932" s="30"/>
      <c r="BI2932" s="30"/>
      <c r="BJ2932" s="30"/>
      <c r="BK2932" s="30"/>
      <c r="BL2932" s="18"/>
      <c r="BM2932" s="18"/>
      <c r="BN2932" s="18"/>
      <c r="BO2932" s="18"/>
      <c r="BP2932" s="18"/>
      <c r="BQ2932" s="18"/>
      <c r="BR2932" s="18"/>
      <c r="BS2932" s="18"/>
      <c r="BT2932" s="18"/>
      <c r="BU2932" s="18"/>
      <c r="BV2932" s="18"/>
      <c r="BW2932" s="18"/>
      <c r="BX2932" s="19"/>
    </row>
    <row r="2933" spans="2:126" ht="20.100000000000001" customHeight="1">
      <c r="B2933" s="9"/>
      <c r="C2933" s="9"/>
      <c r="D2933" s="23"/>
      <c r="E2933" s="24"/>
      <c r="F2933" s="24"/>
      <c r="G2933" s="24"/>
      <c r="H2933" s="24"/>
      <c r="I2933" s="24"/>
      <c r="J2933" s="25"/>
      <c r="K2933" s="25"/>
      <c r="L2933" s="25"/>
      <c r="M2933" s="25"/>
      <c r="N2933" s="25"/>
      <c r="O2933" s="25"/>
      <c r="P2933" s="25"/>
      <c r="Q2933" s="15"/>
      <c r="R2933" s="249" t="s">
        <v>239</v>
      </c>
      <c r="S2933" s="29"/>
      <c r="T2933" s="29"/>
      <c r="U2933" s="29"/>
      <c r="V2933" s="29"/>
      <c r="W2933" s="29"/>
      <c r="X2933" s="29"/>
      <c r="Y2933" s="29"/>
      <c r="Z2933" s="29"/>
      <c r="AA2933" s="29"/>
      <c r="AB2933" s="29"/>
      <c r="AC2933" s="29"/>
      <c r="AD2933" s="29"/>
      <c r="AE2933" s="29"/>
      <c r="AF2933" s="29"/>
      <c r="AG2933" s="29"/>
      <c r="AH2933" s="29"/>
      <c r="AI2933" s="29"/>
      <c r="AJ2933" s="29"/>
      <c r="AK2933" s="29"/>
      <c r="AL2933" s="29"/>
      <c r="AM2933" s="29"/>
      <c r="AN2933" s="29"/>
      <c r="AO2933" s="29"/>
      <c r="AP2933" s="29"/>
      <c r="AQ2933" s="29"/>
      <c r="AR2933" s="29"/>
      <c r="AS2933" s="29"/>
      <c r="AT2933" s="29"/>
      <c r="AU2933" s="29"/>
      <c r="AV2933" s="29"/>
      <c r="AW2933" s="29"/>
      <c r="AX2933" s="29"/>
      <c r="AY2933" s="30"/>
      <c r="AZ2933" s="30"/>
      <c r="BA2933" s="30"/>
      <c r="BB2933" s="30"/>
      <c r="BC2933" s="30"/>
      <c r="BD2933" s="30"/>
      <c r="BE2933" s="30"/>
      <c r="BF2933" s="30"/>
      <c r="BG2933" s="30"/>
      <c r="BH2933" s="30"/>
      <c r="BI2933" s="30"/>
      <c r="BJ2933" s="30"/>
      <c r="BK2933" s="30"/>
      <c r="BL2933" s="18"/>
      <c r="BM2933" s="18"/>
      <c r="BN2933" s="18"/>
      <c r="BO2933" s="18"/>
      <c r="BP2933" s="18"/>
      <c r="BQ2933" s="18"/>
      <c r="BR2933" s="18"/>
      <c r="BS2933" s="18"/>
      <c r="BT2933" s="18"/>
      <c r="BU2933" s="18"/>
      <c r="BV2933" s="18"/>
      <c r="BW2933" s="18"/>
      <c r="BX2933" s="19"/>
    </row>
    <row r="2934" spans="2:126" ht="20.100000000000001" customHeight="1">
      <c r="B2934" s="9"/>
      <c r="C2934" s="9"/>
      <c r="D2934" s="15"/>
      <c r="E2934" s="16" t="s">
        <v>49</v>
      </c>
      <c r="F2934" s="16"/>
      <c r="G2934" s="16"/>
      <c r="H2934" s="16"/>
      <c r="I2934" s="16"/>
      <c r="J2934" s="17"/>
      <c r="K2934" s="17"/>
      <c r="L2934" s="17"/>
      <c r="M2934" s="17"/>
      <c r="N2934" s="17"/>
      <c r="O2934" s="17"/>
      <c r="P2934" s="17"/>
      <c r="Q2934" s="20"/>
      <c r="R2934" s="21" t="s">
        <v>67</v>
      </c>
      <c r="S2934" s="22"/>
      <c r="T2934" s="22"/>
      <c r="U2934" s="22"/>
      <c r="V2934" s="22"/>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3"/>
    </row>
    <row r="2935" spans="2:126" ht="20.100000000000001" customHeight="1">
      <c r="B2935" s="9"/>
      <c r="C2935" s="9"/>
      <c r="D2935" s="15"/>
      <c r="E2935" s="16"/>
      <c r="F2935" s="16"/>
      <c r="G2935" s="16"/>
      <c r="H2935" s="16"/>
      <c r="I2935" s="16"/>
      <c r="J2935" s="17"/>
      <c r="K2935" s="17"/>
      <c r="L2935" s="17"/>
      <c r="M2935" s="17"/>
      <c r="N2935" s="17"/>
      <c r="O2935" s="17"/>
      <c r="P2935" s="17"/>
      <c r="Q2935" s="23"/>
      <c r="R2935" s="31" t="s">
        <v>126</v>
      </c>
      <c r="S2935" s="31"/>
      <c r="T2935" s="31"/>
      <c r="U2935" s="31"/>
      <c r="V2935" s="31"/>
      <c r="W2935" s="31"/>
      <c r="X2935" s="31"/>
      <c r="Y2935" s="31"/>
      <c r="Z2935" s="31"/>
      <c r="AA2935" s="31"/>
      <c r="AB2935" s="31"/>
      <c r="AC2935" s="31"/>
      <c r="AD2935" s="31"/>
      <c r="AE2935" s="31"/>
      <c r="AF2935" s="31"/>
      <c r="AG2935" s="31"/>
      <c r="AH2935" s="31"/>
      <c r="AI2935" s="31"/>
      <c r="AJ2935" s="31"/>
      <c r="AK2935" s="31"/>
      <c r="AL2935" s="31"/>
      <c r="AM2935" s="31"/>
      <c r="AN2935" s="31"/>
      <c r="AO2935" s="31"/>
      <c r="AP2935" s="31"/>
      <c r="AQ2935" s="31"/>
      <c r="AR2935" s="31"/>
      <c r="AS2935" s="31"/>
      <c r="AT2935" s="31"/>
      <c r="AU2935" s="31"/>
      <c r="AV2935" s="31"/>
      <c r="AW2935" s="31"/>
      <c r="AX2935" s="31"/>
      <c r="AY2935" s="32"/>
      <c r="AZ2935" s="32"/>
      <c r="BA2935" s="32"/>
      <c r="BB2935" s="32"/>
      <c r="BC2935" s="32"/>
      <c r="BD2935" s="32"/>
      <c r="BE2935" s="32"/>
      <c r="BF2935" s="32"/>
      <c r="BG2935" s="32"/>
      <c r="BH2935" s="32"/>
      <c r="BI2935" s="32"/>
      <c r="BJ2935" s="32"/>
      <c r="BK2935" s="33"/>
      <c r="BL2935" s="33"/>
      <c r="BM2935" s="33"/>
      <c r="BN2935" s="33"/>
      <c r="BO2935" s="33"/>
      <c r="BP2935" s="33"/>
      <c r="BQ2935" s="33"/>
      <c r="BR2935" s="33"/>
      <c r="BS2935" s="33"/>
      <c r="BT2935" s="33"/>
      <c r="BU2935" s="33"/>
      <c r="BV2935" s="33"/>
      <c r="BW2935" s="33"/>
      <c r="BX2935" s="26"/>
    </row>
    <row r="2936" spans="2:126" ht="20.100000000000001" customHeight="1">
      <c r="B2936" s="9"/>
      <c r="C2936" s="9"/>
      <c r="D2936" s="10"/>
      <c r="E2936" s="11" t="s">
        <v>81</v>
      </c>
      <c r="F2936" s="11"/>
      <c r="G2936" s="11"/>
      <c r="H2936" s="11"/>
      <c r="I2936" s="11"/>
      <c r="J2936" s="12"/>
      <c r="K2936" s="12"/>
      <c r="L2936" s="12"/>
      <c r="M2936" s="12"/>
      <c r="N2936" s="12"/>
      <c r="O2936" s="12"/>
      <c r="P2936" s="12"/>
      <c r="Q2936" s="15"/>
      <c r="R2936" s="16" t="s">
        <v>115</v>
      </c>
      <c r="S2936" s="17"/>
      <c r="T2936" s="17"/>
      <c r="U2936" s="17"/>
      <c r="V2936" s="17"/>
      <c r="W2936" s="17"/>
      <c r="X2936" s="17"/>
      <c r="Y2936" s="17"/>
      <c r="Z2936" s="17"/>
      <c r="AA2936" s="17"/>
      <c r="AB2936" s="17"/>
      <c r="AC2936" s="17"/>
      <c r="AD2936" s="17"/>
      <c r="AE2936" s="17"/>
      <c r="AF2936" s="17"/>
      <c r="AG2936" s="17"/>
      <c r="AH2936" s="17"/>
      <c r="AI2936" s="17"/>
      <c r="AJ2936" s="17"/>
      <c r="AK2936" s="17"/>
      <c r="AL2936" s="17"/>
      <c r="AM2936" s="17"/>
      <c r="AN2936" s="17"/>
      <c r="AO2936" s="17"/>
      <c r="AP2936" s="17"/>
      <c r="AQ2936" s="17"/>
      <c r="AR2936" s="17"/>
      <c r="AS2936" s="17"/>
      <c r="AT2936" s="17"/>
      <c r="AU2936" s="17"/>
      <c r="AV2936" s="17"/>
      <c r="AW2936" s="17"/>
      <c r="AX2936" s="17"/>
      <c r="AY2936" s="18"/>
      <c r="AZ2936" s="18"/>
      <c r="BA2936" s="18"/>
      <c r="BB2936" s="18"/>
      <c r="BC2936" s="18"/>
      <c r="BD2936" s="18"/>
      <c r="BE2936" s="18"/>
      <c r="BF2936" s="18"/>
      <c r="BG2936" s="18"/>
      <c r="BH2936" s="18"/>
      <c r="BI2936" s="18"/>
      <c r="BJ2936" s="18"/>
      <c r="BK2936" s="18"/>
      <c r="BL2936" s="18"/>
      <c r="BM2936" s="18"/>
      <c r="BN2936" s="18"/>
      <c r="BO2936" s="18"/>
      <c r="BP2936" s="18"/>
      <c r="BQ2936" s="18"/>
      <c r="BR2936" s="18"/>
      <c r="BS2936" s="18"/>
      <c r="BT2936" s="18"/>
      <c r="BU2936" s="18"/>
      <c r="BV2936" s="18"/>
      <c r="BW2936" s="18"/>
      <c r="BX2936" s="19"/>
    </row>
    <row r="2937" spans="2:126" ht="20.100000000000001" customHeight="1">
      <c r="B2937" s="9"/>
      <c r="C2937" s="9"/>
      <c r="D2937" s="15"/>
      <c r="E2937" s="16" t="s">
        <v>82</v>
      </c>
      <c r="F2937" s="16"/>
      <c r="G2937" s="16"/>
      <c r="H2937" s="16"/>
      <c r="I2937" s="16"/>
      <c r="J2937" s="17"/>
      <c r="K2937" s="17"/>
      <c r="L2937" s="17"/>
      <c r="M2937" s="17"/>
      <c r="N2937" s="17"/>
      <c r="O2937" s="17"/>
      <c r="P2937" s="17"/>
      <c r="Q2937" s="20"/>
      <c r="R2937" s="486" t="s">
        <v>113</v>
      </c>
      <c r="S2937" s="486"/>
      <c r="T2937" s="486"/>
      <c r="U2937" s="486"/>
      <c r="V2937" s="39" t="s">
        <v>240</v>
      </c>
      <c r="W2937" s="487" t="str">
        <f>VLOOKUP(A2915,入力フォーム!$A$26:$AA$75,10,FALSE)</f>
        <v/>
      </c>
      <c r="X2937" s="487"/>
      <c r="Y2937" s="487"/>
      <c r="Z2937" s="487"/>
      <c r="AA2937" s="487"/>
      <c r="AB2937" s="487"/>
      <c r="AC2937" s="487"/>
      <c r="AD2937" s="39" t="s">
        <v>21</v>
      </c>
      <c r="AE2937" s="40"/>
      <c r="AF2937" s="22"/>
      <c r="AG2937" s="22"/>
      <c r="AH2937" s="22"/>
      <c r="AI2937" s="22"/>
      <c r="AJ2937" s="22"/>
      <c r="AK2937" s="22"/>
      <c r="AL2937" s="22"/>
      <c r="AM2937" s="22"/>
      <c r="AN2937" s="22"/>
      <c r="AO2937" s="22"/>
      <c r="AP2937" s="22"/>
      <c r="AQ2937" s="22"/>
      <c r="AR2937" s="22"/>
      <c r="AS2937" s="22"/>
      <c r="AT2937" s="22"/>
      <c r="AU2937" s="22"/>
      <c r="AV2937" s="22"/>
      <c r="AW2937" s="22"/>
      <c r="AX2937" s="2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3"/>
    </row>
    <row r="2938" spans="2:126" ht="20.100000000000001" customHeight="1">
      <c r="B2938" s="9"/>
      <c r="C2938" s="9"/>
      <c r="D2938" s="15"/>
      <c r="E2938" s="16"/>
      <c r="F2938" s="16"/>
      <c r="G2938" s="16"/>
      <c r="H2938" s="16"/>
      <c r="I2938" s="16"/>
      <c r="J2938" s="17"/>
      <c r="K2938" s="17"/>
      <c r="L2938" s="17"/>
      <c r="M2938" s="17"/>
      <c r="N2938" s="17"/>
      <c r="O2938" s="17"/>
      <c r="P2938" s="17"/>
      <c r="Q2938" s="15"/>
      <c r="R2938" s="16" t="s">
        <v>104</v>
      </c>
      <c r="S2938" s="17"/>
      <c r="T2938" s="17"/>
      <c r="U2938" s="17"/>
      <c r="V2938" s="17"/>
      <c r="W2938" s="17"/>
      <c r="X2938" s="17"/>
      <c r="Y2938" s="17"/>
      <c r="Z2938" s="17"/>
      <c r="AA2938" s="17"/>
      <c r="AB2938" s="17"/>
      <c r="AC2938" s="17"/>
      <c r="AD2938" s="17"/>
      <c r="AE2938" s="17"/>
      <c r="AF2938" s="17"/>
      <c r="AG2938" s="17"/>
      <c r="AH2938" s="17"/>
      <c r="AI2938" s="17"/>
      <c r="AJ2938" s="17"/>
      <c r="AK2938" s="17"/>
      <c r="AL2938" s="17"/>
      <c r="AM2938" s="17"/>
      <c r="AN2938" s="17"/>
      <c r="AO2938" s="17"/>
      <c r="AP2938" s="17"/>
      <c r="AQ2938" s="17"/>
      <c r="AR2938" s="17"/>
      <c r="AS2938" s="17"/>
      <c r="AT2938" s="17"/>
      <c r="AU2938" s="17"/>
      <c r="AV2938" s="17"/>
      <c r="AW2938" s="17"/>
      <c r="AX2938" s="17"/>
      <c r="AY2938" s="18"/>
      <c r="AZ2938" s="18"/>
      <c r="BA2938" s="18"/>
      <c r="BB2938" s="18"/>
      <c r="BC2938" s="18"/>
      <c r="BD2938" s="18"/>
      <c r="BE2938" s="18"/>
      <c r="BF2938" s="18"/>
      <c r="BG2938" s="18"/>
      <c r="BH2938" s="18"/>
      <c r="BI2938" s="18"/>
      <c r="BJ2938" s="18"/>
      <c r="BK2938" s="18"/>
      <c r="BL2938" s="18"/>
      <c r="BM2938" s="18"/>
      <c r="BN2938" s="18"/>
      <c r="BO2938" s="18"/>
      <c r="BP2938" s="18"/>
      <c r="BQ2938" s="18"/>
      <c r="BR2938" s="18"/>
      <c r="BS2938" s="18"/>
      <c r="BT2938" s="18"/>
      <c r="BU2938" s="18"/>
      <c r="BV2938" s="18"/>
      <c r="BW2938" s="18"/>
      <c r="BX2938" s="19"/>
    </row>
    <row r="2939" spans="2:126" ht="20.100000000000001" customHeight="1">
      <c r="B2939" s="9"/>
      <c r="C2939" s="9"/>
      <c r="D2939" s="15"/>
      <c r="E2939" s="16"/>
      <c r="F2939" s="16"/>
      <c r="G2939" s="16"/>
      <c r="H2939" s="16"/>
      <c r="I2939" s="16"/>
      <c r="J2939" s="17"/>
      <c r="K2939" s="17"/>
      <c r="L2939" s="17"/>
      <c r="M2939" s="17"/>
      <c r="N2939" s="17"/>
      <c r="O2939" s="17"/>
      <c r="P2939" s="17"/>
      <c r="Q2939" s="15"/>
      <c r="R2939" s="16" t="s">
        <v>68</v>
      </c>
      <c r="S2939" s="17"/>
      <c r="T2939" s="17"/>
      <c r="U2939" s="17"/>
      <c r="V2939" s="17"/>
      <c r="W2939" s="17"/>
      <c r="X2939" s="17"/>
      <c r="Y2939" s="17"/>
      <c r="Z2939" s="17"/>
      <c r="AA2939" s="17"/>
      <c r="AB2939" s="17"/>
      <c r="AC2939" s="17"/>
      <c r="AD2939" s="17"/>
      <c r="AE2939" s="17"/>
      <c r="AF2939" s="17"/>
      <c r="AG2939" s="17"/>
      <c r="AH2939" s="17"/>
      <c r="AI2939" s="17"/>
      <c r="AJ2939" s="17"/>
      <c r="AK2939" s="17"/>
      <c r="AL2939" s="17"/>
      <c r="AM2939" s="17"/>
      <c r="AN2939" s="17"/>
      <c r="AO2939" s="17"/>
      <c r="AP2939" s="17"/>
      <c r="AQ2939" s="17"/>
      <c r="AR2939" s="17"/>
      <c r="AS2939" s="17"/>
      <c r="AT2939" s="17"/>
      <c r="AU2939" s="17"/>
      <c r="AV2939" s="17"/>
      <c r="AW2939" s="17"/>
      <c r="AX2939" s="17"/>
      <c r="AY2939" s="18"/>
      <c r="AZ2939" s="18"/>
      <c r="BA2939" s="18"/>
      <c r="BB2939" s="18"/>
      <c r="BC2939" s="18"/>
      <c r="BD2939" s="18"/>
      <c r="BE2939" s="18"/>
      <c r="BF2939" s="18"/>
      <c r="BG2939" s="18"/>
      <c r="BH2939" s="18"/>
      <c r="BI2939" s="18"/>
      <c r="BJ2939" s="18"/>
      <c r="BK2939" s="18"/>
      <c r="BL2939" s="18"/>
      <c r="BM2939" s="18"/>
      <c r="BN2939" s="18"/>
      <c r="BO2939" s="18"/>
      <c r="BP2939" s="18"/>
      <c r="BQ2939" s="18"/>
      <c r="BR2939" s="18"/>
      <c r="BS2939" s="18"/>
      <c r="BT2939" s="18"/>
      <c r="BU2939" s="18"/>
      <c r="BV2939" s="18"/>
      <c r="BW2939" s="18"/>
      <c r="BX2939" s="19"/>
    </row>
    <row r="2940" spans="2:126" ht="20.100000000000001" customHeight="1">
      <c r="B2940" s="9"/>
      <c r="C2940" s="9"/>
      <c r="D2940" s="15"/>
      <c r="E2940" s="16"/>
      <c r="F2940" s="16"/>
      <c r="G2940" s="16"/>
      <c r="H2940" s="16"/>
      <c r="I2940" s="16"/>
      <c r="J2940" s="17"/>
      <c r="K2940" s="17"/>
      <c r="L2940" s="17"/>
      <c r="M2940" s="17"/>
      <c r="N2940" s="17"/>
      <c r="O2940" s="17"/>
      <c r="P2940" s="17"/>
      <c r="Q2940" s="15"/>
      <c r="R2940" s="16" t="s">
        <v>114</v>
      </c>
      <c r="S2940" s="17"/>
      <c r="T2940" s="17"/>
      <c r="U2940" s="17"/>
      <c r="V2940" s="17"/>
      <c r="W2940" s="17"/>
      <c r="X2940" s="17"/>
      <c r="Y2940" s="17"/>
      <c r="Z2940" s="17"/>
      <c r="AA2940" s="17"/>
      <c r="AB2940" s="17"/>
      <c r="AC2940" s="17"/>
      <c r="AD2940" s="17"/>
      <c r="AE2940" s="17"/>
      <c r="AF2940" s="17"/>
      <c r="AG2940" s="17"/>
      <c r="AH2940" s="17"/>
      <c r="AI2940" s="17"/>
      <c r="AJ2940" s="17"/>
      <c r="AK2940" s="17"/>
      <c r="AL2940" s="17"/>
      <c r="AM2940" s="17"/>
      <c r="AN2940" s="17"/>
      <c r="AO2940" s="17"/>
      <c r="AP2940" s="17"/>
      <c r="AQ2940" s="17"/>
      <c r="AR2940" s="17"/>
      <c r="AS2940" s="17"/>
      <c r="AT2940" s="17"/>
      <c r="AU2940" s="17"/>
      <c r="AV2940" s="17"/>
      <c r="AW2940" s="17"/>
      <c r="AX2940" s="17"/>
      <c r="AY2940" s="18"/>
      <c r="AZ2940" s="18"/>
      <c r="BA2940" s="18"/>
      <c r="BB2940" s="18"/>
      <c r="BC2940" s="18"/>
      <c r="BD2940" s="18"/>
      <c r="BE2940" s="18"/>
      <c r="BF2940" s="18"/>
      <c r="BG2940" s="18"/>
      <c r="BH2940" s="18"/>
      <c r="BI2940" s="18"/>
      <c r="BJ2940" s="18"/>
      <c r="BK2940" s="18"/>
      <c r="BL2940" s="18"/>
      <c r="BM2940" s="18"/>
      <c r="BN2940" s="18"/>
      <c r="BO2940" s="18"/>
      <c r="BP2940" s="18"/>
      <c r="BQ2940" s="18"/>
      <c r="BR2940" s="18"/>
      <c r="BS2940" s="18"/>
      <c r="BT2940" s="18"/>
      <c r="BU2940" s="18"/>
      <c r="BV2940" s="18"/>
      <c r="BW2940" s="18"/>
      <c r="BX2940" s="19"/>
    </row>
    <row r="2941" spans="2:126" ht="20.100000000000001" customHeight="1">
      <c r="B2941" s="9"/>
      <c r="C2941" s="9"/>
      <c r="D2941" s="15"/>
      <c r="E2941" s="16"/>
      <c r="F2941" s="16"/>
      <c r="G2941" s="16"/>
      <c r="H2941" s="16"/>
      <c r="I2941" s="16"/>
      <c r="J2941" s="17"/>
      <c r="K2941" s="17"/>
      <c r="L2941" s="17"/>
      <c r="M2941" s="17"/>
      <c r="N2941" s="17"/>
      <c r="O2941" s="17"/>
      <c r="P2941" s="17"/>
      <c r="Q2941" s="23"/>
      <c r="R2941" s="25"/>
      <c r="S2941" s="25"/>
      <c r="T2941" s="25"/>
      <c r="U2941" s="25"/>
      <c r="V2941" s="25"/>
      <c r="W2941" s="25"/>
      <c r="X2941" s="25"/>
      <c r="Y2941" s="24" t="s">
        <v>241</v>
      </c>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26"/>
    </row>
    <row r="2942" spans="2:126" ht="20.100000000000001" customHeight="1">
      <c r="B2942" s="9"/>
      <c r="C2942" s="9"/>
      <c r="D2942" s="10"/>
      <c r="E2942" s="11" t="s">
        <v>50</v>
      </c>
      <c r="F2942" s="11"/>
      <c r="G2942" s="11"/>
      <c r="H2942" s="11"/>
      <c r="I2942" s="11"/>
      <c r="J2942" s="12"/>
      <c r="K2942" s="12"/>
      <c r="L2942" s="12"/>
      <c r="M2942" s="12"/>
      <c r="N2942" s="12"/>
      <c r="O2942" s="12"/>
      <c r="P2942" s="12"/>
      <c r="Q2942" s="15"/>
      <c r="R2942" s="16" t="s">
        <v>69</v>
      </c>
      <c r="S2942" s="17"/>
      <c r="T2942" s="17"/>
      <c r="U2942" s="17"/>
      <c r="V2942" s="17"/>
      <c r="W2942" s="17"/>
      <c r="X2942" s="17"/>
      <c r="Y2942" s="17"/>
      <c r="Z2942" s="17"/>
      <c r="AA2942" s="17"/>
      <c r="AB2942" s="17"/>
      <c r="AC2942" s="16" t="s">
        <v>70</v>
      </c>
      <c r="AD2942" s="17"/>
      <c r="AE2942" s="17"/>
      <c r="AF2942" s="17"/>
      <c r="AG2942" s="17"/>
      <c r="AH2942" s="17"/>
      <c r="AI2942" s="17"/>
      <c r="AJ2942" s="17"/>
      <c r="AK2942" s="17"/>
      <c r="AL2942" s="17"/>
      <c r="AM2942" s="17"/>
      <c r="AN2942" s="17"/>
      <c r="AO2942" s="17"/>
      <c r="AP2942" s="17"/>
      <c r="AQ2942" s="17"/>
      <c r="AR2942" s="17"/>
      <c r="AS2942" s="17"/>
      <c r="AT2942" s="17"/>
      <c r="AU2942" s="17"/>
      <c r="AV2942" s="17"/>
      <c r="AW2942" s="17"/>
      <c r="AX2942" s="17"/>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9"/>
    </row>
    <row r="2943" spans="2:126" ht="20.100000000000001" customHeight="1">
      <c r="B2943" s="9"/>
      <c r="C2943" s="9"/>
      <c r="D2943" s="10"/>
      <c r="E2943" s="11" t="s">
        <v>51</v>
      </c>
      <c r="F2943" s="11"/>
      <c r="G2943" s="11"/>
      <c r="H2943" s="11"/>
      <c r="I2943" s="11"/>
      <c r="J2943" s="12"/>
      <c r="K2943" s="12"/>
      <c r="L2943" s="12"/>
      <c r="M2943" s="12"/>
      <c r="N2943" s="12"/>
      <c r="O2943" s="12"/>
      <c r="P2943" s="12"/>
      <c r="Q2943" s="10"/>
      <c r="R2943" s="11" t="s">
        <v>86</v>
      </c>
      <c r="S2943" s="12"/>
      <c r="T2943" s="12"/>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c r="BW2943" s="13"/>
      <c r="BX2943" s="14"/>
    </row>
    <row r="2944" spans="2:126" ht="20.100000000000001" customHeight="1">
      <c r="B2944" s="9"/>
      <c r="C2944" s="9"/>
      <c r="D2944" s="20"/>
      <c r="E2944" s="21" t="s">
        <v>52</v>
      </c>
      <c r="F2944" s="21"/>
      <c r="G2944" s="21"/>
      <c r="H2944" s="21"/>
      <c r="I2944" s="21"/>
      <c r="J2944" s="22"/>
      <c r="K2944" s="22"/>
      <c r="L2944" s="22"/>
      <c r="M2944" s="22"/>
      <c r="N2944" s="22"/>
      <c r="O2944" s="22"/>
      <c r="P2944" s="22"/>
      <c r="Q2944" s="15"/>
      <c r="R2944" s="16" t="s">
        <v>71</v>
      </c>
      <c r="S2944" s="29"/>
      <c r="T2944" s="29"/>
      <c r="U2944" s="29"/>
      <c r="V2944" s="29"/>
      <c r="W2944" s="29"/>
      <c r="X2944" s="29"/>
      <c r="Y2944" s="29"/>
      <c r="Z2944" s="29"/>
      <c r="AA2944" s="29"/>
      <c r="AB2944" s="29"/>
      <c r="AC2944" s="29"/>
      <c r="AD2944" s="29"/>
      <c r="AE2944" s="29"/>
      <c r="AF2944" s="29"/>
      <c r="AG2944" s="29"/>
      <c r="AH2944" s="29"/>
      <c r="AI2944" s="29"/>
      <c r="AJ2944" s="29"/>
      <c r="AK2944" s="29"/>
      <c r="AL2944" s="29"/>
      <c r="AM2944" s="29"/>
      <c r="AN2944" s="29"/>
      <c r="AO2944" s="29"/>
      <c r="AP2944" s="29"/>
      <c r="AQ2944" s="29"/>
      <c r="AR2944" s="29"/>
      <c r="AS2944" s="29"/>
      <c r="AT2944" s="29"/>
      <c r="AU2944" s="29"/>
      <c r="AV2944" s="29"/>
      <c r="AW2944" s="29"/>
      <c r="AX2944" s="29"/>
      <c r="AY2944" s="30"/>
      <c r="AZ2944" s="30"/>
      <c r="BA2944" s="30"/>
      <c r="BB2944" s="30"/>
      <c r="BC2944" s="30"/>
      <c r="BD2944" s="30"/>
      <c r="BE2944" s="30"/>
      <c r="BF2944" s="30"/>
      <c r="BG2944" s="30"/>
      <c r="BH2944" s="30"/>
      <c r="BI2944" s="30"/>
      <c r="BJ2944" s="30"/>
      <c r="BK2944" s="30"/>
      <c r="BL2944" s="18"/>
      <c r="BM2944" s="18"/>
      <c r="BN2944" s="18"/>
      <c r="BO2944" s="18"/>
      <c r="BP2944" s="18"/>
      <c r="BQ2944" s="18"/>
      <c r="BR2944" s="18"/>
      <c r="BS2944" s="18"/>
      <c r="BT2944" s="18"/>
      <c r="BU2944" s="18"/>
      <c r="BV2944" s="18"/>
      <c r="BW2944" s="18"/>
      <c r="BX2944" s="19"/>
      <c r="BZ2944"/>
      <c r="CA2944"/>
      <c r="CB2944"/>
      <c r="CC2944"/>
      <c r="CD2944"/>
      <c r="CE2944"/>
      <c r="CF2944"/>
      <c r="CG2944"/>
      <c r="CH2944"/>
      <c r="CI2944"/>
      <c r="CJ2944"/>
      <c r="CK2944"/>
      <c r="CL2944"/>
      <c r="CM2944"/>
      <c r="CN2944"/>
      <c r="CO2944"/>
      <c r="CP2944"/>
      <c r="CQ2944"/>
      <c r="CR2944"/>
      <c r="CS2944"/>
      <c r="CT2944"/>
      <c r="CU2944"/>
      <c r="CV2944"/>
      <c r="CW2944"/>
      <c r="CX2944"/>
      <c r="CY2944"/>
      <c r="CZ2944"/>
      <c r="DA2944"/>
      <c r="DB2944"/>
      <c r="DC2944"/>
      <c r="DD2944"/>
      <c r="DE2944"/>
      <c r="DF2944"/>
      <c r="DG2944"/>
      <c r="DH2944"/>
      <c r="DI2944"/>
      <c r="DJ2944"/>
      <c r="DK2944"/>
      <c r="DL2944"/>
      <c r="DM2944"/>
      <c r="DN2944"/>
      <c r="DO2944"/>
      <c r="DP2944"/>
      <c r="DQ2944"/>
      <c r="DR2944"/>
      <c r="DS2944"/>
      <c r="DT2944"/>
      <c r="DU2944"/>
      <c r="DV2944"/>
    </row>
    <row r="2945" spans="2:126" ht="20.100000000000001" customHeight="1">
      <c r="B2945" s="9"/>
      <c r="C2945" s="9"/>
      <c r="D2945" s="15"/>
      <c r="E2945" s="16"/>
      <c r="F2945" s="16"/>
      <c r="G2945" s="16"/>
      <c r="H2945" s="16"/>
      <c r="I2945" s="16"/>
      <c r="J2945" s="17"/>
      <c r="K2945" s="17"/>
      <c r="L2945" s="17"/>
      <c r="M2945" s="17"/>
      <c r="N2945" s="17"/>
      <c r="O2945" s="17"/>
      <c r="P2945" s="17"/>
      <c r="Q2945" s="15"/>
      <c r="R2945" s="28" t="s">
        <v>72</v>
      </c>
      <c r="S2945" s="29"/>
      <c r="T2945" s="29"/>
      <c r="U2945" s="29"/>
      <c r="V2945" s="29"/>
      <c r="W2945" s="29"/>
      <c r="X2945" s="29"/>
      <c r="Y2945" s="29"/>
      <c r="Z2945" s="29"/>
      <c r="AA2945" s="29"/>
      <c r="AB2945" s="29"/>
      <c r="AC2945" s="29"/>
      <c r="AD2945" s="29"/>
      <c r="AE2945" s="29"/>
      <c r="AF2945" s="29"/>
      <c r="AG2945" s="29"/>
      <c r="AH2945" s="29"/>
      <c r="AI2945" s="29"/>
      <c r="AJ2945" s="29"/>
      <c r="AK2945" s="29"/>
      <c r="AL2945" s="29"/>
      <c r="AM2945" s="29"/>
      <c r="AN2945" s="29"/>
      <c r="AO2945" s="29"/>
      <c r="AP2945" s="29"/>
      <c r="AQ2945" s="29"/>
      <c r="AR2945" s="29"/>
      <c r="AS2945" s="29"/>
      <c r="AT2945" s="29"/>
      <c r="AU2945" s="29"/>
      <c r="AV2945" s="29"/>
      <c r="AW2945" s="29"/>
      <c r="AX2945" s="29"/>
      <c r="AY2945" s="30"/>
      <c r="AZ2945" s="30"/>
      <c r="BA2945" s="30"/>
      <c r="BB2945" s="30"/>
      <c r="BC2945" s="30"/>
      <c r="BD2945" s="30"/>
      <c r="BE2945" s="30"/>
      <c r="BF2945" s="30"/>
      <c r="BG2945" s="30"/>
      <c r="BH2945" s="30"/>
      <c r="BI2945" s="30"/>
      <c r="BJ2945" s="30"/>
      <c r="BK2945" s="30"/>
      <c r="BL2945" s="18"/>
      <c r="BM2945" s="18"/>
      <c r="BN2945" s="18"/>
      <c r="BO2945" s="18"/>
      <c r="BP2945" s="18"/>
      <c r="BQ2945" s="18"/>
      <c r="BR2945" s="18"/>
      <c r="BS2945" s="18"/>
      <c r="BT2945" s="18"/>
      <c r="BU2945" s="18"/>
      <c r="BV2945" s="18"/>
      <c r="BW2945" s="18"/>
      <c r="BX2945" s="19"/>
      <c r="BZ2945"/>
      <c r="CA2945"/>
      <c r="CB2945"/>
      <c r="CC2945"/>
      <c r="CD2945"/>
      <c r="CE2945"/>
      <c r="CF2945"/>
      <c r="CG2945"/>
      <c r="CH2945"/>
      <c r="CI2945"/>
      <c r="CJ2945"/>
      <c r="CK2945"/>
      <c r="CL2945"/>
      <c r="CM2945"/>
      <c r="CN2945"/>
      <c r="CO2945"/>
      <c r="CP2945"/>
      <c r="CQ2945"/>
      <c r="CR2945"/>
      <c r="CS2945"/>
      <c r="CT2945"/>
      <c r="CU2945"/>
      <c r="CV2945"/>
      <c r="CW2945"/>
      <c r="CX2945"/>
      <c r="CY2945"/>
      <c r="CZ2945"/>
      <c r="DA2945"/>
      <c r="DB2945"/>
      <c r="DC2945"/>
      <c r="DD2945"/>
      <c r="DE2945"/>
      <c r="DF2945"/>
      <c r="DG2945"/>
      <c r="DH2945"/>
      <c r="DI2945"/>
      <c r="DJ2945"/>
      <c r="DK2945"/>
      <c r="DL2945"/>
      <c r="DM2945"/>
      <c r="DN2945"/>
      <c r="DO2945"/>
      <c r="DP2945"/>
      <c r="DQ2945"/>
      <c r="DR2945"/>
      <c r="DS2945"/>
      <c r="DT2945"/>
      <c r="DU2945"/>
      <c r="DV2945"/>
    </row>
    <row r="2946" spans="2:126" ht="20.100000000000001" customHeight="1">
      <c r="B2946" s="9"/>
      <c r="C2946" s="9"/>
      <c r="D2946" s="15"/>
      <c r="E2946" s="16"/>
      <c r="F2946" s="16"/>
      <c r="G2946" s="16"/>
      <c r="H2946" s="16"/>
      <c r="I2946" s="16"/>
      <c r="J2946" s="17"/>
      <c r="K2946" s="17"/>
      <c r="L2946" s="17"/>
      <c r="M2946" s="17"/>
      <c r="N2946" s="17"/>
      <c r="O2946" s="17"/>
      <c r="P2946" s="17"/>
      <c r="Q2946" s="15"/>
      <c r="R2946" s="29"/>
      <c r="S2946" s="29"/>
      <c r="T2946" s="29" t="s">
        <v>73</v>
      </c>
      <c r="U2946" s="29"/>
      <c r="V2946" s="29"/>
      <c r="W2946" s="29"/>
      <c r="X2946" s="29"/>
      <c r="Y2946" s="29"/>
      <c r="Z2946" s="29"/>
      <c r="AA2946" s="29"/>
      <c r="AB2946" s="29"/>
      <c r="AC2946" s="29"/>
      <c r="AD2946" s="29"/>
      <c r="AE2946" s="29"/>
      <c r="AF2946" s="29"/>
      <c r="AG2946" s="29"/>
      <c r="AH2946" s="29"/>
      <c r="AI2946" s="29"/>
      <c r="AJ2946" s="29"/>
      <c r="AK2946" s="29"/>
      <c r="AL2946" s="29"/>
      <c r="AM2946" s="29"/>
      <c r="AN2946" s="29"/>
      <c r="AO2946" s="29"/>
      <c r="AP2946" s="29"/>
      <c r="AQ2946" s="29"/>
      <c r="AR2946" s="29"/>
      <c r="AS2946" s="29"/>
      <c r="AT2946" s="29"/>
      <c r="AU2946" s="29"/>
      <c r="AV2946" s="29"/>
      <c r="AW2946" s="29"/>
      <c r="AX2946" s="29"/>
      <c r="AY2946" s="30"/>
      <c r="AZ2946" s="30"/>
      <c r="BA2946" s="30"/>
      <c r="BB2946" s="30"/>
      <c r="BC2946" s="30"/>
      <c r="BD2946" s="30"/>
      <c r="BE2946" s="30"/>
      <c r="BF2946" s="30"/>
      <c r="BG2946" s="30"/>
      <c r="BH2946" s="30"/>
      <c r="BI2946" s="30"/>
      <c r="BJ2946" s="30"/>
      <c r="BK2946" s="30"/>
      <c r="BL2946" s="18"/>
      <c r="BM2946" s="18"/>
      <c r="BN2946" s="18"/>
      <c r="BO2946" s="18"/>
      <c r="BP2946" s="18"/>
      <c r="BQ2946" s="18"/>
      <c r="BR2946" s="18"/>
      <c r="BS2946" s="18"/>
      <c r="BT2946" s="18"/>
      <c r="BU2946" s="18"/>
      <c r="BV2946" s="18"/>
      <c r="BW2946" s="18"/>
      <c r="BX2946" s="19"/>
      <c r="BZ2946"/>
      <c r="CA2946"/>
      <c r="CB2946"/>
      <c r="CC2946"/>
      <c r="CD2946"/>
      <c r="CE2946"/>
      <c r="CF2946"/>
      <c r="CG2946"/>
      <c r="CH2946"/>
      <c r="CI2946"/>
      <c r="CJ2946"/>
      <c r="CK2946"/>
      <c r="CL2946"/>
      <c r="CM2946"/>
      <c r="CN2946"/>
      <c r="CO2946"/>
      <c r="CP2946"/>
      <c r="CQ2946"/>
      <c r="CR2946"/>
      <c r="CS2946"/>
      <c r="CT2946"/>
      <c r="CU2946"/>
      <c r="CV2946"/>
      <c r="CW2946"/>
      <c r="CX2946"/>
      <c r="CY2946"/>
      <c r="CZ2946"/>
      <c r="DA2946"/>
      <c r="DB2946"/>
      <c r="DC2946"/>
      <c r="DD2946"/>
      <c r="DE2946"/>
      <c r="DF2946"/>
      <c r="DG2946"/>
      <c r="DH2946"/>
      <c r="DI2946"/>
      <c r="DJ2946"/>
      <c r="DK2946"/>
      <c r="DL2946"/>
      <c r="DM2946"/>
      <c r="DN2946"/>
      <c r="DO2946"/>
      <c r="DP2946"/>
      <c r="DQ2946"/>
      <c r="DR2946"/>
      <c r="DS2946"/>
      <c r="DT2946"/>
      <c r="DU2946"/>
      <c r="DV2946"/>
    </row>
    <row r="2947" spans="2:126" ht="20.100000000000001" customHeight="1">
      <c r="B2947" s="9"/>
      <c r="C2947" s="9"/>
      <c r="D2947" s="15"/>
      <c r="E2947" s="16"/>
      <c r="F2947" s="16"/>
      <c r="G2947" s="16"/>
      <c r="H2947" s="16"/>
      <c r="I2947" s="16"/>
      <c r="J2947" s="17"/>
      <c r="K2947" s="17"/>
      <c r="L2947" s="17"/>
      <c r="M2947" s="17"/>
      <c r="N2947" s="17"/>
      <c r="O2947" s="17"/>
      <c r="P2947" s="17"/>
      <c r="Q2947" s="15"/>
      <c r="R2947" s="29"/>
      <c r="S2947" s="29"/>
      <c r="T2947" s="29" t="s">
        <v>74</v>
      </c>
      <c r="U2947" s="29"/>
      <c r="V2947" s="29"/>
      <c r="W2947" s="29"/>
      <c r="X2947" s="29"/>
      <c r="Y2947" s="29"/>
      <c r="Z2947" s="29"/>
      <c r="AA2947" s="29"/>
      <c r="AB2947" s="29"/>
      <c r="AC2947" s="29"/>
      <c r="AD2947" s="29"/>
      <c r="AE2947" s="29"/>
      <c r="AF2947" s="29"/>
      <c r="AG2947" s="29"/>
      <c r="AH2947" s="29"/>
      <c r="AI2947" s="29"/>
      <c r="AJ2947" s="29"/>
      <c r="AK2947" s="29"/>
      <c r="AL2947" s="29"/>
      <c r="AM2947" s="29"/>
      <c r="AN2947" s="29"/>
      <c r="AO2947" s="29"/>
      <c r="AP2947" s="29"/>
      <c r="AQ2947" s="29"/>
      <c r="AR2947" s="29"/>
      <c r="AS2947" s="29"/>
      <c r="AT2947" s="29"/>
      <c r="AU2947" s="29"/>
      <c r="AV2947" s="29"/>
      <c r="AW2947" s="29"/>
      <c r="AX2947" s="29"/>
      <c r="AY2947" s="30"/>
      <c r="AZ2947" s="30"/>
      <c r="BA2947" s="30"/>
      <c r="BB2947" s="30"/>
      <c r="BC2947" s="30"/>
      <c r="BD2947" s="30"/>
      <c r="BE2947" s="30"/>
      <c r="BF2947" s="30"/>
      <c r="BG2947" s="30"/>
      <c r="BH2947" s="30"/>
      <c r="BI2947" s="30"/>
      <c r="BJ2947" s="30"/>
      <c r="BK2947" s="30"/>
      <c r="BL2947" s="18"/>
      <c r="BM2947" s="18"/>
      <c r="BN2947" s="18"/>
      <c r="BO2947" s="18"/>
      <c r="BP2947" s="18"/>
      <c r="BQ2947" s="18"/>
      <c r="BR2947" s="18"/>
      <c r="BS2947" s="18"/>
      <c r="BT2947" s="18"/>
      <c r="BU2947" s="18"/>
      <c r="BV2947" s="18"/>
      <c r="BW2947" s="18"/>
      <c r="BX2947" s="19"/>
      <c r="BZ2947"/>
      <c r="CA2947"/>
      <c r="CB2947"/>
      <c r="CC2947"/>
      <c r="CD2947"/>
      <c r="CE2947"/>
      <c r="CF2947"/>
      <c r="CG2947"/>
      <c r="CH2947"/>
      <c r="CI2947"/>
      <c r="CJ2947"/>
      <c r="CK2947"/>
      <c r="CL2947"/>
      <c r="CM2947"/>
      <c r="CN2947"/>
      <c r="CO2947"/>
      <c r="CP2947"/>
      <c r="CQ2947"/>
      <c r="CR2947"/>
      <c r="CS2947"/>
      <c r="CT2947"/>
      <c r="CU2947"/>
      <c r="CV2947"/>
      <c r="CW2947"/>
      <c r="CX2947"/>
      <c r="CY2947"/>
      <c r="CZ2947"/>
      <c r="DA2947"/>
      <c r="DB2947"/>
      <c r="DC2947"/>
      <c r="DD2947"/>
      <c r="DE2947"/>
      <c r="DF2947"/>
      <c r="DG2947"/>
      <c r="DH2947"/>
      <c r="DI2947"/>
      <c r="DJ2947"/>
      <c r="DK2947"/>
      <c r="DL2947"/>
      <c r="DM2947"/>
      <c r="DN2947"/>
      <c r="DO2947"/>
      <c r="DP2947"/>
      <c r="DQ2947"/>
      <c r="DR2947"/>
      <c r="DS2947"/>
      <c r="DT2947"/>
      <c r="DU2947"/>
      <c r="DV2947"/>
    </row>
    <row r="2948" spans="2:126" ht="20.100000000000001" customHeight="1">
      <c r="B2948" s="9"/>
      <c r="C2948" s="9"/>
      <c r="D2948" s="15"/>
      <c r="E2948" s="16"/>
      <c r="F2948" s="16"/>
      <c r="G2948" s="16"/>
      <c r="H2948" s="16"/>
      <c r="I2948" s="16"/>
      <c r="J2948" s="17"/>
      <c r="K2948" s="17"/>
      <c r="L2948" s="17"/>
      <c r="M2948" s="17"/>
      <c r="N2948" s="17"/>
      <c r="O2948" s="17"/>
      <c r="P2948" s="17"/>
      <c r="Q2948" s="15"/>
      <c r="R2948" s="29"/>
      <c r="S2948" s="29"/>
      <c r="T2948" s="29" t="s">
        <v>75</v>
      </c>
      <c r="U2948" s="29"/>
      <c r="V2948" s="29"/>
      <c r="W2948" s="29"/>
      <c r="X2948" s="29"/>
      <c r="Y2948" s="29"/>
      <c r="Z2948" s="29"/>
      <c r="AA2948" s="29"/>
      <c r="AB2948" s="29"/>
      <c r="AC2948" s="29"/>
      <c r="AD2948" s="29"/>
      <c r="AE2948" s="29"/>
      <c r="AF2948" s="29"/>
      <c r="AG2948" s="29"/>
      <c r="AH2948" s="29"/>
      <c r="AI2948" s="29"/>
      <c r="AJ2948" s="29"/>
      <c r="AK2948" s="29"/>
      <c r="AL2948" s="29"/>
      <c r="AM2948" s="29"/>
      <c r="AN2948" s="29"/>
      <c r="AO2948" s="29"/>
      <c r="AP2948" s="29"/>
      <c r="AQ2948" s="29"/>
      <c r="AR2948" s="29"/>
      <c r="AS2948" s="29"/>
      <c r="AT2948" s="29"/>
      <c r="AU2948" s="29"/>
      <c r="AV2948" s="29"/>
      <c r="AW2948" s="29"/>
      <c r="AX2948" s="29"/>
      <c r="AY2948" s="30"/>
      <c r="AZ2948" s="30"/>
      <c r="BA2948" s="30"/>
      <c r="BB2948" s="30"/>
      <c r="BC2948" s="30"/>
      <c r="BD2948" s="30"/>
      <c r="BE2948" s="30"/>
      <c r="BF2948" s="30"/>
      <c r="BG2948" s="30"/>
      <c r="BH2948" s="30"/>
      <c r="BI2948" s="30"/>
      <c r="BJ2948" s="30"/>
      <c r="BK2948" s="30"/>
      <c r="BL2948" s="18"/>
      <c r="BM2948" s="18"/>
      <c r="BN2948" s="18"/>
      <c r="BO2948" s="18"/>
      <c r="BP2948" s="18"/>
      <c r="BQ2948" s="18"/>
      <c r="BR2948" s="18"/>
      <c r="BS2948" s="18"/>
      <c r="BT2948" s="18"/>
      <c r="BU2948" s="18"/>
      <c r="BV2948" s="18"/>
      <c r="BW2948" s="18"/>
      <c r="BX2948" s="19"/>
      <c r="BZ2948"/>
      <c r="CA2948"/>
      <c r="CB2948"/>
      <c r="CC2948"/>
      <c r="CD2948"/>
      <c r="CE2948"/>
      <c r="CF2948"/>
      <c r="CG2948"/>
      <c r="CH2948"/>
      <c r="CI2948"/>
      <c r="CJ2948"/>
      <c r="CK2948"/>
      <c r="CL2948"/>
      <c r="CM2948"/>
      <c r="CN2948"/>
      <c r="CO2948"/>
      <c r="CP2948"/>
      <c r="CQ2948"/>
      <c r="CR2948"/>
      <c r="CS2948"/>
      <c r="CT2948"/>
      <c r="CU2948"/>
      <c r="CV2948"/>
      <c r="CW2948"/>
      <c r="CX2948"/>
      <c r="CY2948"/>
      <c r="CZ2948"/>
      <c r="DA2948"/>
      <c r="DB2948"/>
      <c r="DC2948"/>
      <c r="DD2948"/>
      <c r="DE2948"/>
      <c r="DF2948"/>
      <c r="DG2948"/>
      <c r="DH2948"/>
      <c r="DI2948"/>
      <c r="DJ2948"/>
      <c r="DK2948"/>
      <c r="DL2948"/>
      <c r="DM2948"/>
      <c r="DN2948"/>
      <c r="DO2948"/>
      <c r="DP2948"/>
      <c r="DQ2948"/>
      <c r="DR2948"/>
      <c r="DS2948"/>
      <c r="DT2948"/>
      <c r="DU2948"/>
      <c r="DV2948"/>
    </row>
    <row r="2949" spans="2:126" ht="20.100000000000001" customHeight="1">
      <c r="B2949" s="9"/>
      <c r="C2949" s="9"/>
      <c r="D2949" s="15"/>
      <c r="E2949" s="16"/>
      <c r="F2949" s="16"/>
      <c r="G2949" s="16"/>
      <c r="H2949" s="16"/>
      <c r="I2949" s="16"/>
      <c r="J2949" s="17"/>
      <c r="K2949" s="17"/>
      <c r="L2949" s="17"/>
      <c r="M2949" s="17"/>
      <c r="N2949" s="17"/>
      <c r="O2949" s="17"/>
      <c r="P2949" s="17"/>
      <c r="Q2949" s="15"/>
      <c r="R2949" s="29"/>
      <c r="S2949" s="29"/>
      <c r="T2949" s="29" t="s">
        <v>84</v>
      </c>
      <c r="U2949" s="29"/>
      <c r="V2949" s="29"/>
      <c r="W2949" s="29"/>
      <c r="X2949" s="29"/>
      <c r="Y2949" s="29"/>
      <c r="Z2949" s="29"/>
      <c r="AA2949" s="29"/>
      <c r="AB2949" s="29"/>
      <c r="AC2949" s="29"/>
      <c r="AD2949" s="29"/>
      <c r="AE2949" s="29"/>
      <c r="AF2949" s="29"/>
      <c r="AG2949" s="29"/>
      <c r="AH2949" s="29"/>
      <c r="AI2949" s="29"/>
      <c r="AJ2949" s="29"/>
      <c r="AK2949" s="29"/>
      <c r="AL2949" s="29"/>
      <c r="AM2949" s="29"/>
      <c r="AN2949" s="29"/>
      <c r="AO2949" s="29"/>
      <c r="AP2949" s="29"/>
      <c r="AQ2949" s="29"/>
      <c r="AR2949" s="29"/>
      <c r="AS2949" s="29"/>
      <c r="AT2949" s="29"/>
      <c r="AU2949" s="29"/>
      <c r="AV2949" s="29"/>
      <c r="AW2949" s="29"/>
      <c r="AX2949" s="29"/>
      <c r="AY2949" s="30"/>
      <c r="AZ2949" s="30"/>
      <c r="BA2949" s="30"/>
      <c r="BB2949" s="30"/>
      <c r="BC2949" s="30"/>
      <c r="BD2949" s="30"/>
      <c r="BE2949" s="30"/>
      <c r="BF2949" s="30"/>
      <c r="BG2949" s="30"/>
      <c r="BH2949" s="30"/>
      <c r="BI2949" s="30"/>
      <c r="BJ2949" s="30"/>
      <c r="BK2949" s="30"/>
      <c r="BL2949" s="18"/>
      <c r="BM2949" s="18"/>
      <c r="BN2949" s="18"/>
      <c r="BO2949" s="18"/>
      <c r="BP2949" s="18"/>
      <c r="BQ2949" s="18"/>
      <c r="BR2949" s="18"/>
      <c r="BS2949" s="18"/>
      <c r="BT2949" s="18"/>
      <c r="BU2949" s="18"/>
      <c r="BV2949" s="18"/>
      <c r="BW2949" s="18"/>
      <c r="BX2949" s="19"/>
      <c r="BZ2949"/>
      <c r="CA2949"/>
      <c r="CB2949"/>
      <c r="CC2949"/>
      <c r="CD2949"/>
      <c r="CE2949"/>
      <c r="CF2949"/>
      <c r="CG2949"/>
      <c r="CH2949"/>
      <c r="CI2949"/>
      <c r="CJ2949"/>
      <c r="CK2949"/>
      <c r="CL2949"/>
      <c r="CM2949"/>
      <c r="CN2949"/>
      <c r="CO2949"/>
      <c r="CP2949"/>
      <c r="CQ2949"/>
      <c r="CR2949"/>
      <c r="CS2949"/>
      <c r="CT2949"/>
      <c r="CU2949"/>
      <c r="CV2949"/>
      <c r="CW2949"/>
      <c r="CX2949"/>
      <c r="CY2949"/>
      <c r="CZ2949"/>
      <c r="DA2949"/>
      <c r="DB2949"/>
      <c r="DC2949"/>
      <c r="DD2949"/>
      <c r="DE2949"/>
      <c r="DF2949"/>
      <c r="DG2949"/>
      <c r="DH2949"/>
      <c r="DI2949"/>
      <c r="DJ2949"/>
      <c r="DK2949"/>
      <c r="DL2949"/>
      <c r="DM2949"/>
      <c r="DN2949"/>
      <c r="DO2949"/>
      <c r="DP2949"/>
      <c r="DQ2949"/>
      <c r="DR2949"/>
      <c r="DS2949"/>
      <c r="DT2949"/>
      <c r="DU2949"/>
      <c r="DV2949"/>
    </row>
    <row r="2950" spans="2:126" ht="20.100000000000001" customHeight="1">
      <c r="B2950" s="9"/>
      <c r="C2950" s="9"/>
      <c r="D2950" s="23"/>
      <c r="E2950" s="24"/>
      <c r="F2950" s="24"/>
      <c r="G2950" s="24"/>
      <c r="H2950" s="24"/>
      <c r="I2950" s="24"/>
      <c r="J2950" s="25"/>
      <c r="K2950" s="25"/>
      <c r="L2950" s="25"/>
      <c r="M2950" s="25"/>
      <c r="N2950" s="25"/>
      <c r="O2950" s="25"/>
      <c r="P2950" s="25"/>
      <c r="Q2950" s="15"/>
      <c r="R2950" s="29"/>
      <c r="S2950" s="29"/>
      <c r="T2950" s="29" t="s">
        <v>76</v>
      </c>
      <c r="U2950" s="29"/>
      <c r="V2950" s="29"/>
      <c r="W2950" s="29"/>
      <c r="X2950" s="29"/>
      <c r="Y2950" s="29"/>
      <c r="Z2950" s="29"/>
      <c r="AA2950" s="29"/>
      <c r="AB2950" s="29"/>
      <c r="AC2950" s="29"/>
      <c r="AD2950" s="29"/>
      <c r="AE2950" s="29"/>
      <c r="AF2950" s="29"/>
      <c r="AG2950" s="29"/>
      <c r="AH2950" s="29"/>
      <c r="AI2950" s="29"/>
      <c r="AJ2950" s="29"/>
      <c r="AK2950" s="29"/>
      <c r="AL2950" s="29"/>
      <c r="AM2950" s="29"/>
      <c r="AN2950" s="29"/>
      <c r="AO2950" s="29"/>
      <c r="AP2950" s="29"/>
      <c r="AQ2950" s="29"/>
      <c r="AR2950" s="29"/>
      <c r="AS2950" s="29"/>
      <c r="AT2950" s="29"/>
      <c r="AU2950" s="29"/>
      <c r="AV2950" s="29"/>
      <c r="AW2950" s="29"/>
      <c r="AX2950" s="29"/>
      <c r="AY2950" s="30"/>
      <c r="AZ2950" s="30"/>
      <c r="BA2950" s="30"/>
      <c r="BB2950" s="30"/>
      <c r="BC2950" s="30"/>
      <c r="BD2950" s="30"/>
      <c r="BE2950" s="30"/>
      <c r="BF2950" s="30"/>
      <c r="BG2950" s="30"/>
      <c r="BH2950" s="30"/>
      <c r="BI2950" s="30"/>
      <c r="BJ2950" s="30"/>
      <c r="BK2950" s="30"/>
      <c r="BL2950" s="18"/>
      <c r="BM2950" s="18"/>
      <c r="BN2950" s="18"/>
      <c r="BO2950" s="18"/>
      <c r="BP2950" s="18"/>
      <c r="BQ2950" s="18"/>
      <c r="BR2950" s="18"/>
      <c r="BS2950" s="18"/>
      <c r="BT2950" s="18"/>
      <c r="BU2950" s="18"/>
      <c r="BV2950" s="18"/>
      <c r="BW2950" s="18"/>
      <c r="BX2950" s="19"/>
      <c r="BZ2950"/>
      <c r="CA2950"/>
      <c r="CB2950"/>
      <c r="CC2950"/>
      <c r="CD2950"/>
      <c r="CE2950"/>
      <c r="CF2950"/>
      <c r="CG2950"/>
      <c r="CH2950"/>
      <c r="CI2950"/>
      <c r="CJ2950"/>
      <c r="CK2950"/>
      <c r="CL2950"/>
      <c r="CM2950"/>
      <c r="CN2950"/>
      <c r="CO2950"/>
      <c r="CP2950"/>
      <c r="CQ2950"/>
      <c r="CR2950"/>
      <c r="CS2950"/>
      <c r="CT2950"/>
      <c r="CU2950"/>
      <c r="CV2950"/>
      <c r="CW2950"/>
      <c r="CX2950"/>
      <c r="CY2950"/>
      <c r="CZ2950"/>
      <c r="DA2950"/>
      <c r="DB2950"/>
      <c r="DC2950"/>
      <c r="DD2950"/>
      <c r="DE2950"/>
      <c r="DF2950"/>
      <c r="DG2950"/>
      <c r="DH2950"/>
      <c r="DI2950"/>
      <c r="DJ2950"/>
      <c r="DK2950"/>
      <c r="DL2950"/>
      <c r="DM2950"/>
      <c r="DN2950"/>
      <c r="DO2950"/>
      <c r="DP2950"/>
      <c r="DQ2950"/>
      <c r="DR2950"/>
      <c r="DS2950"/>
      <c r="DT2950"/>
      <c r="DU2950"/>
      <c r="DV2950"/>
    </row>
    <row r="2951" spans="2:126" ht="20.100000000000001" customHeight="1">
      <c r="B2951" s="9"/>
      <c r="C2951" s="9"/>
      <c r="D2951" s="15"/>
      <c r="E2951" s="16" t="s">
        <v>53</v>
      </c>
      <c r="F2951" s="16"/>
      <c r="G2951" s="16"/>
      <c r="H2951" s="16"/>
      <c r="I2951" s="16"/>
      <c r="J2951" s="17"/>
      <c r="K2951" s="17"/>
      <c r="L2951" s="17"/>
      <c r="M2951" s="17"/>
      <c r="N2951" s="17"/>
      <c r="O2951" s="17"/>
      <c r="P2951" s="17"/>
      <c r="Q2951" s="10"/>
      <c r="R2951" s="11" t="s">
        <v>325</v>
      </c>
      <c r="S2951" s="37"/>
      <c r="T2951" s="37"/>
      <c r="U2951" s="37"/>
      <c r="V2951" s="37"/>
      <c r="W2951" s="37"/>
      <c r="X2951" s="37"/>
      <c r="Y2951" s="37"/>
      <c r="Z2951" s="37"/>
      <c r="AA2951" s="37"/>
      <c r="AB2951" s="37"/>
      <c r="AC2951" s="37"/>
      <c r="AD2951" s="37"/>
      <c r="AE2951" s="37"/>
      <c r="AF2951" s="37"/>
      <c r="AG2951" s="37"/>
      <c r="AH2951" s="37"/>
      <c r="AI2951" s="37"/>
      <c r="AJ2951" s="37"/>
      <c r="AK2951" s="37"/>
      <c r="AL2951" s="37"/>
      <c r="AM2951" s="37"/>
      <c r="AN2951" s="37"/>
      <c r="AO2951" s="37"/>
      <c r="AP2951" s="37"/>
      <c r="AQ2951" s="37"/>
      <c r="AR2951" s="37"/>
      <c r="AS2951" s="37"/>
      <c r="AT2951" s="37"/>
      <c r="AU2951" s="37"/>
      <c r="AV2951" s="37"/>
      <c r="AW2951" s="37"/>
      <c r="AX2951" s="37"/>
      <c r="AY2951" s="38"/>
      <c r="AZ2951" s="38"/>
      <c r="BA2951" s="38"/>
      <c r="BB2951" s="38"/>
      <c r="BC2951" s="38"/>
      <c r="BD2951" s="38"/>
      <c r="BE2951" s="38"/>
      <c r="BF2951" s="38"/>
      <c r="BG2951" s="38"/>
      <c r="BH2951" s="38"/>
      <c r="BI2951" s="38"/>
      <c r="BJ2951" s="38"/>
      <c r="BK2951" s="38"/>
      <c r="BL2951" s="13"/>
      <c r="BM2951" s="13"/>
      <c r="BN2951" s="13"/>
      <c r="BO2951" s="13"/>
      <c r="BP2951" s="13"/>
      <c r="BQ2951" s="13"/>
      <c r="BR2951" s="13"/>
      <c r="BS2951" s="13"/>
      <c r="BT2951" s="13"/>
      <c r="BU2951" s="13"/>
      <c r="BV2951" s="13"/>
      <c r="BW2951" s="13"/>
      <c r="BX2951" s="14"/>
      <c r="BZ2951"/>
      <c r="CA2951"/>
      <c r="CB2951"/>
      <c r="CC2951"/>
      <c r="CD2951"/>
      <c r="CE2951"/>
      <c r="CF2951"/>
      <c r="CG2951"/>
      <c r="CH2951"/>
      <c r="CI2951"/>
      <c r="CJ2951"/>
      <c r="CK2951"/>
      <c r="CL2951"/>
      <c r="CM2951"/>
      <c r="CN2951"/>
      <c r="CO2951"/>
      <c r="CP2951"/>
      <c r="CQ2951"/>
      <c r="CR2951"/>
      <c r="CS2951"/>
      <c r="CT2951"/>
      <c r="CU2951"/>
      <c r="CV2951"/>
      <c r="CW2951"/>
      <c r="CX2951"/>
      <c r="CY2951"/>
      <c r="CZ2951"/>
      <c r="DA2951"/>
      <c r="DB2951"/>
      <c r="DC2951"/>
      <c r="DD2951"/>
      <c r="DE2951"/>
      <c r="DF2951"/>
      <c r="DG2951"/>
      <c r="DH2951"/>
      <c r="DI2951"/>
      <c r="DJ2951"/>
      <c r="DK2951"/>
      <c r="DL2951"/>
      <c r="DM2951"/>
      <c r="DN2951"/>
      <c r="DO2951"/>
      <c r="DP2951"/>
      <c r="DQ2951"/>
      <c r="DR2951"/>
      <c r="DS2951"/>
      <c r="DT2951"/>
      <c r="DU2951"/>
      <c r="DV2951"/>
    </row>
    <row r="2952" spans="2:126" ht="20.100000000000001" customHeight="1">
      <c r="B2952" s="9"/>
      <c r="C2952" s="9"/>
      <c r="D2952" s="20"/>
      <c r="E2952" s="21" t="s">
        <v>54</v>
      </c>
      <c r="F2952" s="21"/>
      <c r="G2952" s="21"/>
      <c r="H2952" s="21"/>
      <c r="I2952" s="21"/>
      <c r="J2952" s="22"/>
      <c r="K2952" s="22"/>
      <c r="L2952" s="22"/>
      <c r="M2952" s="22"/>
      <c r="N2952" s="22"/>
      <c r="O2952" s="22"/>
      <c r="P2952" s="22"/>
      <c r="Q2952" s="15"/>
      <c r="R2952" s="28" t="s">
        <v>77</v>
      </c>
      <c r="S2952" s="29"/>
      <c r="T2952" s="29"/>
      <c r="U2952" s="29"/>
      <c r="V2952" s="29"/>
      <c r="W2952" s="29"/>
      <c r="X2952" s="29"/>
      <c r="Y2952" s="29"/>
      <c r="Z2952" s="29"/>
      <c r="AA2952" s="29"/>
      <c r="AB2952" s="29"/>
      <c r="AC2952" s="29"/>
      <c r="AD2952" s="29"/>
      <c r="AE2952" s="29"/>
      <c r="AF2952" s="29"/>
      <c r="AG2952" s="29"/>
      <c r="AH2952" s="29"/>
      <c r="AI2952" s="29"/>
      <c r="AJ2952" s="29"/>
      <c r="AK2952" s="29"/>
      <c r="AL2952" s="29"/>
      <c r="AM2952" s="29"/>
      <c r="AN2952" s="29"/>
      <c r="AO2952" s="29"/>
      <c r="AP2952" s="29"/>
      <c r="AQ2952" s="29"/>
      <c r="AR2952" s="29"/>
      <c r="AS2952" s="29"/>
      <c r="AT2952" s="29"/>
      <c r="AU2952" s="29"/>
      <c r="AV2952" s="29"/>
      <c r="AW2952" s="29"/>
      <c r="AX2952" s="29"/>
      <c r="AY2952" s="30"/>
      <c r="AZ2952" s="30"/>
      <c r="BA2952" s="30"/>
      <c r="BB2952" s="30"/>
      <c r="BC2952" s="30"/>
      <c r="BD2952" s="30"/>
      <c r="BE2952" s="30"/>
      <c r="BF2952" s="30"/>
      <c r="BG2952" s="30"/>
      <c r="BH2952" s="30"/>
      <c r="BI2952" s="30"/>
      <c r="BJ2952" s="30"/>
      <c r="BK2952" s="30"/>
      <c r="BL2952" s="18"/>
      <c r="BM2952" s="18"/>
      <c r="BN2952" s="18"/>
      <c r="BO2952" s="18"/>
      <c r="BP2952" s="18"/>
      <c r="BQ2952" s="18"/>
      <c r="BR2952" s="18"/>
      <c r="BS2952" s="18"/>
      <c r="BT2952" s="18"/>
      <c r="BU2952" s="18"/>
      <c r="BV2952" s="18"/>
      <c r="BW2952" s="18"/>
      <c r="BX2952" s="19"/>
      <c r="BZ2952"/>
      <c r="CA2952"/>
      <c r="CB2952"/>
      <c r="CC2952"/>
      <c r="CD2952"/>
      <c r="CE2952"/>
      <c r="CF2952"/>
      <c r="CG2952"/>
      <c r="CH2952"/>
      <c r="CI2952"/>
      <c r="CJ2952"/>
      <c r="CK2952"/>
      <c r="CL2952"/>
      <c r="CM2952"/>
      <c r="CN2952"/>
      <c r="CO2952"/>
      <c r="CP2952"/>
      <c r="CQ2952"/>
      <c r="CR2952"/>
      <c r="CS2952"/>
      <c r="CT2952"/>
      <c r="CU2952"/>
      <c r="CV2952"/>
      <c r="CW2952"/>
      <c r="CX2952"/>
      <c r="CY2952"/>
      <c r="CZ2952"/>
      <c r="DA2952"/>
      <c r="DB2952"/>
      <c r="DC2952"/>
      <c r="DD2952"/>
      <c r="DE2952"/>
      <c r="DF2952"/>
      <c r="DG2952"/>
      <c r="DH2952"/>
      <c r="DI2952"/>
      <c r="DJ2952"/>
      <c r="DK2952"/>
      <c r="DL2952"/>
      <c r="DM2952"/>
      <c r="DN2952"/>
      <c r="DO2952"/>
      <c r="DP2952"/>
      <c r="DQ2952"/>
      <c r="DR2952"/>
      <c r="DS2952"/>
      <c r="DT2952"/>
      <c r="DU2952"/>
      <c r="DV2952"/>
    </row>
    <row r="2953" spans="2:126" ht="20.100000000000001" customHeight="1">
      <c r="B2953" s="9"/>
      <c r="C2953" s="9"/>
      <c r="D2953" s="15"/>
      <c r="E2953" s="16"/>
      <c r="F2953" s="16"/>
      <c r="G2953" s="16"/>
      <c r="H2953" s="16"/>
      <c r="I2953" s="16"/>
      <c r="J2953" s="17"/>
      <c r="K2953" s="17"/>
      <c r="L2953" s="17"/>
      <c r="M2953" s="17"/>
      <c r="N2953" s="17"/>
      <c r="O2953" s="17"/>
      <c r="P2953" s="17"/>
      <c r="Q2953" s="15"/>
      <c r="R2953" s="29"/>
      <c r="S2953" s="29"/>
      <c r="T2953" s="29" t="s">
        <v>78</v>
      </c>
      <c r="U2953" s="29"/>
      <c r="V2953" s="29"/>
      <c r="W2953" s="29"/>
      <c r="X2953" s="29"/>
      <c r="Y2953" s="29"/>
      <c r="Z2953" s="29"/>
      <c r="AA2953" s="29"/>
      <c r="AB2953" s="29"/>
      <c r="AC2953" s="29"/>
      <c r="AD2953" s="29"/>
      <c r="AE2953" s="29"/>
      <c r="AF2953" s="29"/>
      <c r="AG2953" s="29"/>
      <c r="AH2953" s="29"/>
      <c r="AI2953" s="29"/>
      <c r="AJ2953" s="29"/>
      <c r="AK2953" s="29"/>
      <c r="AL2953" s="29"/>
      <c r="AM2953" s="29"/>
      <c r="AN2953" s="29"/>
      <c r="AO2953" s="29"/>
      <c r="AP2953" s="29"/>
      <c r="AQ2953" s="29"/>
      <c r="AR2953" s="29"/>
      <c r="AS2953" s="29"/>
      <c r="AT2953" s="29"/>
      <c r="AU2953" s="29"/>
      <c r="AV2953" s="29"/>
      <c r="AW2953" s="29"/>
      <c r="AX2953" s="29"/>
      <c r="AY2953" s="30"/>
      <c r="AZ2953" s="30"/>
      <c r="BA2953" s="30"/>
      <c r="BB2953" s="30"/>
      <c r="BC2953" s="30"/>
      <c r="BD2953" s="30"/>
      <c r="BE2953" s="30"/>
      <c r="BF2953" s="30"/>
      <c r="BG2953" s="30"/>
      <c r="BH2953" s="30"/>
      <c r="BI2953" s="30"/>
      <c r="BJ2953" s="30"/>
      <c r="BK2953" s="30"/>
      <c r="BL2953" s="18"/>
      <c r="BM2953" s="18"/>
      <c r="BN2953" s="18"/>
      <c r="BO2953" s="18"/>
      <c r="BP2953" s="18"/>
      <c r="BQ2953" s="18"/>
      <c r="BR2953" s="18"/>
      <c r="BS2953" s="18"/>
      <c r="BT2953" s="18"/>
      <c r="BU2953" s="18"/>
      <c r="BV2953" s="18"/>
      <c r="BW2953" s="18"/>
      <c r="BX2953" s="19"/>
      <c r="BZ2953"/>
      <c r="CA2953"/>
      <c r="CB2953"/>
      <c r="CC2953"/>
      <c r="CD2953"/>
      <c r="CE2953"/>
      <c r="CF2953"/>
      <c r="CG2953"/>
      <c r="CH2953"/>
      <c r="CI2953"/>
      <c r="CJ2953"/>
      <c r="CK2953"/>
      <c r="CL2953"/>
      <c r="CM2953"/>
      <c r="CN2953"/>
      <c r="CO2953"/>
      <c r="CP2953"/>
      <c r="CQ2953"/>
      <c r="CR2953"/>
      <c r="CS2953"/>
      <c r="CT2953"/>
      <c r="CU2953"/>
      <c r="CV2953"/>
      <c r="CW2953"/>
      <c r="CX2953"/>
      <c r="CY2953"/>
      <c r="CZ2953"/>
      <c r="DA2953"/>
      <c r="DB2953"/>
      <c r="DC2953"/>
      <c r="DD2953"/>
      <c r="DE2953"/>
      <c r="DF2953"/>
      <c r="DG2953"/>
      <c r="DH2953"/>
      <c r="DI2953"/>
      <c r="DJ2953"/>
      <c r="DK2953"/>
      <c r="DL2953"/>
      <c r="DM2953"/>
      <c r="DN2953"/>
      <c r="DO2953"/>
      <c r="DP2953"/>
      <c r="DQ2953"/>
      <c r="DR2953"/>
      <c r="DS2953"/>
      <c r="DT2953"/>
      <c r="DU2953"/>
      <c r="DV2953"/>
    </row>
    <row r="2954" spans="2:126" ht="20.100000000000001" customHeight="1">
      <c r="B2954" s="9"/>
      <c r="C2954" s="9"/>
      <c r="D2954" s="15"/>
      <c r="E2954" s="16"/>
      <c r="F2954" s="16"/>
      <c r="G2954" s="16"/>
      <c r="H2954" s="16"/>
      <c r="I2954" s="16"/>
      <c r="J2954" s="17"/>
      <c r="K2954" s="17"/>
      <c r="L2954" s="17"/>
      <c r="M2954" s="17"/>
      <c r="N2954" s="17"/>
      <c r="O2954" s="17"/>
      <c r="P2954" s="17"/>
      <c r="Q2954" s="15"/>
      <c r="R2954" s="29"/>
      <c r="S2954" s="29"/>
      <c r="T2954" s="29" t="s">
        <v>79</v>
      </c>
      <c r="U2954" s="29"/>
      <c r="V2954" s="29"/>
      <c r="W2954" s="29"/>
      <c r="X2954" s="29"/>
      <c r="Y2954" s="29"/>
      <c r="Z2954" s="29"/>
      <c r="AA2954" s="29"/>
      <c r="AB2954" s="29"/>
      <c r="AC2954" s="29"/>
      <c r="AD2954" s="29"/>
      <c r="AE2954" s="29"/>
      <c r="AF2954" s="29"/>
      <c r="AG2954" s="29"/>
      <c r="AH2954" s="29"/>
      <c r="AI2954" s="29"/>
      <c r="AJ2954" s="29"/>
      <c r="AK2954" s="29"/>
      <c r="AL2954" s="29"/>
      <c r="AM2954" s="29"/>
      <c r="AN2954" s="29"/>
      <c r="AO2954" s="29"/>
      <c r="AP2954" s="29"/>
      <c r="AQ2954" s="29"/>
      <c r="AR2954" s="29"/>
      <c r="AS2954" s="29"/>
      <c r="AT2954" s="29"/>
      <c r="AU2954" s="29"/>
      <c r="AV2954" s="29"/>
      <c r="AW2954" s="29"/>
      <c r="AX2954" s="29"/>
      <c r="AY2954" s="30"/>
      <c r="AZ2954" s="30"/>
      <c r="BA2954" s="30"/>
      <c r="BB2954" s="30"/>
      <c r="BC2954" s="30"/>
      <c r="BD2954" s="30"/>
      <c r="BE2954" s="30"/>
      <c r="BF2954" s="30"/>
      <c r="BG2954" s="30"/>
      <c r="BH2954" s="30"/>
      <c r="BI2954" s="30"/>
      <c r="BJ2954" s="30"/>
      <c r="BK2954" s="30"/>
      <c r="BL2954" s="18"/>
      <c r="BM2954" s="18"/>
      <c r="BN2954" s="18"/>
      <c r="BO2954" s="18"/>
      <c r="BP2954" s="18"/>
      <c r="BQ2954" s="18"/>
      <c r="BR2954" s="18"/>
      <c r="BS2954" s="18"/>
      <c r="BT2954" s="18"/>
      <c r="BU2954" s="18"/>
      <c r="BV2954" s="18"/>
      <c r="BW2954" s="18"/>
      <c r="BX2954" s="19"/>
      <c r="BZ2954"/>
      <c r="CA2954"/>
      <c r="CB2954"/>
      <c r="CC2954"/>
      <c r="CD2954"/>
      <c r="CE2954"/>
      <c r="CF2954"/>
      <c r="CG2954"/>
      <c r="CH2954"/>
      <c r="CI2954"/>
      <c r="CJ2954"/>
      <c r="CK2954"/>
      <c r="CL2954"/>
      <c r="CM2954"/>
      <c r="CN2954"/>
      <c r="CO2954"/>
      <c r="CP2954"/>
      <c r="CQ2954"/>
      <c r="CR2954"/>
      <c r="CS2954"/>
      <c r="CT2954"/>
      <c r="CU2954"/>
      <c r="CV2954"/>
      <c r="CW2954"/>
      <c r="CX2954"/>
      <c r="CY2954"/>
      <c r="CZ2954"/>
      <c r="DA2954"/>
      <c r="DB2954"/>
      <c r="DC2954"/>
      <c r="DD2954"/>
      <c r="DE2954"/>
      <c r="DF2954"/>
      <c r="DG2954"/>
      <c r="DH2954"/>
      <c r="DI2954"/>
      <c r="DJ2954"/>
      <c r="DK2954"/>
      <c r="DL2954"/>
      <c r="DM2954"/>
      <c r="DN2954"/>
      <c r="DO2954"/>
      <c r="DP2954"/>
      <c r="DQ2954"/>
      <c r="DR2954"/>
      <c r="DS2954"/>
      <c r="DT2954"/>
      <c r="DU2954"/>
      <c r="DV2954"/>
    </row>
    <row r="2955" spans="2:126" ht="20.100000000000001" customHeight="1">
      <c r="B2955" s="9"/>
      <c r="C2955" s="9"/>
      <c r="D2955" s="23"/>
      <c r="E2955" s="24"/>
      <c r="F2955" s="24"/>
      <c r="G2955" s="24"/>
      <c r="H2955" s="24"/>
      <c r="I2955" s="24"/>
      <c r="J2955" s="25"/>
      <c r="K2955" s="25"/>
      <c r="L2955" s="25"/>
      <c r="M2955" s="25"/>
      <c r="N2955" s="25"/>
      <c r="O2955" s="25"/>
      <c r="P2955" s="25"/>
      <c r="Q2955" s="23"/>
      <c r="R2955" s="31"/>
      <c r="S2955" s="31"/>
      <c r="T2955" s="31" t="s">
        <v>80</v>
      </c>
      <c r="U2955" s="31"/>
      <c r="V2955" s="31"/>
      <c r="W2955" s="31"/>
      <c r="X2955" s="31"/>
      <c r="Y2955" s="31"/>
      <c r="Z2955" s="31"/>
      <c r="AA2955" s="31"/>
      <c r="AB2955" s="31"/>
      <c r="AC2955" s="31"/>
      <c r="AD2955" s="31"/>
      <c r="AE2955" s="31"/>
      <c r="AF2955" s="31"/>
      <c r="AG2955" s="31"/>
      <c r="AH2955" s="31"/>
      <c r="AI2955" s="31"/>
      <c r="AJ2955" s="31"/>
      <c r="AK2955" s="31"/>
      <c r="AL2955" s="31"/>
      <c r="AM2955" s="31"/>
      <c r="AN2955" s="31"/>
      <c r="AO2955" s="31"/>
      <c r="AP2955" s="31"/>
      <c r="AQ2955" s="31"/>
      <c r="AR2955" s="31"/>
      <c r="AS2955" s="31"/>
      <c r="AT2955" s="31"/>
      <c r="AU2955" s="31"/>
      <c r="AV2955" s="31"/>
      <c r="AW2955" s="31"/>
      <c r="AX2955" s="31"/>
      <c r="AY2955" s="32"/>
      <c r="AZ2955" s="32"/>
      <c r="BA2955" s="32"/>
      <c r="BB2955" s="32"/>
      <c r="BC2955" s="32"/>
      <c r="BD2955" s="32"/>
      <c r="BE2955" s="32"/>
      <c r="BF2955" s="32"/>
      <c r="BG2955" s="32"/>
      <c r="BH2955" s="32"/>
      <c r="BI2955" s="32"/>
      <c r="BJ2955" s="32"/>
      <c r="BK2955" s="32"/>
      <c r="BL2955" s="33"/>
      <c r="BM2955" s="33"/>
      <c r="BN2955" s="33"/>
      <c r="BO2955" s="33"/>
      <c r="BP2955" s="33"/>
      <c r="BQ2955" s="33"/>
      <c r="BR2955" s="33"/>
      <c r="BS2955" s="33"/>
      <c r="BT2955" s="33"/>
      <c r="BU2955" s="33"/>
      <c r="BV2955" s="33"/>
      <c r="BW2955" s="33"/>
      <c r="BX2955" s="26"/>
      <c r="BZ2955"/>
      <c r="CA2955"/>
      <c r="CB2955"/>
      <c r="CC2955"/>
      <c r="CD2955"/>
      <c r="CE2955"/>
      <c r="CF2955"/>
      <c r="CG2955"/>
      <c r="CH2955"/>
      <c r="CI2955"/>
      <c r="CJ2955"/>
      <c r="CK2955"/>
      <c r="CL2955"/>
      <c r="CM2955"/>
      <c r="CN2955"/>
      <c r="CO2955"/>
      <c r="CP2955"/>
      <c r="CQ2955"/>
      <c r="CR2955"/>
      <c r="CS2955"/>
      <c r="CT2955"/>
      <c r="CU2955"/>
      <c r="CV2955"/>
      <c r="CW2955"/>
      <c r="CX2955"/>
      <c r="CY2955"/>
      <c r="CZ2955"/>
      <c r="DA2955"/>
      <c r="DB2955"/>
      <c r="DC2955"/>
      <c r="DD2955"/>
      <c r="DE2955"/>
      <c r="DF2955"/>
      <c r="DG2955"/>
      <c r="DH2955"/>
      <c r="DI2955"/>
      <c r="DJ2955"/>
      <c r="DK2955"/>
      <c r="DL2955"/>
      <c r="DM2955"/>
      <c r="DN2955"/>
      <c r="DO2955"/>
      <c r="DP2955"/>
      <c r="DQ2955"/>
      <c r="DR2955"/>
      <c r="DS2955"/>
      <c r="DT2955"/>
      <c r="DU2955"/>
      <c r="DV2955"/>
    </row>
    <row r="2956" spans="2:126" ht="20.100000000000001" customHeight="1">
      <c r="B2956" s="9"/>
      <c r="C2956" s="9"/>
      <c r="D2956" s="15"/>
      <c r="E2956" s="16" t="s">
        <v>55</v>
      </c>
      <c r="F2956" s="16"/>
      <c r="G2956" s="16"/>
      <c r="H2956" s="16"/>
      <c r="I2956" s="16"/>
      <c r="J2956" s="17"/>
      <c r="K2956" s="17"/>
      <c r="L2956" s="17"/>
      <c r="M2956" s="17"/>
      <c r="N2956" s="17"/>
      <c r="O2956" s="17"/>
      <c r="P2956" s="17"/>
      <c r="Q2956" s="15"/>
      <c r="R2956" s="250" t="s">
        <v>231</v>
      </c>
      <c r="S2956" s="250"/>
      <c r="T2956" s="250"/>
      <c r="U2956" s="250"/>
      <c r="V2956" s="250"/>
      <c r="W2956" s="250"/>
      <c r="X2956" s="250"/>
      <c r="Y2956" s="250"/>
      <c r="Z2956" s="250"/>
      <c r="AA2956" s="250"/>
      <c r="AB2956" s="250"/>
      <c r="AC2956" s="250"/>
      <c r="AD2956" s="250"/>
      <c r="AE2956" s="250"/>
      <c r="AF2956" s="250"/>
      <c r="AG2956" s="250"/>
      <c r="AH2956" s="250"/>
      <c r="AI2956" s="250"/>
      <c r="AJ2956" s="250"/>
      <c r="AK2956" s="250"/>
      <c r="AL2956" s="250"/>
      <c r="AM2956" s="250"/>
      <c r="AN2956" s="250"/>
      <c r="AO2956" s="34"/>
      <c r="AP2956" s="34"/>
      <c r="AQ2956" s="34"/>
      <c r="AR2956" s="34"/>
      <c r="AS2956" s="34"/>
      <c r="AT2956" s="34"/>
      <c r="AU2956" s="34"/>
      <c r="AV2956" s="34"/>
      <c r="AW2956" s="34"/>
      <c r="AX2956" s="34"/>
      <c r="AY2956" s="35"/>
      <c r="AZ2956" s="35"/>
      <c r="BA2956" s="35"/>
      <c r="BB2956" s="35"/>
      <c r="BC2956" s="35"/>
      <c r="BD2956" s="35"/>
      <c r="BE2956" s="35"/>
      <c r="BF2956" s="35"/>
      <c r="BG2956" s="35"/>
      <c r="BH2956" s="35"/>
      <c r="BI2956" s="35"/>
      <c r="BJ2956" s="35"/>
      <c r="BK2956" s="35"/>
      <c r="BL2956" s="2"/>
      <c r="BM2956" s="2"/>
      <c r="BN2956" s="2"/>
      <c r="BO2956" s="2"/>
      <c r="BP2956" s="2"/>
      <c r="BQ2956" s="2"/>
      <c r="BR2956" s="2"/>
      <c r="BS2956" s="2"/>
      <c r="BT2956" s="2"/>
      <c r="BU2956" s="2"/>
      <c r="BV2956" s="2"/>
      <c r="BW2956" s="2"/>
      <c r="BX2956" s="3"/>
    </row>
    <row r="2957" spans="2:126" ht="20.100000000000001" customHeight="1">
      <c r="B2957" s="9"/>
      <c r="C2957" s="9"/>
      <c r="D2957" s="15"/>
      <c r="E2957" s="16"/>
      <c r="F2957" s="16"/>
      <c r="G2957" s="16"/>
      <c r="H2957" s="16"/>
      <c r="I2957" s="16"/>
      <c r="J2957" s="17"/>
      <c r="K2957" s="17"/>
      <c r="L2957" s="17"/>
      <c r="M2957" s="17"/>
      <c r="N2957" s="17"/>
      <c r="O2957" s="17"/>
      <c r="P2957" s="17"/>
      <c r="Q2957" s="15"/>
      <c r="R2957" s="251" t="s">
        <v>232</v>
      </c>
      <c r="S2957" s="251"/>
      <c r="T2957" s="251"/>
      <c r="U2957" s="251"/>
      <c r="V2957" s="251"/>
      <c r="W2957" s="251"/>
      <c r="X2957" s="251"/>
      <c r="Y2957" s="251"/>
      <c r="Z2957" s="251"/>
      <c r="AA2957" s="251"/>
      <c r="AB2957" s="251"/>
      <c r="AC2957" s="251"/>
      <c r="AD2957" s="251"/>
      <c r="AE2957" s="251"/>
      <c r="AF2957" s="251"/>
      <c r="AG2957" s="251"/>
      <c r="AH2957" s="251"/>
      <c r="AI2957" s="251"/>
      <c r="AJ2957" s="251"/>
      <c r="AK2957" s="251"/>
      <c r="AL2957" s="251"/>
      <c r="AM2957" s="251"/>
      <c r="AN2957" s="251"/>
      <c r="AO2957" s="251"/>
      <c r="AP2957" s="251"/>
      <c r="AQ2957" s="251"/>
      <c r="AR2957" s="251"/>
      <c r="AS2957" s="251"/>
      <c r="AT2957" s="251"/>
      <c r="AU2957" s="251"/>
      <c r="AV2957" s="251"/>
      <c r="AW2957" s="251"/>
      <c r="AX2957" s="251"/>
      <c r="AY2957" s="252"/>
      <c r="AZ2957" s="252"/>
      <c r="BA2957" s="252"/>
      <c r="BB2957" s="252"/>
      <c r="BC2957" s="252"/>
      <c r="BD2957" s="252"/>
      <c r="BE2957" s="252"/>
      <c r="BF2957" s="252"/>
      <c r="BG2957" s="252"/>
      <c r="BH2957" s="252"/>
      <c r="BI2957" s="252"/>
      <c r="BJ2957" s="252"/>
      <c r="BK2957" s="252"/>
      <c r="BL2957" s="18"/>
      <c r="BM2957" s="18"/>
      <c r="BN2957" s="18"/>
      <c r="BO2957" s="18"/>
      <c r="BP2957" s="18"/>
      <c r="BQ2957" s="18"/>
      <c r="BR2957" s="18"/>
      <c r="BS2957" s="18"/>
      <c r="BT2957" s="18"/>
      <c r="BU2957" s="18"/>
      <c r="BV2957" s="18"/>
      <c r="BW2957" s="18"/>
      <c r="BX2957" s="19"/>
    </row>
    <row r="2958" spans="2:126" ht="20.100000000000001" customHeight="1">
      <c r="B2958" s="9"/>
      <c r="C2958" s="9"/>
      <c r="D2958" s="15"/>
      <c r="E2958" s="16"/>
      <c r="F2958" s="16"/>
      <c r="G2958" s="16"/>
      <c r="H2958" s="16"/>
      <c r="I2958" s="16"/>
      <c r="J2958" s="17"/>
      <c r="K2958" s="17"/>
      <c r="L2958" s="17"/>
      <c r="M2958" s="17"/>
      <c r="N2958" s="17"/>
      <c r="O2958" s="17"/>
      <c r="P2958" s="17"/>
      <c r="Q2958" s="228"/>
      <c r="R2958" s="29" t="s">
        <v>233</v>
      </c>
      <c r="S2958" s="29"/>
      <c r="T2958" s="29"/>
      <c r="U2958" s="29"/>
      <c r="V2958" s="29"/>
      <c r="W2958" s="29"/>
      <c r="X2958" s="29"/>
      <c r="Y2958" s="29"/>
      <c r="Z2958" s="29"/>
      <c r="AA2958" s="29"/>
      <c r="AB2958" s="29"/>
      <c r="AC2958" s="29"/>
      <c r="AD2958" s="29"/>
      <c r="AE2958" s="29"/>
      <c r="AF2958" s="29"/>
      <c r="AG2958" s="29"/>
      <c r="AH2958" s="29"/>
      <c r="AI2958" s="29"/>
      <c r="AJ2958" s="29"/>
      <c r="AK2958" s="29"/>
      <c r="AL2958" s="29"/>
      <c r="AM2958" s="29"/>
      <c r="AN2958" s="29"/>
      <c r="AO2958" s="29"/>
      <c r="AP2958" s="29"/>
      <c r="AQ2958" s="29"/>
      <c r="AR2958" s="29"/>
      <c r="AS2958" s="29"/>
      <c r="AT2958" s="29"/>
      <c r="AU2958" s="251"/>
      <c r="AV2958" s="251"/>
      <c r="AW2958" s="251"/>
      <c r="AX2958" s="251"/>
      <c r="AY2958" s="252"/>
      <c r="AZ2958" s="252"/>
      <c r="BA2958" s="252"/>
      <c r="BB2958" s="252"/>
      <c r="BC2958" s="252"/>
      <c r="BD2958" s="252"/>
      <c r="BE2958" s="252"/>
      <c r="BF2958" s="252"/>
      <c r="BG2958" s="252"/>
      <c r="BH2958" s="252"/>
      <c r="BI2958" s="252"/>
      <c r="BJ2958" s="252"/>
      <c r="BK2958" s="252"/>
      <c r="BL2958" s="247"/>
      <c r="BM2958" s="18"/>
      <c r="BN2958" s="18"/>
      <c r="BO2958" s="18"/>
      <c r="BP2958" s="18"/>
      <c r="BQ2958" s="18"/>
      <c r="BR2958" s="18"/>
      <c r="BS2958" s="18"/>
      <c r="BT2958" s="18"/>
      <c r="BU2958" s="18"/>
      <c r="BV2958" s="18"/>
      <c r="BW2958" s="18"/>
      <c r="BX2958" s="19"/>
    </row>
    <row r="2959" spans="2:126" ht="20.100000000000001" customHeight="1">
      <c r="B2959" s="9"/>
      <c r="C2959" s="9"/>
      <c r="D2959" s="23"/>
      <c r="E2959" s="24"/>
      <c r="F2959" s="24"/>
      <c r="G2959" s="24"/>
      <c r="H2959" s="24"/>
      <c r="I2959" s="24"/>
      <c r="J2959" s="25"/>
      <c r="K2959" s="25"/>
      <c r="L2959" s="25"/>
      <c r="M2959" s="25"/>
      <c r="N2959" s="25"/>
      <c r="O2959" s="25"/>
      <c r="P2959" s="25"/>
      <c r="Q2959" s="253"/>
      <c r="R2959" s="32" t="s">
        <v>234</v>
      </c>
      <c r="S2959" s="32"/>
      <c r="T2959" s="32"/>
      <c r="U2959" s="32"/>
      <c r="V2959" s="32"/>
      <c r="W2959" s="32"/>
      <c r="X2959" s="32"/>
      <c r="Y2959" s="32"/>
      <c r="Z2959" s="32"/>
      <c r="AA2959" s="32"/>
      <c r="AB2959" s="32"/>
      <c r="AC2959" s="32"/>
      <c r="AD2959" s="32"/>
      <c r="AE2959" s="32"/>
      <c r="AF2959" s="32"/>
      <c r="AG2959" s="32"/>
      <c r="AH2959" s="32"/>
      <c r="AI2959" s="32"/>
      <c r="AJ2959" s="32"/>
      <c r="AK2959" s="32"/>
      <c r="AL2959" s="32"/>
      <c r="AM2959" s="32"/>
      <c r="AN2959" s="32"/>
      <c r="AO2959" s="32"/>
      <c r="AP2959" s="32"/>
      <c r="AQ2959" s="32"/>
      <c r="AR2959" s="32"/>
      <c r="AS2959" s="32"/>
      <c r="AT2959" s="32"/>
      <c r="AU2959" s="32"/>
      <c r="AV2959" s="32"/>
      <c r="AW2959" s="32"/>
      <c r="AX2959" s="32"/>
      <c r="AY2959" s="32"/>
      <c r="AZ2959" s="32"/>
      <c r="BA2959" s="32"/>
      <c r="BB2959" s="32"/>
      <c r="BC2959" s="32"/>
      <c r="BD2959" s="32"/>
      <c r="BE2959" s="32"/>
      <c r="BF2959" s="32"/>
      <c r="BG2959" s="32"/>
      <c r="BH2959" s="32"/>
      <c r="BI2959" s="32"/>
      <c r="BJ2959" s="32"/>
      <c r="BK2959" s="32"/>
      <c r="BL2959" s="33"/>
      <c r="BM2959" s="33"/>
      <c r="BN2959" s="33"/>
      <c r="BO2959" s="33"/>
      <c r="BP2959" s="33"/>
      <c r="BQ2959" s="33"/>
      <c r="BR2959" s="33"/>
      <c r="BS2959" s="33"/>
      <c r="BT2959" s="33"/>
      <c r="BU2959" s="33"/>
      <c r="BV2959" s="33"/>
      <c r="BW2959" s="33"/>
      <c r="BX2959" s="26"/>
    </row>
    <row r="2960" spans="2:126" ht="12.75" customHeight="1">
      <c r="B2960" s="9"/>
      <c r="C2960" s="9"/>
      <c r="D2960" s="9"/>
      <c r="E2960" s="9"/>
      <c r="F2960" s="9"/>
      <c r="G2960" s="9"/>
      <c r="H2960" s="9"/>
      <c r="I2960" s="9"/>
      <c r="J2960" s="9"/>
      <c r="K2960" s="9"/>
      <c r="L2960" s="9"/>
      <c r="M2960" s="9"/>
      <c r="N2960" s="9"/>
      <c r="O2960" s="9"/>
      <c r="P2960" s="9"/>
      <c r="Q2960" s="9"/>
      <c r="R2960" s="9"/>
      <c r="S2960" s="9"/>
      <c r="T2960" s="9"/>
      <c r="U2960" s="9"/>
      <c r="V2960" s="9"/>
      <c r="W2960" s="9"/>
      <c r="X2960" s="9"/>
      <c r="Y2960" s="9"/>
      <c r="Z2960" s="9"/>
      <c r="AA2960" s="9"/>
      <c r="AB2960" s="9"/>
      <c r="AC2960" s="9"/>
      <c r="AD2960" s="9"/>
      <c r="AE2960" s="9"/>
      <c r="AF2960" s="9"/>
      <c r="AG2960" s="9"/>
      <c r="AH2960" s="9"/>
      <c r="AI2960" s="9"/>
      <c r="AJ2960" s="9"/>
      <c r="AK2960" s="9"/>
      <c r="AL2960" s="9"/>
      <c r="AM2960" s="9"/>
      <c r="AN2960" s="9"/>
      <c r="AO2960" s="9"/>
      <c r="AP2960" s="9"/>
      <c r="AQ2960" s="9"/>
      <c r="AR2960" s="9"/>
      <c r="AS2960" s="9"/>
      <c r="AT2960" s="9"/>
      <c r="AU2960" s="9"/>
      <c r="AV2960" s="9"/>
      <c r="AW2960" s="9"/>
      <c r="AX2960" s="9"/>
      <c r="AY2960" s="9"/>
      <c r="AZ2960" s="9"/>
      <c r="BZ2960"/>
      <c r="CA2960"/>
      <c r="CB2960"/>
      <c r="CC2960"/>
      <c r="CD2960"/>
      <c r="CE2960"/>
      <c r="CF2960"/>
      <c r="CG2960"/>
      <c r="CH2960"/>
      <c r="CI2960"/>
      <c r="CJ2960"/>
      <c r="CK2960"/>
      <c r="CL2960"/>
      <c r="CM2960"/>
      <c r="CN2960"/>
      <c r="CO2960"/>
      <c r="CP2960"/>
      <c r="CQ2960"/>
      <c r="CR2960"/>
      <c r="CS2960"/>
      <c r="CT2960"/>
      <c r="CU2960"/>
      <c r="CV2960"/>
      <c r="CW2960"/>
      <c r="CX2960"/>
      <c r="CY2960"/>
      <c r="CZ2960"/>
      <c r="DA2960"/>
      <c r="DB2960"/>
      <c r="DC2960"/>
      <c r="DD2960"/>
      <c r="DE2960"/>
      <c r="DF2960"/>
      <c r="DG2960"/>
      <c r="DH2960"/>
      <c r="DI2960"/>
      <c r="DJ2960"/>
      <c r="DK2960"/>
      <c r="DL2960"/>
      <c r="DM2960"/>
      <c r="DN2960"/>
      <c r="DO2960"/>
      <c r="DP2960"/>
      <c r="DQ2960"/>
      <c r="DR2960"/>
      <c r="DS2960"/>
      <c r="DT2960"/>
      <c r="DU2960"/>
      <c r="DV2960"/>
    </row>
    <row r="2961" spans="4:126" s="8" customFormat="1" ht="15.75" customHeight="1">
      <c r="D2961" s="488">
        <f>入力フォーム!$C$13</f>
        <v>45931</v>
      </c>
      <c r="E2961" s="488"/>
      <c r="F2961" s="488"/>
      <c r="G2961" s="488"/>
      <c r="H2961" s="488"/>
      <c r="I2961" s="488"/>
      <c r="J2961" s="488"/>
      <c r="K2961" s="488"/>
      <c r="L2961" s="488"/>
      <c r="M2961" s="488"/>
      <c r="N2961" s="488"/>
      <c r="O2961" s="488"/>
      <c r="P2961" s="488"/>
      <c r="Q2961" s="488"/>
      <c r="R2961" s="47"/>
      <c r="S2961" s="47"/>
      <c r="T2961" s="47"/>
      <c r="U2961" s="47"/>
      <c r="BZ2961" s="43"/>
      <c r="CA2961" s="43"/>
      <c r="CB2961" s="43"/>
      <c r="CC2961" s="43"/>
      <c r="CD2961" s="43"/>
      <c r="CE2961" s="43"/>
      <c r="CF2961" s="43"/>
      <c r="CG2961" s="43"/>
      <c r="CH2961" s="43"/>
      <c r="CI2961" s="43"/>
      <c r="CJ2961" s="43"/>
      <c r="CK2961" s="43"/>
      <c r="CL2961" s="43"/>
      <c r="CM2961" s="43"/>
      <c r="CN2961" s="43"/>
      <c r="CO2961" s="43"/>
      <c r="CP2961" s="43"/>
      <c r="CQ2961" s="43"/>
      <c r="CR2961" s="43"/>
      <c r="CS2961" s="43"/>
      <c r="CT2961" s="43"/>
      <c r="CU2961" s="43"/>
      <c r="CV2961" s="43"/>
      <c r="CW2961" s="43"/>
      <c r="CX2961" s="43"/>
      <c r="CY2961" s="43"/>
      <c r="CZ2961" s="43"/>
      <c r="DA2961" s="43"/>
      <c r="DB2961" s="43"/>
      <c r="DC2961" s="43"/>
      <c r="DD2961" s="43"/>
      <c r="DE2961" s="43"/>
      <c r="DF2961" s="43"/>
      <c r="DG2961" s="43"/>
      <c r="DH2961" s="43"/>
      <c r="DI2961" s="43"/>
      <c r="DJ2961" s="43"/>
      <c r="DK2961" s="43"/>
      <c r="DL2961" s="43"/>
      <c r="DM2961" s="43"/>
      <c r="DN2961" s="43"/>
      <c r="DO2961" s="43"/>
      <c r="DP2961" s="43"/>
      <c r="DQ2961" s="43"/>
      <c r="DR2961" s="43"/>
      <c r="DS2961" s="43"/>
      <c r="DT2961" s="43"/>
      <c r="DU2961" s="43"/>
      <c r="DV2961" s="43"/>
    </row>
    <row r="2962" spans="4:126" s="8" customFormat="1" ht="10.5" customHeight="1">
      <c r="D2962" s="45"/>
      <c r="E2962" s="45"/>
      <c r="F2962" s="45"/>
      <c r="G2962" s="45"/>
      <c r="H2962" s="45"/>
      <c r="I2962" s="45"/>
      <c r="J2962" s="45"/>
      <c r="K2962" s="45"/>
      <c r="L2962" s="45"/>
      <c r="M2962" s="45"/>
      <c r="N2962" s="45"/>
      <c r="O2962" s="45"/>
      <c r="P2962" s="45"/>
      <c r="Q2962" s="45"/>
      <c r="BZ2962" s="43"/>
      <c r="CA2962" s="43"/>
      <c r="CB2962" s="43"/>
      <c r="CC2962" s="43"/>
      <c r="CD2962" s="43"/>
      <c r="CE2962" s="43"/>
      <c r="CF2962" s="43"/>
      <c r="CG2962" s="43"/>
      <c r="CH2962" s="43"/>
      <c r="CI2962" s="43"/>
      <c r="CJ2962" s="43"/>
      <c r="CK2962" s="43"/>
      <c r="CL2962" s="43"/>
      <c r="CM2962" s="43"/>
      <c r="CN2962" s="43"/>
      <c r="CO2962" s="43"/>
      <c r="CP2962" s="43"/>
      <c r="CQ2962" s="43"/>
      <c r="CR2962" s="43"/>
      <c r="CS2962" s="43"/>
      <c r="CT2962" s="43"/>
      <c r="CU2962" s="43"/>
      <c r="CV2962" s="43"/>
      <c r="CW2962" s="43"/>
      <c r="CX2962" s="43"/>
      <c r="CY2962" s="43"/>
      <c r="CZ2962" s="43"/>
      <c r="DA2962" s="43"/>
      <c r="DB2962" s="43"/>
      <c r="DC2962" s="43"/>
      <c r="DD2962" s="43"/>
      <c r="DE2962" s="43"/>
      <c r="DF2962" s="43"/>
      <c r="DG2962" s="43"/>
      <c r="DH2962" s="43"/>
      <c r="DI2962" s="43"/>
      <c r="DJ2962" s="43"/>
      <c r="DK2962" s="43"/>
      <c r="DL2962" s="43"/>
      <c r="DM2962" s="43"/>
      <c r="DN2962" s="43"/>
      <c r="DO2962" s="43"/>
      <c r="DP2962" s="43"/>
      <c r="DQ2962" s="43"/>
      <c r="DR2962" s="43"/>
      <c r="DS2962" s="43"/>
      <c r="DT2962" s="43"/>
      <c r="DU2962" s="43"/>
      <c r="DV2962" s="43"/>
    </row>
    <row r="2963" spans="4:126" s="8" customFormat="1" ht="18" customHeight="1">
      <c r="AM2963" s="8" t="s">
        <v>56</v>
      </c>
      <c r="AQ2963" s="489" t="s">
        <v>306</v>
      </c>
      <c r="AR2963" s="489"/>
      <c r="AS2963" s="489"/>
      <c r="AT2963" s="489"/>
      <c r="AU2963" s="489"/>
      <c r="AV2963" s="489"/>
      <c r="AW2963" s="489"/>
      <c r="AX2963" s="489"/>
      <c r="AY2963" s="489"/>
      <c r="AZ2963" s="489"/>
      <c r="BA2963" s="489"/>
      <c r="BB2963" s="489"/>
      <c r="BC2963" s="489"/>
      <c r="BD2963" s="489"/>
      <c r="BE2963" s="489"/>
      <c r="BF2963" s="489"/>
      <c r="BG2963" s="489"/>
      <c r="BH2963" s="489"/>
      <c r="BI2963" s="489"/>
      <c r="BJ2963" s="489"/>
      <c r="BK2963" s="489"/>
      <c r="BL2963" s="489"/>
      <c r="BZ2963" s="43"/>
      <c r="CA2963" s="43"/>
      <c r="CB2963" s="43"/>
      <c r="CC2963" s="43"/>
      <c r="CD2963" s="43"/>
      <c r="CE2963" s="43"/>
      <c r="CF2963" s="43"/>
      <c r="CG2963" s="43"/>
      <c r="CH2963" s="43"/>
      <c r="CI2963" s="43"/>
      <c r="CJ2963" s="43"/>
      <c r="CK2963" s="43"/>
      <c r="CL2963" s="43"/>
      <c r="CM2963" s="43"/>
      <c r="CN2963" s="43"/>
      <c r="CO2963" s="43"/>
      <c r="CP2963" s="43"/>
      <c r="CQ2963" s="43"/>
      <c r="CR2963" s="43"/>
      <c r="CS2963" s="43"/>
      <c r="CT2963" s="43"/>
      <c r="CU2963" s="43"/>
      <c r="CV2963" s="43"/>
      <c r="CW2963" s="43"/>
      <c r="CX2963" s="43"/>
      <c r="CY2963" s="43"/>
      <c r="CZ2963" s="43"/>
      <c r="DA2963" s="43"/>
      <c r="DB2963" s="43"/>
      <c r="DC2963" s="43"/>
      <c r="DD2963" s="43"/>
      <c r="DE2963" s="43"/>
      <c r="DF2963" s="43"/>
      <c r="DG2963" s="43"/>
      <c r="DH2963" s="43"/>
      <c r="DI2963" s="43"/>
      <c r="DJ2963" s="43"/>
      <c r="DK2963" s="43"/>
      <c r="DL2963" s="43"/>
      <c r="DM2963" s="43"/>
      <c r="DN2963" s="43"/>
      <c r="DO2963" s="43"/>
      <c r="DP2963" s="43"/>
      <c r="DQ2963" s="43"/>
      <c r="DR2963" s="43"/>
      <c r="DS2963" s="43"/>
      <c r="DT2963" s="43"/>
      <c r="DU2963" s="43"/>
      <c r="DV2963" s="43"/>
    </row>
    <row r="2964" spans="4:126" s="8" customFormat="1" ht="18" customHeight="1">
      <c r="AQ2964" s="489" t="s">
        <v>66</v>
      </c>
      <c r="AR2964" s="489"/>
      <c r="AS2964" s="489"/>
      <c r="AT2964" s="489"/>
      <c r="AU2964" s="489"/>
      <c r="AV2964" s="489"/>
      <c r="AW2964" s="489"/>
      <c r="AX2964" s="489"/>
      <c r="AY2964" s="489"/>
      <c r="AZ2964" s="489"/>
      <c r="BA2964" s="489"/>
      <c r="BB2964" s="489"/>
      <c r="BC2964" s="489"/>
      <c r="BD2964" s="489"/>
      <c r="BE2964" s="489"/>
      <c r="BZ2964" s="43"/>
      <c r="CA2964" s="43"/>
      <c r="CB2964" s="43"/>
      <c r="CC2964" s="43"/>
      <c r="CD2964" s="43"/>
      <c r="CE2964" s="43"/>
      <c r="CF2964" s="43"/>
      <c r="CG2964" s="43"/>
      <c r="CH2964" s="43"/>
      <c r="CI2964" s="43"/>
      <c r="CJ2964" s="43"/>
      <c r="CK2964" s="43"/>
      <c r="CL2964" s="43"/>
      <c r="CM2964" s="43"/>
      <c r="CN2964" s="43"/>
      <c r="CO2964" s="43"/>
      <c r="CP2964" s="43"/>
      <c r="CQ2964" s="43"/>
      <c r="CR2964" s="43"/>
      <c r="CS2964" s="43"/>
      <c r="CT2964" s="43"/>
      <c r="CU2964" s="43"/>
      <c r="CV2964" s="43"/>
      <c r="CW2964" s="43"/>
      <c r="CX2964" s="43"/>
      <c r="CY2964" s="43"/>
      <c r="CZ2964" s="43"/>
      <c r="DA2964" s="43"/>
      <c r="DB2964" s="43"/>
      <c r="DC2964" s="43"/>
      <c r="DD2964" s="43"/>
      <c r="DE2964" s="43"/>
      <c r="DF2964" s="43"/>
      <c r="DG2964" s="43"/>
      <c r="DH2964" s="43"/>
      <c r="DI2964" s="43"/>
      <c r="DJ2964" s="43"/>
      <c r="DK2964" s="43"/>
      <c r="DL2964" s="43"/>
      <c r="DM2964" s="43"/>
      <c r="DN2964" s="43"/>
      <c r="DO2964" s="43"/>
      <c r="DP2964" s="43"/>
      <c r="DQ2964" s="43"/>
      <c r="DR2964" s="43"/>
      <c r="DS2964" s="43"/>
      <c r="DT2964" s="43"/>
      <c r="DU2964" s="43"/>
      <c r="DV2964" s="43"/>
    </row>
    <row r="2965" spans="4:126" s="8" customFormat="1" ht="18" customHeight="1">
      <c r="AQ2965" s="479" t="s">
        <v>328</v>
      </c>
      <c r="AR2965" s="479"/>
      <c r="AS2965" s="479"/>
      <c r="AT2965" s="479"/>
      <c r="AU2965" s="479"/>
      <c r="AV2965" s="479"/>
      <c r="AW2965" s="479"/>
      <c r="AX2965" s="479"/>
      <c r="AY2965" s="479"/>
      <c r="AZ2965" s="479"/>
      <c r="BA2965" s="479"/>
      <c r="BB2965" s="479"/>
      <c r="BC2965" s="479"/>
      <c r="BD2965" s="479"/>
      <c r="BE2965" s="479"/>
      <c r="BF2965" s="479"/>
      <c r="BG2965" s="43"/>
      <c r="BH2965" s="480" t="s">
        <v>300</v>
      </c>
      <c r="BI2965" s="480"/>
      <c r="BJ2965" s="480"/>
      <c r="BK2965" s="480"/>
      <c r="BL2965" s="480"/>
      <c r="BM2965" s="480"/>
      <c r="BN2965" s="480"/>
      <c r="BO2965" s="480"/>
      <c r="BS2965" s="8" t="s">
        <v>57</v>
      </c>
      <c r="BZ2965" s="43"/>
      <c r="CA2965" s="43"/>
      <c r="CB2965" s="43"/>
      <c r="CC2965" s="43"/>
      <c r="CD2965" s="43"/>
      <c r="CE2965" s="43"/>
      <c r="CF2965" s="43"/>
      <c r="CG2965" s="43"/>
      <c r="CH2965" s="43"/>
      <c r="CI2965" s="43"/>
      <c r="CJ2965" s="43"/>
      <c r="CK2965" s="43"/>
      <c r="CL2965" s="43"/>
      <c r="CM2965" s="43"/>
      <c r="CN2965" s="43"/>
      <c r="CO2965" s="43"/>
      <c r="CP2965" s="43"/>
      <c r="CQ2965" s="43"/>
      <c r="CR2965" s="43"/>
      <c r="CS2965" s="43"/>
      <c r="CT2965" s="43"/>
      <c r="CU2965" s="43"/>
      <c r="CV2965" s="43"/>
      <c r="CW2965" s="43"/>
      <c r="CX2965" s="43"/>
      <c r="CY2965" s="43"/>
      <c r="CZ2965" s="43"/>
      <c r="DA2965" s="43"/>
      <c r="DB2965" s="43"/>
      <c r="DC2965" s="43"/>
      <c r="DD2965" s="43"/>
      <c r="DE2965" s="43"/>
      <c r="DF2965" s="43"/>
      <c r="DG2965" s="43"/>
      <c r="DH2965" s="43"/>
      <c r="DI2965" s="43"/>
      <c r="DJ2965" s="43"/>
      <c r="DK2965" s="43"/>
      <c r="DL2965" s="43"/>
      <c r="DM2965" s="43"/>
      <c r="DN2965" s="43"/>
      <c r="DO2965" s="43"/>
      <c r="DP2965" s="43"/>
      <c r="DQ2965" s="43"/>
      <c r="DR2965" s="43"/>
      <c r="DS2965" s="43"/>
      <c r="DT2965" s="43"/>
      <c r="DU2965" s="43"/>
      <c r="DV2965" s="43"/>
    </row>
    <row r="2966" spans="4:126" s="8" customFormat="1" ht="10.5" customHeight="1">
      <c r="BZ2966" s="43"/>
      <c r="CA2966" s="43"/>
      <c r="CB2966" s="43"/>
      <c r="CC2966" s="43"/>
      <c r="CD2966" s="43"/>
      <c r="CE2966" s="43"/>
      <c r="CF2966" s="43"/>
      <c r="CG2966" s="43"/>
      <c r="CH2966" s="43"/>
      <c r="CI2966" s="43"/>
      <c r="CJ2966" s="43"/>
      <c r="CK2966" s="43"/>
      <c r="CL2966" s="43"/>
      <c r="CM2966" s="43"/>
      <c r="CN2966" s="43"/>
      <c r="CO2966" s="43"/>
      <c r="CP2966" s="43"/>
      <c r="CQ2966" s="43"/>
      <c r="CR2966" s="43"/>
      <c r="CS2966" s="43"/>
      <c r="CT2966" s="43"/>
      <c r="CU2966" s="43"/>
      <c r="CV2966" s="43"/>
      <c r="CW2966" s="43"/>
      <c r="CX2966" s="43"/>
      <c r="CY2966" s="43"/>
      <c r="CZ2966" s="43"/>
      <c r="DA2966" s="43"/>
      <c r="DB2966" s="43"/>
      <c r="DC2966" s="43"/>
      <c r="DD2966" s="43"/>
      <c r="DE2966" s="43"/>
      <c r="DF2966" s="43"/>
      <c r="DG2966" s="43"/>
      <c r="DH2966" s="43"/>
      <c r="DI2966" s="43"/>
      <c r="DJ2966" s="43"/>
      <c r="DK2966" s="43"/>
      <c r="DL2966" s="43"/>
      <c r="DM2966" s="43"/>
      <c r="DN2966" s="43"/>
      <c r="DO2966" s="43"/>
      <c r="DP2966" s="43"/>
      <c r="DQ2966" s="43"/>
      <c r="DR2966" s="43"/>
      <c r="DS2966" s="43"/>
      <c r="DT2966" s="43"/>
      <c r="DU2966" s="43"/>
      <c r="DV2966" s="43"/>
    </row>
    <row r="2967" spans="4:126" s="8" customFormat="1" ht="18" customHeight="1">
      <c r="AM2967" s="8" t="s">
        <v>58</v>
      </c>
      <c r="AQ2967" s="8" t="s">
        <v>59</v>
      </c>
      <c r="AU2967" s="481" t="str">
        <f>"〒"&amp;VLOOKUP(A2915,入力フォーム!$A$26:$AA$75,4,FALSE)</f>
        <v>〒</v>
      </c>
      <c r="AV2967" s="481"/>
      <c r="AW2967" s="481"/>
      <c r="AX2967" s="481"/>
      <c r="AY2967" s="481"/>
      <c r="AZ2967" s="481"/>
      <c r="BA2967" s="481"/>
      <c r="BB2967" s="481"/>
      <c r="BZ2967" s="43"/>
      <c r="CA2967" s="43"/>
      <c r="CB2967" s="43"/>
      <c r="CC2967" s="43"/>
      <c r="CD2967" s="43"/>
      <c r="CE2967" s="43"/>
      <c r="CF2967" s="43"/>
      <c r="CG2967" s="43"/>
      <c r="CH2967" s="43"/>
      <c r="CI2967" s="43"/>
      <c r="CJ2967" s="43"/>
      <c r="CK2967" s="43"/>
      <c r="CL2967" s="43"/>
      <c r="CM2967" s="43"/>
      <c r="CN2967" s="43"/>
      <c r="CO2967" s="43"/>
      <c r="CP2967" s="43"/>
      <c r="CQ2967" s="43"/>
      <c r="CR2967" s="43"/>
      <c r="CS2967" s="43"/>
      <c r="CT2967" s="43"/>
      <c r="CU2967" s="43"/>
      <c r="CV2967" s="43"/>
      <c r="CW2967" s="43"/>
      <c r="CX2967" s="43"/>
      <c r="CY2967" s="43"/>
      <c r="CZ2967" s="43"/>
      <c r="DA2967" s="43"/>
      <c r="DB2967" s="43"/>
      <c r="DC2967" s="43"/>
      <c r="DD2967" s="43"/>
      <c r="DE2967" s="43"/>
      <c r="DF2967" s="43"/>
      <c r="DG2967" s="43"/>
      <c r="DH2967" s="43"/>
      <c r="DI2967" s="43"/>
      <c r="DJ2967" s="43"/>
      <c r="DK2967" s="43"/>
      <c r="DL2967" s="43"/>
      <c r="DM2967" s="43"/>
      <c r="DN2967" s="43"/>
      <c r="DO2967" s="43"/>
      <c r="DP2967" s="43"/>
      <c r="DQ2967" s="43"/>
      <c r="DR2967" s="43"/>
      <c r="DS2967" s="43"/>
      <c r="DT2967" s="43"/>
      <c r="DU2967" s="43"/>
      <c r="DV2967" s="43"/>
    </row>
    <row r="2968" spans="4:126" s="8" customFormat="1" ht="20.100000000000001" customHeight="1">
      <c r="AU2968" s="144"/>
      <c r="AV2968" s="482">
        <f>VLOOKUP(A2915,入力フォーム!$A$26:$AA$75,5,FALSE)</f>
        <v>0</v>
      </c>
      <c r="AW2968" s="482"/>
      <c r="AX2968" s="482"/>
      <c r="AY2968" s="482"/>
      <c r="AZ2968" s="482"/>
      <c r="BA2968" s="482"/>
      <c r="BB2968" s="482"/>
      <c r="BC2968" s="482"/>
      <c r="BD2968" s="482"/>
      <c r="BE2968" s="482"/>
      <c r="BF2968" s="482"/>
      <c r="BG2968" s="482"/>
      <c r="BH2968" s="482"/>
      <c r="BI2968" s="482"/>
      <c r="BJ2968" s="482"/>
      <c r="BK2968" s="482"/>
      <c r="BL2968" s="482"/>
      <c r="BM2968" s="482"/>
      <c r="BN2968" s="482"/>
      <c r="BO2968" s="482"/>
      <c r="BP2968" s="482"/>
      <c r="BQ2968" s="482"/>
      <c r="BR2968" s="482"/>
      <c r="BS2968" s="482"/>
      <c r="BZ2968" s="43"/>
      <c r="CA2968" s="43"/>
      <c r="CB2968" s="43"/>
      <c r="CC2968" s="43"/>
      <c r="CD2968" s="43"/>
      <c r="CE2968" s="43"/>
      <c r="CF2968" s="43"/>
      <c r="CG2968" s="43"/>
      <c r="CH2968" s="43"/>
      <c r="CI2968" s="43"/>
      <c r="CJ2968" s="43"/>
      <c r="CK2968" s="43"/>
      <c r="CL2968" s="43"/>
      <c r="CM2968" s="43"/>
      <c r="CN2968" s="43"/>
      <c r="CO2968" s="43"/>
      <c r="CP2968" s="43"/>
      <c r="CQ2968" s="43"/>
      <c r="CR2968" s="43"/>
      <c r="CS2968" s="43"/>
      <c r="CT2968" s="43"/>
      <c r="CU2968" s="43"/>
      <c r="CV2968" s="43"/>
      <c r="CW2968" s="43"/>
      <c r="CX2968" s="43"/>
      <c r="CY2968" s="43"/>
      <c r="CZ2968" s="43"/>
      <c r="DA2968" s="43"/>
      <c r="DB2968" s="43"/>
      <c r="DC2968" s="43"/>
      <c r="DD2968" s="43"/>
      <c r="DE2968" s="43"/>
      <c r="DF2968" s="43"/>
      <c r="DG2968" s="43"/>
      <c r="DH2968" s="43"/>
      <c r="DI2968" s="43"/>
      <c r="DJ2968" s="43"/>
      <c r="DK2968" s="43"/>
      <c r="DL2968" s="43"/>
      <c r="DM2968" s="43"/>
      <c r="DN2968" s="43"/>
      <c r="DO2968" s="43"/>
      <c r="DP2968" s="43"/>
      <c r="DQ2968" s="43"/>
      <c r="DR2968" s="43"/>
      <c r="DS2968" s="43"/>
      <c r="DT2968" s="43"/>
      <c r="DU2968" s="43"/>
      <c r="DV2968" s="43"/>
    </row>
    <row r="2969" spans="4:126" s="8" customFormat="1" ht="20.100000000000001" customHeight="1">
      <c r="AU2969" s="44"/>
      <c r="AV2969" s="483">
        <f>VLOOKUP(A2915,入力フォーム!$A$26:$AA$75,6,FALSE)</f>
        <v>0</v>
      </c>
      <c r="AW2969" s="483"/>
      <c r="AX2969" s="483"/>
      <c r="AY2969" s="483"/>
      <c r="AZ2969" s="483"/>
      <c r="BA2969" s="483"/>
      <c r="BB2969" s="483"/>
      <c r="BC2969" s="483"/>
      <c r="BD2969" s="483"/>
      <c r="BE2969" s="483"/>
      <c r="BF2969" s="483"/>
      <c r="BG2969" s="483"/>
      <c r="BH2969" s="483"/>
      <c r="BI2969" s="483"/>
      <c r="BJ2969" s="483"/>
      <c r="BK2969" s="483"/>
      <c r="BL2969" s="483"/>
      <c r="BM2969" s="483"/>
      <c r="BN2969" s="483"/>
      <c r="BO2969" s="483"/>
      <c r="BP2969" s="483"/>
      <c r="BQ2969" s="483"/>
      <c r="BR2969" s="483"/>
      <c r="BS2969" s="483"/>
      <c r="BZ2969" s="43"/>
      <c r="CA2969" s="43"/>
      <c r="CB2969" s="43"/>
      <c r="CC2969" s="43"/>
      <c r="CD2969" s="43"/>
      <c r="CE2969" s="43"/>
      <c r="CF2969" s="43"/>
      <c r="CG2969" s="43"/>
      <c r="CH2969" s="43"/>
      <c r="CI2969" s="43"/>
      <c r="CJ2969" s="43"/>
      <c r="CK2969" s="43"/>
      <c r="CL2969" s="43"/>
      <c r="CM2969" s="43"/>
      <c r="CN2969" s="43"/>
      <c r="CO2969" s="43"/>
      <c r="CP2969" s="43"/>
      <c r="CQ2969" s="43"/>
      <c r="CR2969" s="43"/>
      <c r="CS2969" s="43"/>
      <c r="CT2969" s="43"/>
      <c r="CU2969" s="43"/>
      <c r="CV2969" s="43"/>
      <c r="CW2969" s="43"/>
      <c r="CX2969" s="43"/>
      <c r="CY2969" s="43"/>
      <c r="CZ2969" s="43"/>
      <c r="DA2969" s="43"/>
      <c r="DB2969" s="43"/>
      <c r="DC2969" s="43"/>
      <c r="DD2969" s="43"/>
      <c r="DE2969" s="43"/>
      <c r="DF2969" s="43"/>
      <c r="DG2969" s="43"/>
      <c r="DH2969" s="43"/>
      <c r="DI2969" s="43"/>
      <c r="DJ2969" s="43"/>
      <c r="DK2969" s="43"/>
      <c r="DL2969" s="43"/>
      <c r="DM2969" s="43"/>
      <c r="DN2969" s="43"/>
      <c r="DO2969" s="43"/>
      <c r="DP2969" s="43"/>
      <c r="DQ2969" s="43"/>
      <c r="DR2969" s="43"/>
      <c r="DS2969" s="43"/>
      <c r="DT2969" s="43"/>
      <c r="DU2969" s="43"/>
      <c r="DV2969" s="43"/>
    </row>
    <row r="2970" spans="4:126" s="8" customFormat="1" ht="12" customHeight="1">
      <c r="AQ2970" s="46" t="s">
        <v>191</v>
      </c>
      <c r="AR2970" s="46"/>
      <c r="AS2970" s="46"/>
      <c r="AT2970" s="46"/>
      <c r="AU2970" s="46"/>
      <c r="AV2970" s="484">
        <f>VLOOKUP(A2915,入力フォーム!$A$26:$AA$75,3,FALSE)</f>
        <v>0</v>
      </c>
      <c r="AW2970" s="484" ph="1"/>
      <c r="AX2970" s="484" ph="1"/>
      <c r="AY2970" s="484" ph="1"/>
      <c r="AZ2970" s="484" ph="1"/>
      <c r="BA2970" s="484" ph="1"/>
      <c r="BB2970" s="484" ph="1"/>
      <c r="BC2970" s="484" ph="1"/>
      <c r="BD2970" s="484" ph="1"/>
      <c r="BE2970" s="484" ph="1"/>
      <c r="BF2970" s="484" ph="1"/>
      <c r="BG2970" s="484" ph="1"/>
      <c r="BH2970" s="484" ph="1"/>
      <c r="BI2970" s="484" ph="1"/>
      <c r="BJ2970" s="484" ph="1"/>
      <c r="BK2970" s="484" ph="1"/>
      <c r="BL2970" s="484" ph="1"/>
      <c r="BM2970" s="484" ph="1"/>
      <c r="BN2970" s="484" ph="1"/>
      <c r="BO2970" s="48"/>
      <c r="BP2970" s="48"/>
      <c r="BQ2970" s="48"/>
      <c r="BR2970" s="48"/>
      <c r="BS2970" s="48"/>
      <c r="BZ2970" s="43"/>
      <c r="CA2970" s="43"/>
      <c r="CB2970" s="43"/>
      <c r="CC2970" s="43"/>
      <c r="CD2970" s="43"/>
      <c r="CE2970" s="43"/>
      <c r="CF2970" s="43"/>
      <c r="CG2970" s="43"/>
      <c r="CH2970" s="43"/>
      <c r="CI2970" s="43"/>
      <c r="CJ2970" s="43"/>
      <c r="CK2970" s="43"/>
      <c r="CL2970" s="43"/>
      <c r="CM2970" s="43"/>
      <c r="CN2970" s="43"/>
      <c r="CO2970" s="43"/>
      <c r="CP2970" s="43"/>
      <c r="CQ2970" s="43"/>
      <c r="CR2970" s="43"/>
      <c r="CS2970" s="43"/>
      <c r="CT2970" s="43"/>
      <c r="CU2970" s="43"/>
      <c r="CV2970" s="43"/>
      <c r="CW2970" s="43"/>
      <c r="CX2970" s="43"/>
      <c r="CY2970" s="43"/>
      <c r="CZ2970" s="43"/>
      <c r="DA2970" s="43"/>
      <c r="DB2970" s="43"/>
      <c r="DC2970" s="43"/>
      <c r="DD2970" s="43"/>
      <c r="DE2970" s="43"/>
      <c r="DF2970" s="43"/>
      <c r="DG2970" s="43"/>
      <c r="DH2970" s="43"/>
      <c r="DI2970" s="43"/>
      <c r="DJ2970" s="43"/>
      <c r="DK2970" s="43"/>
      <c r="DL2970" s="43"/>
      <c r="DM2970" s="43"/>
      <c r="DN2970" s="43"/>
      <c r="DO2970" s="43"/>
      <c r="DP2970" s="43"/>
      <c r="DQ2970" s="43"/>
      <c r="DR2970" s="43"/>
      <c r="DS2970" s="43"/>
      <c r="DT2970" s="43"/>
      <c r="DU2970" s="43"/>
      <c r="DV2970" s="43"/>
    </row>
    <row r="2971" spans="4:126" s="8" customFormat="1" ht="20.100000000000001" customHeight="1">
      <c r="AQ2971" s="8" t="s">
        <v>60</v>
      </c>
      <c r="AV2971" s="493">
        <f>VLOOKUP(A2915,入力フォーム!$A$26:$AA$75,2,FALSE)</f>
        <v>0</v>
      </c>
      <c r="AW2971" s="493"/>
      <c r="AX2971" s="493"/>
      <c r="AY2971" s="493"/>
      <c r="AZ2971" s="493"/>
      <c r="BA2971" s="493"/>
      <c r="BB2971" s="493"/>
      <c r="BC2971" s="493"/>
      <c r="BD2971" s="493"/>
      <c r="BE2971" s="493"/>
      <c r="BF2971" s="493"/>
      <c r="BG2971" s="493"/>
      <c r="BH2971" s="493"/>
      <c r="BI2971" s="493"/>
      <c r="BJ2971" s="493"/>
      <c r="BK2971" s="493"/>
      <c r="BL2971" s="493"/>
      <c r="BM2971" s="493"/>
      <c r="BN2971" s="493"/>
      <c r="BO2971" s="48"/>
      <c r="BP2971" s="48"/>
      <c r="BQ2971" s="48"/>
      <c r="BR2971" s="48"/>
      <c r="BS2971" s="286" t="s">
        <v>57</v>
      </c>
      <c r="BZ2971" s="43"/>
      <c r="CA2971" s="43"/>
      <c r="CB2971" s="43"/>
      <c r="CC2971" s="43"/>
      <c r="CD2971" s="43"/>
      <c r="CE2971" s="43"/>
      <c r="CF2971" s="43"/>
      <c r="CG2971" s="43"/>
      <c r="CH2971" s="43"/>
      <c r="CI2971" s="43"/>
      <c r="CJ2971" s="43"/>
      <c r="CK2971" s="43"/>
      <c r="CL2971" s="43"/>
      <c r="CM2971" s="43"/>
      <c r="CN2971" s="43"/>
      <c r="CO2971" s="43"/>
      <c r="CP2971" s="43"/>
      <c r="CQ2971" s="43"/>
      <c r="CR2971" s="43"/>
      <c r="CS2971" s="43"/>
      <c r="CT2971" s="43"/>
      <c r="CU2971" s="43"/>
      <c r="CV2971" s="43"/>
      <c r="CW2971" s="43"/>
      <c r="CX2971" s="43"/>
      <c r="CY2971" s="43"/>
      <c r="CZ2971" s="43"/>
      <c r="DA2971" s="43"/>
      <c r="DB2971" s="43"/>
      <c r="DC2971" s="43"/>
      <c r="DD2971" s="43"/>
      <c r="DE2971" s="43"/>
      <c r="DF2971" s="43"/>
      <c r="DG2971" s="43"/>
      <c r="DH2971" s="43"/>
      <c r="DI2971" s="43"/>
      <c r="DJ2971" s="43"/>
      <c r="DK2971" s="43"/>
      <c r="DL2971" s="43"/>
      <c r="DM2971" s="43"/>
      <c r="DN2971" s="43"/>
      <c r="DO2971" s="43"/>
      <c r="DP2971" s="43"/>
      <c r="DQ2971" s="43"/>
      <c r="DR2971" s="43"/>
      <c r="DS2971" s="43"/>
      <c r="DT2971" s="43"/>
      <c r="DU2971" s="43"/>
      <c r="DV2971" s="43"/>
    </row>
    <row r="2972" spans="4:126" s="8" customFormat="1" ht="20.100000000000001" customHeight="1">
      <c r="AQ2972" s="8" t="s">
        <v>61</v>
      </c>
      <c r="AV2972" s="48"/>
      <c r="AW2972" s="494">
        <f>VLOOKUP(A2915,入力フォーム!$A$26:$AA$75,8,FALSE)</f>
        <v>0</v>
      </c>
      <c r="AX2972" s="494"/>
      <c r="AY2972" s="494"/>
      <c r="AZ2972" s="494"/>
      <c r="BA2972" s="494"/>
      <c r="BB2972" s="494"/>
      <c r="BC2972" s="494"/>
      <c r="BD2972" s="494"/>
      <c r="BE2972" s="494"/>
      <c r="BF2972" s="494"/>
      <c r="BG2972" s="494"/>
      <c r="BH2972" s="494"/>
      <c r="BI2972" s="494"/>
      <c r="BJ2972" s="494"/>
      <c r="BK2972" s="494"/>
      <c r="BL2972" s="494"/>
      <c r="BM2972" s="494"/>
      <c r="BN2972" s="494"/>
      <c r="BO2972" s="494"/>
      <c r="BP2972" s="494"/>
      <c r="BQ2972" s="494"/>
      <c r="BR2972" s="494"/>
      <c r="BS2972" s="48"/>
      <c r="BZ2972" s="43"/>
      <c r="CA2972" s="43"/>
      <c r="CB2972" s="43"/>
      <c r="CC2972" s="43"/>
      <c r="CD2972" s="43"/>
      <c r="CE2972" s="43"/>
      <c r="CF2972" s="43"/>
      <c r="CG2972" s="43"/>
      <c r="CH2972" s="43"/>
      <c r="CI2972" s="43"/>
      <c r="CJ2972" s="43"/>
      <c r="CK2972" s="43"/>
      <c r="CL2972" s="43"/>
      <c r="CM2972" s="43"/>
      <c r="CN2972" s="43"/>
      <c r="CO2972" s="43"/>
      <c r="CP2972" s="43"/>
      <c r="CQ2972" s="43"/>
      <c r="CR2972" s="43"/>
      <c r="CS2972" s="43"/>
      <c r="CT2972" s="43"/>
      <c r="CU2972" s="43"/>
      <c r="CV2972" s="43"/>
      <c r="CW2972" s="43"/>
      <c r="CX2972" s="43"/>
      <c r="CY2972" s="43"/>
      <c r="CZ2972" s="43"/>
      <c r="DA2972" s="43"/>
      <c r="DB2972" s="43"/>
      <c r="DC2972" s="43"/>
      <c r="DD2972" s="43"/>
      <c r="DE2972" s="43"/>
      <c r="DF2972" s="43"/>
      <c r="DG2972" s="43"/>
      <c r="DH2972" s="43"/>
      <c r="DI2972" s="43"/>
      <c r="DJ2972" s="43"/>
      <c r="DK2972" s="43"/>
      <c r="DL2972" s="43"/>
      <c r="DM2972" s="43"/>
      <c r="DN2972" s="43"/>
      <c r="DO2972" s="43"/>
      <c r="DP2972" s="43"/>
      <c r="DQ2972" s="43"/>
      <c r="DR2972" s="43"/>
      <c r="DS2972" s="43"/>
      <c r="DT2972" s="43"/>
      <c r="DU2972" s="43"/>
      <c r="DV2972" s="43"/>
    </row>
    <row r="2973" spans="4:126" s="8" customFormat="1" ht="20.100000000000001" customHeight="1">
      <c r="AQ2973" s="8" t="s">
        <v>83</v>
      </c>
      <c r="AV2973" s="48"/>
      <c r="AW2973" s="48"/>
      <c r="AX2973" s="48"/>
      <c r="AY2973" s="48"/>
      <c r="AZ2973" s="48"/>
      <c r="BA2973" s="48"/>
      <c r="BB2973" s="48"/>
      <c r="BC2973" s="48"/>
      <c r="BD2973" s="495">
        <f>VLOOKUP(A2915,入力フォーム!$A$26:$AA$75,9,FALSE)</f>
        <v>0</v>
      </c>
      <c r="BE2973" s="495"/>
      <c r="BF2973" s="495"/>
      <c r="BG2973" s="495"/>
      <c r="BH2973" s="495"/>
      <c r="BI2973" s="495"/>
      <c r="BJ2973" s="495"/>
      <c r="BK2973" s="495"/>
      <c r="BL2973" s="495"/>
      <c r="BM2973" s="495"/>
      <c r="BN2973" s="495"/>
      <c r="BO2973" s="495"/>
      <c r="BP2973" s="495"/>
      <c r="BQ2973" s="495"/>
      <c r="BR2973" s="495"/>
      <c r="BS2973" s="495"/>
      <c r="BZ2973" s="43"/>
      <c r="CA2973" s="43"/>
      <c r="CB2973" s="43"/>
      <c r="CC2973" s="43"/>
      <c r="CD2973" s="43"/>
      <c r="CE2973" s="43"/>
      <c r="CF2973" s="43"/>
      <c r="CG2973" s="43"/>
      <c r="CH2973" s="43"/>
      <c r="CI2973" s="43"/>
      <c r="CJ2973" s="43"/>
      <c r="CK2973" s="43"/>
      <c r="CL2973" s="43"/>
      <c r="CM2973" s="43"/>
      <c r="CN2973" s="43"/>
      <c r="CO2973" s="43"/>
      <c r="CP2973" s="43"/>
      <c r="CQ2973" s="43"/>
      <c r="CR2973" s="43"/>
      <c r="CS2973" s="43"/>
      <c r="CT2973" s="43"/>
      <c r="CU2973" s="43"/>
      <c r="CV2973" s="43"/>
      <c r="CW2973" s="43"/>
      <c r="CX2973" s="43"/>
      <c r="CY2973" s="43"/>
      <c r="CZ2973" s="43"/>
      <c r="DA2973" s="43"/>
      <c r="DB2973" s="43"/>
      <c r="DC2973" s="43"/>
      <c r="DD2973" s="43"/>
      <c r="DE2973" s="43"/>
      <c r="DF2973" s="43"/>
      <c r="DG2973" s="43"/>
      <c r="DH2973" s="43"/>
      <c r="DI2973" s="43"/>
      <c r="DJ2973" s="43"/>
      <c r="DK2973" s="43"/>
      <c r="DL2973" s="43"/>
      <c r="DM2973" s="43"/>
      <c r="DN2973" s="43"/>
      <c r="DO2973" s="43"/>
      <c r="DP2973" s="43"/>
      <c r="DQ2973" s="43"/>
      <c r="DR2973" s="43"/>
      <c r="DS2973" s="43"/>
      <c r="DT2973" s="43"/>
      <c r="DU2973" s="43"/>
      <c r="DV2973" s="43"/>
    </row>
    <row r="2974" spans="4:126" s="8" customFormat="1" ht="12" customHeight="1">
      <c r="BZ2974" s="43"/>
      <c r="CA2974" s="43"/>
      <c r="CB2974" s="43"/>
      <c r="CC2974" s="43"/>
      <c r="CD2974" s="43"/>
      <c r="CE2974" s="43"/>
      <c r="CF2974" s="43"/>
      <c r="CG2974" s="43"/>
      <c r="CH2974" s="43"/>
      <c r="CI2974" s="43"/>
      <c r="CJ2974" s="43"/>
      <c r="CK2974" s="43"/>
      <c r="CL2974" s="43"/>
      <c r="CM2974" s="43"/>
      <c r="CN2974" s="43"/>
      <c r="CO2974" s="43"/>
      <c r="CP2974" s="43"/>
      <c r="CQ2974" s="43"/>
      <c r="CR2974" s="43"/>
      <c r="CS2974" s="43"/>
      <c r="CT2974" s="43"/>
      <c r="CU2974" s="43"/>
      <c r="CV2974" s="43"/>
      <c r="CW2974" s="43"/>
      <c r="CX2974" s="43"/>
      <c r="CY2974" s="43"/>
      <c r="CZ2974" s="43"/>
      <c r="DA2974" s="43"/>
      <c r="DB2974" s="43"/>
      <c r="DC2974" s="43"/>
      <c r="DD2974" s="43"/>
      <c r="DE2974" s="43"/>
      <c r="DF2974" s="43"/>
      <c r="DG2974" s="43"/>
      <c r="DH2974" s="43"/>
      <c r="DI2974" s="43"/>
      <c r="DJ2974" s="43"/>
      <c r="DK2974" s="43"/>
      <c r="DL2974" s="43"/>
      <c r="DM2974" s="43"/>
      <c r="DN2974" s="43"/>
      <c r="DO2974" s="43"/>
      <c r="DP2974" s="43"/>
      <c r="DQ2974" s="43"/>
      <c r="DR2974" s="43"/>
      <c r="DS2974" s="43"/>
      <c r="DT2974" s="43"/>
      <c r="DU2974" s="43"/>
      <c r="DV2974" s="43"/>
    </row>
    <row r="2975" spans="4:126" s="8" customFormat="1" ht="22.5" customHeight="1">
      <c r="D2975" s="496" t="s">
        <v>85</v>
      </c>
      <c r="E2975" s="496"/>
      <c r="F2975" s="496"/>
      <c r="G2975" s="496"/>
      <c r="H2975" s="496"/>
      <c r="I2975" s="496"/>
      <c r="J2975" s="496"/>
      <c r="K2975" s="496"/>
      <c r="L2975" s="497" t="str">
        <f>入力フォーム!$C$22</f>
        <v>07-999</v>
      </c>
      <c r="M2975" s="497"/>
      <c r="N2975" s="497"/>
      <c r="O2975" s="497"/>
      <c r="P2975" s="497"/>
      <c r="Q2975" s="497"/>
      <c r="R2975" s="48"/>
      <c r="S2975" s="48"/>
      <c r="T2975" s="8" t="s">
        <v>242</v>
      </c>
      <c r="BZ2975" s="43"/>
      <c r="CA2975" s="43"/>
      <c r="CB2975" s="43"/>
      <c r="CC2975" s="43"/>
      <c r="CD2975" s="43"/>
      <c r="CE2975" s="43"/>
      <c r="CF2975" s="43"/>
      <c r="CG2975" s="43"/>
      <c r="CH2975" s="43"/>
      <c r="CI2975" s="43"/>
      <c r="CJ2975" s="43"/>
      <c r="CK2975" s="43"/>
      <c r="CL2975" s="43"/>
      <c r="CM2975" s="43"/>
      <c r="CN2975" s="43"/>
      <c r="CO2975" s="43"/>
      <c r="CP2975" s="43"/>
      <c r="CQ2975" s="43"/>
      <c r="CR2975" s="43"/>
      <c r="CS2975" s="43"/>
      <c r="CT2975" s="43"/>
      <c r="CU2975" s="43"/>
      <c r="CV2975" s="43"/>
      <c r="CW2975" s="43"/>
      <c r="CX2975" s="43"/>
      <c r="CY2975" s="43"/>
      <c r="CZ2975" s="43"/>
      <c r="DA2975" s="43"/>
      <c r="DB2975" s="43"/>
      <c r="DC2975" s="43"/>
      <c r="DD2975" s="43"/>
      <c r="DE2975" s="43"/>
      <c r="DF2975" s="43"/>
      <c r="DG2975" s="43"/>
      <c r="DH2975" s="43"/>
      <c r="DI2975" s="43"/>
      <c r="DJ2975" s="43"/>
      <c r="DK2975" s="43"/>
      <c r="DL2975" s="43"/>
      <c r="DM2975" s="43"/>
      <c r="DN2975" s="43"/>
      <c r="DO2975" s="43"/>
      <c r="DP2975" s="43"/>
      <c r="DQ2975" s="43"/>
      <c r="DR2975" s="43"/>
      <c r="DS2975" s="43"/>
      <c r="DT2975" s="43"/>
      <c r="DU2975" s="43"/>
      <c r="DV2975" s="43"/>
    </row>
    <row r="2976" spans="4:126" s="8" customFormat="1" ht="15.75" customHeight="1">
      <c r="D2976" s="45"/>
      <c r="F2976" s="45"/>
      <c r="G2976" s="45"/>
      <c r="H2976" s="45"/>
      <c r="I2976" s="45"/>
      <c r="J2976" s="45"/>
      <c r="K2976" s="45"/>
      <c r="L2976" s="45"/>
      <c r="M2976" s="45"/>
      <c r="N2976" s="45"/>
      <c r="O2976" s="45"/>
      <c r="P2976" s="45"/>
      <c r="Q2976" s="45"/>
      <c r="BX2976" s="51"/>
      <c r="CB2976" s="43"/>
      <c r="CC2976" s="43"/>
      <c r="CD2976" s="43"/>
      <c r="CE2976" s="43"/>
      <c r="CF2976" s="43"/>
      <c r="CG2976" s="43"/>
      <c r="CH2976" s="43"/>
      <c r="CI2976" s="43"/>
      <c r="CJ2976" s="43"/>
      <c r="CK2976" s="43"/>
      <c r="CL2976" s="43"/>
      <c r="CM2976" s="43"/>
      <c r="CN2976" s="43"/>
      <c r="CO2976" s="43"/>
      <c r="CP2976" s="43"/>
      <c r="CQ2976" s="43"/>
      <c r="CR2976" s="43"/>
      <c r="CS2976" s="43"/>
      <c r="CT2976" s="43"/>
      <c r="CU2976" s="43"/>
      <c r="CV2976" s="43"/>
      <c r="CW2976" s="43"/>
      <c r="CX2976" s="43"/>
      <c r="CY2976" s="43"/>
      <c r="CZ2976" s="43"/>
      <c r="DA2976" s="43"/>
      <c r="DB2976" s="43"/>
      <c r="DC2976" s="43"/>
      <c r="DD2976" s="43"/>
      <c r="DE2976" s="43"/>
      <c r="DF2976" s="43"/>
      <c r="DG2976" s="43"/>
      <c r="DH2976" s="43"/>
      <c r="DI2976" s="43"/>
      <c r="DJ2976" s="43"/>
      <c r="DK2976" s="43"/>
      <c r="DL2976" s="43"/>
      <c r="DM2976" s="43"/>
      <c r="DN2976" s="43"/>
      <c r="DO2976" s="43"/>
      <c r="DP2976" s="43"/>
      <c r="DQ2976" s="43"/>
      <c r="DR2976" s="43"/>
      <c r="DS2976" s="43"/>
      <c r="DT2976" s="43"/>
      <c r="DU2976" s="43"/>
      <c r="DV2976" s="43"/>
    </row>
    <row r="2977" spans="1:126" s="7" customFormat="1" ht="18.75">
      <c r="A2977" s="7">
        <f>IF(MOD(ROW()-1,62)=0,QUOTIENT(ROW()-1,62)+1,"")</f>
        <v>49</v>
      </c>
      <c r="B2977" s="473" t="s">
        <v>39</v>
      </c>
      <c r="C2977" s="473"/>
      <c r="D2977" s="473"/>
      <c r="E2977" s="473"/>
      <c r="F2977" s="473"/>
      <c r="G2977" s="473"/>
      <c r="H2977" s="473"/>
      <c r="I2977" s="473"/>
      <c r="J2977" s="473"/>
      <c r="K2977" s="473"/>
      <c r="L2977" s="473"/>
      <c r="M2977" s="473"/>
      <c r="N2977" s="473"/>
      <c r="O2977" s="473"/>
      <c r="P2977" s="473"/>
      <c r="Q2977" s="473"/>
      <c r="R2977" s="473"/>
      <c r="S2977" s="473"/>
      <c r="T2977" s="473"/>
      <c r="U2977" s="473"/>
      <c r="V2977" s="473"/>
      <c r="W2977" s="473"/>
      <c r="X2977" s="473"/>
      <c r="Y2977" s="473"/>
      <c r="Z2977" s="473"/>
      <c r="AA2977" s="473"/>
      <c r="AB2977" s="473"/>
      <c r="AC2977" s="473"/>
      <c r="AD2977" s="473"/>
      <c r="AE2977" s="473"/>
      <c r="AF2977" s="473"/>
      <c r="AG2977" s="473"/>
      <c r="AH2977" s="473"/>
      <c r="AI2977" s="473"/>
      <c r="AJ2977" s="473"/>
      <c r="AK2977" s="473"/>
      <c r="AL2977" s="473"/>
      <c r="AM2977" s="473"/>
      <c r="AN2977" s="473"/>
      <c r="AO2977" s="473"/>
      <c r="AP2977" s="473"/>
      <c r="AQ2977" s="473"/>
      <c r="AR2977" s="473"/>
      <c r="AS2977" s="473"/>
      <c r="AT2977" s="473"/>
      <c r="AU2977" s="473"/>
      <c r="AV2977" s="473"/>
      <c r="AW2977" s="473"/>
      <c r="AX2977" s="473"/>
      <c r="AY2977" s="473"/>
      <c r="AZ2977" s="473"/>
      <c r="BA2977" s="473"/>
      <c r="BB2977" s="473"/>
      <c r="BC2977" s="473"/>
      <c r="BD2977" s="473"/>
      <c r="BE2977" s="473"/>
      <c r="BF2977" s="473"/>
      <c r="BG2977" s="473"/>
      <c r="BH2977" s="473"/>
      <c r="BI2977" s="473"/>
      <c r="BJ2977" s="473"/>
      <c r="BK2977" s="473"/>
      <c r="BL2977" s="473"/>
      <c r="BM2977" s="473"/>
      <c r="BN2977" s="473"/>
      <c r="BO2977" s="473"/>
      <c r="BP2977" s="473"/>
      <c r="BQ2977" s="473"/>
      <c r="BR2977" s="473"/>
      <c r="BS2977" s="473"/>
      <c r="BT2977" s="473"/>
      <c r="BU2977" s="473"/>
      <c r="BV2977" s="473"/>
      <c r="BW2977" s="473"/>
      <c r="BX2977" s="473"/>
      <c r="BY2977" s="52"/>
      <c r="BZ2977" s="41"/>
      <c r="CA2977" s="41"/>
      <c r="CB2977" s="41"/>
      <c r="CC2977" s="41"/>
      <c r="CD2977" s="41"/>
      <c r="CE2977" s="41"/>
      <c r="CF2977" s="41"/>
      <c r="CG2977" s="41"/>
      <c r="CH2977" s="41"/>
      <c r="CI2977" s="41"/>
      <c r="CJ2977" s="41"/>
      <c r="CK2977" s="41"/>
      <c r="CL2977" s="41"/>
      <c r="CM2977" s="41"/>
      <c r="CN2977" s="41"/>
      <c r="CO2977" s="41"/>
      <c r="CP2977" s="41"/>
      <c r="CQ2977" s="41"/>
      <c r="CR2977" s="41"/>
      <c r="CS2977" s="41"/>
      <c r="CT2977" s="41"/>
      <c r="CU2977" s="41"/>
      <c r="CV2977" s="41"/>
      <c r="CW2977" s="41"/>
      <c r="CX2977" s="41"/>
      <c r="CY2977" s="41"/>
      <c r="CZ2977" s="41"/>
      <c r="DA2977" s="41"/>
      <c r="DB2977" s="41"/>
      <c r="DC2977" s="41"/>
      <c r="DD2977" s="41"/>
      <c r="DE2977" s="41"/>
      <c r="DF2977" s="41"/>
      <c r="DG2977" s="41"/>
      <c r="DH2977" s="41"/>
      <c r="DI2977" s="41"/>
      <c r="DJ2977" s="41"/>
      <c r="DK2977" s="41"/>
      <c r="DL2977" s="41"/>
      <c r="DM2977" s="41"/>
      <c r="DN2977" s="41"/>
      <c r="DO2977" s="41"/>
      <c r="DP2977" s="41"/>
      <c r="DQ2977" s="41"/>
      <c r="DR2977" s="41"/>
      <c r="DS2977" s="41"/>
      <c r="DT2977" s="41"/>
      <c r="DU2977" s="41"/>
      <c r="DV2977" s="41"/>
    </row>
    <row r="2978" spans="1:126" s="7" customFormat="1" ht="19.5" customHeight="1">
      <c r="B2978" s="8"/>
      <c r="C2978" s="8"/>
      <c r="D2978" s="8"/>
      <c r="E2978" s="8"/>
      <c r="F2978" s="8"/>
      <c r="G2978" s="8"/>
      <c r="H2978" s="8"/>
      <c r="I2978" s="8"/>
      <c r="J2978" s="8"/>
      <c r="K2978" s="8"/>
      <c r="L2978" s="8"/>
      <c r="M2978" s="8"/>
      <c r="N2978" s="8"/>
      <c r="O2978" s="8"/>
      <c r="P2978" s="8"/>
      <c r="Q2978" s="8"/>
      <c r="R2978" s="8"/>
      <c r="S2978" s="8"/>
      <c r="T2978" s="8"/>
      <c r="U2978" s="8"/>
      <c r="V2978" s="8"/>
      <c r="W2978" s="8"/>
      <c r="X2978" s="8"/>
      <c r="Y2978" s="8"/>
      <c r="Z2978" s="8"/>
      <c r="AA2978" s="8"/>
      <c r="AB2978" s="8"/>
      <c r="AC2978" s="8"/>
      <c r="AQ2978" s="8"/>
      <c r="AR2978" s="8"/>
      <c r="AS2978" s="8"/>
      <c r="AT2978" s="8"/>
      <c r="AU2978" s="8"/>
      <c r="AV2978" s="8"/>
      <c r="AW2978" s="8"/>
      <c r="AX2978" s="8"/>
      <c r="AY2978" s="8"/>
      <c r="AZ2978" s="8"/>
      <c r="BZ2978" s="41"/>
      <c r="CA2978" s="41"/>
      <c r="CB2978" s="41"/>
      <c r="CC2978" s="41"/>
      <c r="CD2978" s="41"/>
      <c r="CE2978" s="41"/>
      <c r="CF2978" s="41"/>
      <c r="CG2978" s="41"/>
      <c r="CH2978" s="41"/>
      <c r="CI2978" s="41"/>
      <c r="CJ2978" s="41"/>
      <c r="CK2978" s="41"/>
      <c r="CL2978" s="41"/>
      <c r="CM2978" s="41"/>
      <c r="CN2978" s="41"/>
      <c r="CO2978" s="41"/>
      <c r="CP2978" s="41"/>
      <c r="CQ2978" s="41"/>
      <c r="CR2978" s="41"/>
      <c r="CS2978" s="41"/>
      <c r="CT2978" s="41"/>
      <c r="CU2978" s="41"/>
      <c r="CV2978" s="41"/>
      <c r="CW2978" s="41"/>
      <c r="CX2978" s="41"/>
      <c r="CY2978" s="41"/>
      <c r="CZ2978" s="41"/>
      <c r="DA2978" s="41"/>
      <c r="DB2978" s="41"/>
      <c r="DC2978" s="41"/>
      <c r="DD2978" s="41"/>
      <c r="DE2978" s="41"/>
      <c r="DF2978" s="41"/>
      <c r="DG2978" s="41"/>
      <c r="DH2978" s="41"/>
      <c r="DI2978" s="41"/>
      <c r="DJ2978" s="41"/>
      <c r="DK2978" s="41"/>
      <c r="DL2978" s="41"/>
      <c r="DM2978" s="41"/>
      <c r="DN2978" s="41"/>
      <c r="DO2978" s="41"/>
      <c r="DP2978" s="41"/>
      <c r="DQ2978" s="41"/>
      <c r="DR2978" s="41"/>
      <c r="DS2978" s="41"/>
      <c r="DT2978" s="41"/>
      <c r="DU2978" s="41"/>
      <c r="DV2978" s="41"/>
    </row>
    <row r="2979" spans="1:126" s="7" customFormat="1" ht="16.5" customHeight="1">
      <c r="B2979" s="8" t="s">
        <v>229</v>
      </c>
      <c r="C2979" s="8"/>
      <c r="D2979" s="8"/>
      <c r="E2979" s="8"/>
      <c r="F2979" s="8"/>
      <c r="G2979" s="8"/>
      <c r="H2979" s="8"/>
      <c r="I2979" s="8"/>
      <c r="J2979" s="8"/>
      <c r="K2979" s="8"/>
      <c r="L2979" s="8"/>
      <c r="M2979" s="8"/>
      <c r="N2979" s="8"/>
      <c r="O2979" s="8"/>
      <c r="P2979" s="8"/>
      <c r="Q2979" s="8"/>
      <c r="R2979" s="8"/>
      <c r="S2979" s="8"/>
      <c r="T2979" s="8"/>
      <c r="U2979" s="8"/>
      <c r="V2979" s="8"/>
      <c r="W2979" s="8"/>
      <c r="X2979" s="8"/>
      <c r="Y2979" s="8"/>
      <c r="Z2979" s="8"/>
      <c r="AA2979" s="8"/>
      <c r="AB2979" s="8"/>
      <c r="AD2979" s="474">
        <f>VLOOKUP(A2977,入力フォーム!$A$26:$AA$75,2,FALSE)</f>
        <v>0</v>
      </c>
      <c r="AE2979" s="474"/>
      <c r="AF2979" s="474"/>
      <c r="AG2979" s="474"/>
      <c r="AH2979" s="474"/>
      <c r="AI2979" s="474"/>
      <c r="AJ2979" s="474"/>
      <c r="AK2979" s="474"/>
      <c r="AL2979" s="474"/>
      <c r="AM2979" s="474"/>
      <c r="AN2979" s="474"/>
      <c r="AO2979" s="474"/>
      <c r="AP2979" s="474"/>
      <c r="AQ2979" s="8" t="s">
        <v>230</v>
      </c>
      <c r="AR2979" s="8"/>
      <c r="AS2979" s="8"/>
      <c r="AT2979" s="8"/>
      <c r="AU2979" s="8"/>
      <c r="AV2979" s="8"/>
      <c r="AW2979" s="8"/>
      <c r="AX2979" s="8"/>
      <c r="AY2979" s="8"/>
      <c r="AZ2979" s="8"/>
      <c r="BZ2979" s="41"/>
      <c r="CA2979" s="41"/>
      <c r="CB2979" s="41"/>
      <c r="CC2979" s="41"/>
      <c r="CD2979" s="41"/>
      <c r="CE2979" s="41"/>
      <c r="CF2979" s="41"/>
      <c r="CG2979" s="41"/>
      <c r="CH2979" s="41"/>
      <c r="CI2979" s="41"/>
      <c r="CJ2979" s="41"/>
      <c r="CK2979" s="41"/>
      <c r="CL2979" s="41"/>
      <c r="CM2979" s="41"/>
      <c r="CN2979" s="41"/>
      <c r="CO2979" s="41"/>
      <c r="CP2979" s="41"/>
      <c r="CQ2979" s="41"/>
      <c r="CR2979" s="41"/>
      <c r="CS2979" s="41"/>
      <c r="CT2979" s="41"/>
      <c r="CU2979" s="41"/>
      <c r="CV2979" s="41"/>
      <c r="CW2979" s="41"/>
      <c r="CX2979" s="41"/>
      <c r="CY2979" s="41"/>
      <c r="CZ2979" s="41"/>
      <c r="DA2979" s="41"/>
      <c r="DB2979" s="41"/>
      <c r="DC2979" s="41"/>
      <c r="DD2979" s="41"/>
      <c r="DE2979" s="41"/>
      <c r="DF2979" s="41"/>
      <c r="DG2979" s="41"/>
      <c r="DH2979" s="41"/>
      <c r="DI2979" s="41"/>
      <c r="DJ2979" s="41"/>
      <c r="DK2979" s="41"/>
      <c r="DL2979" s="41"/>
      <c r="DM2979" s="41"/>
      <c r="DN2979" s="41"/>
      <c r="DO2979" s="41"/>
      <c r="DP2979" s="41"/>
      <c r="DQ2979" s="41"/>
      <c r="DR2979" s="41"/>
      <c r="DS2979" s="41"/>
      <c r="DT2979" s="41"/>
      <c r="DU2979" s="41"/>
      <c r="DV2979" s="41"/>
    </row>
    <row r="2980" spans="1:126" ht="14.25" customHeight="1">
      <c r="B2980" s="9"/>
      <c r="C2980" s="9"/>
      <c r="D2980" s="9"/>
    </row>
    <row r="2981" spans="1:126" ht="15.75" customHeight="1">
      <c r="D2981" s="475" t="s">
        <v>23</v>
      </c>
      <c r="E2981" s="475"/>
      <c r="F2981" s="475"/>
      <c r="G2981" s="475"/>
      <c r="H2981" s="475"/>
      <c r="I2981" s="475"/>
      <c r="J2981" s="475"/>
      <c r="K2981" s="475"/>
      <c r="L2981" s="475"/>
      <c r="M2981" s="475"/>
      <c r="N2981" s="475"/>
      <c r="O2981" s="475"/>
      <c r="P2981" s="475"/>
      <c r="Q2981" s="475"/>
      <c r="R2981" s="475"/>
      <c r="S2981" s="475"/>
      <c r="T2981" s="475"/>
      <c r="U2981" s="475"/>
      <c r="V2981" s="475"/>
      <c r="W2981" s="475"/>
      <c r="X2981" s="475"/>
      <c r="Y2981" s="475"/>
      <c r="Z2981" s="475"/>
      <c r="AA2981" s="475"/>
      <c r="AB2981" s="475"/>
      <c r="AC2981" s="475"/>
      <c r="AD2981" s="475"/>
      <c r="AE2981" s="475"/>
      <c r="AF2981" s="475"/>
      <c r="AG2981" s="475"/>
      <c r="AH2981" s="475"/>
      <c r="AI2981" s="475"/>
      <c r="AJ2981" s="475"/>
      <c r="AK2981" s="475"/>
      <c r="AL2981" s="475"/>
      <c r="AM2981" s="475"/>
      <c r="AN2981" s="475"/>
      <c r="AO2981" s="475"/>
      <c r="AP2981" s="475"/>
      <c r="AQ2981" s="475"/>
      <c r="AR2981" s="475"/>
      <c r="AS2981" s="475"/>
      <c r="AT2981" s="475"/>
      <c r="AU2981" s="475"/>
      <c r="AV2981" s="475"/>
      <c r="AW2981" s="475"/>
      <c r="AX2981" s="475"/>
      <c r="AY2981" s="475"/>
      <c r="AZ2981" s="475"/>
      <c r="BA2981" s="475"/>
      <c r="BB2981" s="475"/>
      <c r="BC2981" s="475"/>
      <c r="BD2981" s="475"/>
      <c r="BE2981" s="475"/>
      <c r="BF2981" s="475"/>
      <c r="BG2981" s="475"/>
      <c r="BH2981" s="475"/>
      <c r="BI2981" s="475"/>
      <c r="BJ2981" s="475"/>
      <c r="BK2981" s="475"/>
      <c r="BL2981" s="475"/>
      <c r="BM2981" s="475"/>
      <c r="BN2981" s="475"/>
      <c r="BO2981" s="475"/>
      <c r="BP2981" s="475"/>
      <c r="BQ2981" s="475"/>
      <c r="BR2981" s="475"/>
      <c r="BS2981" s="475"/>
      <c r="BT2981" s="475"/>
      <c r="BU2981" s="475"/>
      <c r="BV2981" s="475"/>
      <c r="BW2981" s="475"/>
      <c r="BX2981" s="475"/>
      <c r="BZ2981"/>
    </row>
    <row r="2982" spans="1:126" ht="14.25" customHeight="1">
      <c r="B2982" s="9"/>
      <c r="C2982" s="9"/>
      <c r="D2982" s="9"/>
      <c r="E2982" s="9"/>
      <c r="F2982" s="9"/>
      <c r="G2982" s="9"/>
      <c r="H2982" s="9"/>
      <c r="I2982" s="9"/>
      <c r="J2982" s="9"/>
      <c r="K2982" s="9"/>
      <c r="L2982" s="9"/>
      <c r="M2982" s="9"/>
      <c r="N2982" s="9"/>
      <c r="O2982" s="9"/>
      <c r="P2982" s="9"/>
      <c r="Q2982" s="9"/>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c r="AO2982" s="9"/>
      <c r="AP2982" s="9"/>
      <c r="AQ2982" s="9"/>
      <c r="AR2982" s="9"/>
      <c r="AS2982" s="9"/>
      <c r="AT2982" s="9"/>
      <c r="AU2982" s="9"/>
      <c r="AV2982" s="9"/>
      <c r="AW2982" s="9"/>
      <c r="AX2982" s="9"/>
      <c r="AY2982" s="9"/>
      <c r="AZ2982" s="9"/>
    </row>
    <row r="2983" spans="1:126" ht="19.5" customHeight="1">
      <c r="B2983" s="9"/>
      <c r="C2983" s="9"/>
      <c r="D2983" s="10"/>
      <c r="E2983" s="11" t="s">
        <v>40</v>
      </c>
      <c r="F2983" s="11"/>
      <c r="G2983" s="11"/>
      <c r="H2983" s="11"/>
      <c r="I2983" s="11"/>
      <c r="J2983" s="12"/>
      <c r="K2983" s="12"/>
      <c r="L2983" s="12"/>
      <c r="M2983" s="12"/>
      <c r="N2983" s="12"/>
      <c r="O2983" s="12"/>
      <c r="P2983" s="12"/>
      <c r="Q2983" s="10"/>
      <c r="R2983" s="476" t="str">
        <f>VLOOKUP(A2977,入力フォーム!$A$26:$AA$75,11,FALSE)</f>
        <v/>
      </c>
      <c r="S2983" s="476"/>
      <c r="T2983" s="476"/>
      <c r="U2983" s="476"/>
      <c r="V2983" s="476"/>
      <c r="W2983" s="476"/>
      <c r="X2983" s="476"/>
      <c r="Y2983" s="476"/>
      <c r="Z2983" s="476"/>
      <c r="AA2983" s="476"/>
      <c r="AB2983" s="476"/>
      <c r="AC2983" s="476"/>
      <c r="AD2983" s="476"/>
      <c r="AE2983" s="476"/>
      <c r="AF2983" s="476"/>
      <c r="AG2983" s="476"/>
      <c r="AH2983" s="477" t="s">
        <v>235</v>
      </c>
      <c r="AI2983" s="478"/>
      <c r="AJ2983" s="478"/>
      <c r="AK2983" s="478"/>
      <c r="AL2983" s="478"/>
      <c r="AM2983" s="476" t="str">
        <f>VLOOKUP(A2977,入力フォーム!$A$26:$AA$75,13,FALSE)</f>
        <v/>
      </c>
      <c r="AN2983" s="476"/>
      <c r="AO2983" s="476"/>
      <c r="AP2983" s="476"/>
      <c r="AQ2983" s="476"/>
      <c r="AR2983" s="476"/>
      <c r="AS2983" s="476"/>
      <c r="AT2983" s="476"/>
      <c r="AU2983" s="476"/>
      <c r="AV2983" s="476"/>
      <c r="AW2983" s="476"/>
      <c r="AX2983" s="476"/>
      <c r="AY2983" s="476"/>
      <c r="AZ2983" s="476"/>
      <c r="BA2983" s="476"/>
      <c r="BB2983" s="476"/>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3"/>
    </row>
    <row r="2984" spans="1:126" ht="20.100000000000001" customHeight="1">
      <c r="B2984" s="9"/>
      <c r="C2984" s="9"/>
      <c r="D2984" s="10"/>
      <c r="E2984" s="11" t="s">
        <v>41</v>
      </c>
      <c r="F2984" s="11"/>
      <c r="G2984" s="11"/>
      <c r="H2984" s="11"/>
      <c r="I2984" s="11"/>
      <c r="J2984" s="12"/>
      <c r="K2984" s="12"/>
      <c r="L2984" s="12"/>
      <c r="M2984" s="12"/>
      <c r="N2984" s="12"/>
      <c r="O2984" s="12"/>
      <c r="P2984" s="229"/>
      <c r="Q2984" s="230"/>
      <c r="R2984" s="463" t="str">
        <f>入力フォーム!$C$10</f>
        <v>品川キャンパス</v>
      </c>
      <c r="S2984" s="463"/>
      <c r="T2984" s="463"/>
      <c r="U2984" s="463"/>
      <c r="V2984" s="463"/>
      <c r="W2984" s="463"/>
      <c r="X2984" s="463"/>
      <c r="Y2984" s="463"/>
      <c r="Z2984" s="231"/>
      <c r="AA2984" s="464" t="str">
        <f>入力フォーム!$D$10</f>
        <v>文学部事務室</v>
      </c>
      <c r="AB2984" s="464"/>
      <c r="AC2984" s="464"/>
      <c r="AD2984" s="464"/>
      <c r="AE2984" s="464"/>
      <c r="AF2984" s="464"/>
      <c r="AG2984" s="464"/>
      <c r="AH2984" s="464"/>
      <c r="AI2984" s="464"/>
      <c r="AJ2984" s="464"/>
      <c r="AK2984" s="464"/>
      <c r="AL2984" s="464"/>
      <c r="AM2984" s="464"/>
      <c r="AN2984" s="464"/>
      <c r="AO2984" s="464"/>
      <c r="AP2984" s="464"/>
      <c r="AQ2984" s="464"/>
      <c r="AR2984" s="464"/>
      <c r="AS2984" s="464"/>
      <c r="AT2984" s="464"/>
      <c r="AU2984" s="464"/>
      <c r="AV2984" s="464"/>
      <c r="AW2984" s="464"/>
      <c r="AX2984" s="464"/>
      <c r="AY2984" s="464"/>
      <c r="AZ2984" s="464"/>
      <c r="BA2984" s="464"/>
      <c r="BB2984" s="464"/>
      <c r="BC2984" s="464"/>
      <c r="BD2984" s="464"/>
      <c r="BE2984" s="464"/>
      <c r="BF2984" s="464"/>
      <c r="BG2984" s="464"/>
      <c r="BH2984" s="464"/>
      <c r="BI2984" s="464"/>
      <c r="BJ2984" s="464"/>
      <c r="BK2984" s="464"/>
      <c r="BL2984" s="464"/>
      <c r="BM2984" s="464"/>
      <c r="BN2984" s="464"/>
      <c r="BO2984" s="464"/>
      <c r="BP2984" s="464"/>
      <c r="BQ2984" s="464"/>
      <c r="BR2984" s="231"/>
      <c r="BS2984" s="231"/>
      <c r="BT2984" s="231"/>
      <c r="BU2984" s="231"/>
      <c r="BV2984" s="231"/>
      <c r="BW2984" s="231"/>
      <c r="BX2984" s="232"/>
    </row>
    <row r="2985" spans="1:126" ht="18.600000000000001" customHeight="1">
      <c r="B2985" s="9"/>
      <c r="C2985" s="9"/>
      <c r="D2985" s="15"/>
      <c r="E2985" s="16" t="s">
        <v>236</v>
      </c>
      <c r="F2985" s="16"/>
      <c r="G2985" s="16"/>
      <c r="H2985" s="16"/>
      <c r="I2985" s="16"/>
      <c r="J2985" s="17"/>
      <c r="K2985" s="17"/>
      <c r="L2985" s="17"/>
      <c r="M2985" s="17"/>
      <c r="N2985" s="17"/>
      <c r="O2985" s="17"/>
      <c r="P2985" s="17"/>
      <c r="Q2985" s="15"/>
      <c r="R2985" s="465" t="str">
        <f>入力フォーム!$C$4</f>
        <v>文学部事務室</v>
      </c>
      <c r="S2985" s="465"/>
      <c r="T2985" s="465"/>
      <c r="U2985" s="465"/>
      <c r="V2985" s="465"/>
      <c r="W2985" s="465"/>
      <c r="X2985" s="465"/>
      <c r="Y2985" s="465"/>
      <c r="Z2985" s="465"/>
      <c r="AA2985" s="465"/>
      <c r="AB2985" s="465"/>
      <c r="AC2985" s="465"/>
      <c r="AD2985" s="465"/>
      <c r="AE2985" s="465"/>
      <c r="AF2985" s="465"/>
      <c r="AG2985" s="465"/>
      <c r="AH2985" s="465"/>
      <c r="AI2985" s="465"/>
      <c r="AJ2985" s="465"/>
      <c r="AK2985" s="465"/>
      <c r="AL2985" s="465"/>
      <c r="AM2985" s="465"/>
      <c r="AN2985" s="465"/>
      <c r="AO2985" s="465"/>
      <c r="AP2985" s="465"/>
      <c r="AQ2985" s="465"/>
      <c r="AR2985" s="465"/>
      <c r="AS2985" s="465"/>
      <c r="AT2985" s="465"/>
      <c r="AU2985" s="465"/>
      <c r="AV2985" s="465"/>
      <c r="AW2985" s="465"/>
      <c r="AX2985" s="465"/>
      <c r="AY2985" s="465"/>
      <c r="AZ2985" s="465"/>
      <c r="BA2985" s="465"/>
      <c r="BB2985" s="465"/>
      <c r="BC2985" s="465"/>
      <c r="BD2985" s="465"/>
      <c r="BE2985" s="465"/>
      <c r="BF2985" s="465"/>
      <c r="BG2985" s="465"/>
      <c r="BH2985" s="465"/>
      <c r="BI2985" s="465"/>
      <c r="BJ2985" s="465"/>
      <c r="BK2985" s="465"/>
      <c r="BL2985" s="465"/>
      <c r="BM2985" s="465"/>
      <c r="BN2985" s="465"/>
      <c r="BO2985" s="465"/>
      <c r="BP2985" s="465"/>
      <c r="BQ2985" s="465"/>
      <c r="BR2985" s="465"/>
      <c r="BS2985" s="233"/>
      <c r="BT2985" s="233"/>
      <c r="BU2985" s="233"/>
      <c r="BV2985" s="233"/>
      <c r="BW2985" s="233"/>
      <c r="BX2985" s="19"/>
    </row>
    <row r="2986" spans="1:126" ht="38.25" customHeight="1">
      <c r="B2986" s="9"/>
      <c r="C2986" s="9"/>
      <c r="D2986" s="10"/>
      <c r="E2986" s="466" t="s">
        <v>42</v>
      </c>
      <c r="F2986" s="466"/>
      <c r="G2986" s="466"/>
      <c r="H2986" s="466"/>
      <c r="I2986" s="466"/>
      <c r="J2986" s="466"/>
      <c r="K2986" s="466"/>
      <c r="L2986" s="466"/>
      <c r="M2986" s="466"/>
      <c r="N2986" s="466"/>
      <c r="O2986" s="466"/>
      <c r="P2986" s="467"/>
      <c r="Q2986" s="10"/>
      <c r="R2986" s="468" t="str">
        <f>入力フォーム!$C$8</f>
        <v>OC学生スタッフ</v>
      </c>
      <c r="S2986" s="468"/>
      <c r="T2986" s="468"/>
      <c r="U2986" s="468"/>
      <c r="V2986" s="468"/>
      <c r="W2986" s="468"/>
      <c r="X2986" s="468"/>
      <c r="Y2986" s="468"/>
      <c r="Z2986" s="468"/>
      <c r="AA2986" s="468"/>
      <c r="AB2986" s="468"/>
      <c r="AC2986" s="468"/>
      <c r="AD2986" s="468"/>
      <c r="AE2986" s="468"/>
      <c r="AF2986" s="468"/>
      <c r="AG2986" s="468"/>
      <c r="AH2986" s="468"/>
      <c r="AI2986" s="468"/>
      <c r="AJ2986" s="468"/>
      <c r="AK2986" s="468"/>
      <c r="AL2986" s="468"/>
      <c r="AM2986" s="468"/>
      <c r="AN2986" s="468"/>
      <c r="AO2986" s="468"/>
      <c r="AP2986" s="468"/>
      <c r="AQ2986" s="468"/>
      <c r="AR2986" s="468"/>
      <c r="AS2986" s="468"/>
      <c r="AT2986" s="468"/>
      <c r="AU2986" s="468"/>
      <c r="AV2986" s="468"/>
      <c r="AW2986" s="468"/>
      <c r="AX2986" s="468"/>
      <c r="AY2986" s="468"/>
      <c r="AZ2986" s="468"/>
      <c r="BA2986" s="468"/>
      <c r="BB2986" s="468"/>
      <c r="BC2986" s="468"/>
      <c r="BD2986" s="468"/>
      <c r="BE2986" s="468"/>
      <c r="BF2986" s="468"/>
      <c r="BG2986" s="468"/>
      <c r="BH2986" s="468"/>
      <c r="BI2986" s="468"/>
      <c r="BJ2986" s="468"/>
      <c r="BK2986" s="468"/>
      <c r="BL2986" s="468"/>
      <c r="BM2986" s="468"/>
      <c r="BN2986" s="468"/>
      <c r="BO2986" s="468"/>
      <c r="BP2986" s="468"/>
      <c r="BQ2986" s="468"/>
      <c r="BR2986" s="468"/>
      <c r="BS2986" s="234"/>
      <c r="BT2986" s="234"/>
      <c r="BU2986" s="234"/>
      <c r="BV2986" s="234"/>
      <c r="BW2986" s="234"/>
      <c r="BX2986" s="14"/>
    </row>
    <row r="2987" spans="1:126" ht="20.100000000000001" customHeight="1">
      <c r="B2987" s="9"/>
      <c r="C2987" s="9"/>
      <c r="D2987" s="15"/>
      <c r="E2987" s="16" t="s">
        <v>43</v>
      </c>
      <c r="F2987" s="16"/>
      <c r="G2987" s="16"/>
      <c r="H2987" s="16"/>
      <c r="I2987" s="16"/>
      <c r="J2987" s="17"/>
      <c r="K2987" s="17"/>
      <c r="L2987" s="17"/>
      <c r="M2987" s="17"/>
      <c r="N2987" s="17"/>
      <c r="O2987" s="17"/>
      <c r="P2987" s="17"/>
      <c r="Q2987" s="15"/>
      <c r="R2987" s="17" t="s">
        <v>44</v>
      </c>
      <c r="S2987" s="17"/>
      <c r="T2987" s="17"/>
      <c r="U2987" s="17"/>
      <c r="V2987" s="17"/>
      <c r="W2987" s="469" t="str">
        <f>VLOOKUP(A2977,入力フォーム!$A$26:$AA$75,22,FALSE)</f>
        <v/>
      </c>
      <c r="X2987" s="469"/>
      <c r="Y2987" s="469"/>
      <c r="Z2987" s="469"/>
      <c r="AA2987" s="469"/>
      <c r="AB2987" s="469"/>
      <c r="AC2987" s="469"/>
      <c r="AD2987" s="469"/>
      <c r="AE2987" s="469"/>
      <c r="AF2987" s="469"/>
      <c r="AG2987" s="469"/>
      <c r="AH2987" s="469"/>
      <c r="AI2987" s="469"/>
      <c r="AJ2987" s="469"/>
      <c r="AK2987" s="469"/>
      <c r="AL2987" s="469"/>
      <c r="AM2987" s="469"/>
      <c r="AN2987" s="469"/>
      <c r="AO2987" s="469"/>
      <c r="AP2987" s="17"/>
      <c r="AQ2987" s="17"/>
      <c r="AR2987" s="470" t="s">
        <v>237</v>
      </c>
      <c r="AS2987" s="470"/>
      <c r="AT2987" s="470"/>
      <c r="AU2987" s="470"/>
      <c r="AV2987" s="470"/>
      <c r="AW2987" s="470"/>
      <c r="AX2987" s="471">
        <f>入力フォーム!$E$16</f>
        <v>0</v>
      </c>
      <c r="AY2987" s="471"/>
      <c r="AZ2987" s="471"/>
      <c r="BA2987" s="472" t="s">
        <v>65</v>
      </c>
      <c r="BB2987" s="472"/>
      <c r="BC2987" s="472"/>
      <c r="BD2987" s="472"/>
      <c r="BE2987" s="472"/>
      <c r="BF2987" s="18"/>
      <c r="BG2987" s="18"/>
      <c r="BH2987" s="18"/>
      <c r="BI2987" s="18"/>
      <c r="BJ2987" s="18"/>
      <c r="BK2987" s="18"/>
      <c r="BL2987" s="18"/>
      <c r="BM2987" s="18"/>
      <c r="BN2987" s="18"/>
      <c r="BO2987" s="18"/>
      <c r="BP2987" s="18"/>
      <c r="BQ2987" s="18"/>
      <c r="BR2987" s="18"/>
      <c r="BS2987" s="18"/>
      <c r="BT2987" s="18"/>
      <c r="BU2987" s="18"/>
      <c r="BV2987" s="18"/>
      <c r="BW2987" s="18"/>
      <c r="BX2987" s="19"/>
    </row>
    <row r="2988" spans="1:126" ht="20.100000000000001" customHeight="1">
      <c r="A2988" s="245"/>
      <c r="B2988" s="235"/>
      <c r="C2988" s="235"/>
      <c r="D2988" s="236"/>
      <c r="E2988" s="237"/>
      <c r="F2988" s="237"/>
      <c r="G2988" s="237"/>
      <c r="H2988" s="237"/>
      <c r="I2988" s="237"/>
      <c r="J2988" s="238"/>
      <c r="K2988" s="238"/>
      <c r="L2988" s="238"/>
      <c r="M2988" s="238"/>
      <c r="N2988" s="238"/>
      <c r="O2988" s="238"/>
      <c r="P2988" s="238"/>
      <c r="Q2988" s="239"/>
      <c r="R2988" s="240"/>
      <c r="S2988" s="241"/>
      <c r="T2988" s="241"/>
      <c r="U2988" s="241"/>
      <c r="V2988" s="241"/>
      <c r="W2988" s="241"/>
      <c r="X2988" s="241"/>
      <c r="Y2988" s="241"/>
      <c r="Z2988" s="241"/>
      <c r="AA2988" s="241"/>
      <c r="AB2988" s="241"/>
      <c r="AC2988" s="241"/>
      <c r="AD2988" s="241"/>
      <c r="AE2988" s="241"/>
      <c r="AF2988" s="241"/>
      <c r="AG2988" s="241"/>
      <c r="AH2988" s="241"/>
      <c r="AI2988" s="241"/>
      <c r="AJ2988" s="241"/>
      <c r="AK2988" s="241"/>
      <c r="AL2988" s="241"/>
      <c r="AM2988" s="241"/>
      <c r="AN2988" s="241"/>
      <c r="AO2988" s="241"/>
      <c r="AP2988" s="241"/>
      <c r="AQ2988" s="241"/>
      <c r="AR2988" s="242"/>
      <c r="AS2988" s="242"/>
      <c r="AT2988" s="243"/>
      <c r="AU2988" s="241"/>
      <c r="AV2988" s="241"/>
      <c r="AW2988" s="241"/>
      <c r="AX2988" s="241"/>
      <c r="AY2988" s="242"/>
      <c r="AZ2988" s="242"/>
      <c r="BA2988" s="242"/>
      <c r="BB2988" s="242"/>
      <c r="BC2988" s="242"/>
      <c r="BD2988" s="242"/>
      <c r="BE2988" s="242"/>
      <c r="BF2988" s="242"/>
      <c r="BG2988" s="242"/>
      <c r="BH2988" s="242"/>
      <c r="BI2988" s="242"/>
      <c r="BJ2988" s="242"/>
      <c r="BK2988" s="242"/>
      <c r="BL2988" s="242"/>
      <c r="BM2988" s="242"/>
      <c r="BN2988" s="242"/>
      <c r="BO2988" s="242"/>
      <c r="BP2988" s="242"/>
      <c r="BQ2988" s="242"/>
      <c r="BR2988" s="242"/>
      <c r="BS2988" s="242"/>
      <c r="BT2988" s="242"/>
      <c r="BU2988" s="242"/>
      <c r="BV2988" s="242"/>
      <c r="BW2988" s="242"/>
      <c r="BX2988" s="244"/>
    </row>
    <row r="2989" spans="1:126" ht="20.100000000000001" customHeight="1">
      <c r="B2989" s="9"/>
      <c r="C2989" s="9"/>
      <c r="D2989" s="20"/>
      <c r="E2989" s="21" t="s">
        <v>45</v>
      </c>
      <c r="F2989" s="21"/>
      <c r="G2989" s="21"/>
      <c r="H2989" s="21"/>
      <c r="I2989" s="21"/>
      <c r="J2989" s="22"/>
      <c r="K2989" s="22"/>
      <c r="L2989" s="22"/>
      <c r="M2989" s="22"/>
      <c r="N2989" s="22"/>
      <c r="O2989" s="22"/>
      <c r="P2989" s="22"/>
      <c r="Q2989" s="15"/>
      <c r="R2989" s="490" t="str">
        <f>VLOOKUP(A2977,入力フォーム!$A$26:$AA$75,14,FALSE)</f>
        <v/>
      </c>
      <c r="S2989" s="490"/>
      <c r="T2989" s="490"/>
      <c r="U2989" s="490"/>
      <c r="V2989" s="490"/>
      <c r="W2989" s="490"/>
      <c r="X2989" s="490"/>
      <c r="Y2989" s="490"/>
      <c r="Z2989" s="490"/>
      <c r="AA2989" s="490"/>
      <c r="AB2989" s="491" t="s">
        <v>235</v>
      </c>
      <c r="AC2989" s="491"/>
      <c r="AD2989" s="491"/>
      <c r="AE2989" s="491"/>
      <c r="AF2989" s="491"/>
      <c r="AG2989" s="492" t="str">
        <f>VLOOKUP(A2977,入力フォーム!$A$26:$AA$75,16,FALSE)</f>
        <v/>
      </c>
      <c r="AH2989" s="492"/>
      <c r="AI2989" s="492"/>
      <c r="AJ2989" s="492"/>
      <c r="AK2989" s="492"/>
      <c r="AL2989" s="492"/>
      <c r="AM2989" s="492"/>
      <c r="AN2989" s="492"/>
      <c r="AO2989" s="492"/>
      <c r="AP2989" s="492"/>
      <c r="AQ2989" s="27"/>
      <c r="AR2989" s="36"/>
      <c r="AS2989" s="36"/>
      <c r="AT2989" s="36"/>
      <c r="AU2989" s="36"/>
      <c r="AV2989" s="36"/>
      <c r="AW2989" s="36"/>
      <c r="AX2989" s="36"/>
      <c r="AY2989" s="18"/>
      <c r="AZ2989" s="18"/>
      <c r="BA2989" s="18"/>
      <c r="BB2989" s="18"/>
      <c r="BC2989" s="18"/>
      <c r="BD2989" s="18"/>
      <c r="BE2989" s="18"/>
      <c r="BF2989" s="18"/>
      <c r="BG2989" s="18"/>
      <c r="BH2989" s="18"/>
      <c r="BI2989" s="18"/>
      <c r="BJ2989" s="18"/>
      <c r="BK2989" s="18"/>
      <c r="BL2989" s="18"/>
      <c r="BM2989" s="18"/>
      <c r="BN2989" s="18"/>
      <c r="BO2989" s="18"/>
      <c r="BP2989" s="18"/>
      <c r="BQ2989" s="18"/>
      <c r="BR2989" s="18"/>
      <c r="BS2989" s="18"/>
      <c r="BT2989" s="18"/>
      <c r="BU2989" s="18"/>
      <c r="BV2989" s="18"/>
      <c r="BW2989" s="18"/>
      <c r="BX2989" s="19"/>
    </row>
    <row r="2990" spans="1:126" s="8" customFormat="1" ht="10.5" customHeight="1">
      <c r="D2990" s="15"/>
      <c r="E2990" s="16"/>
      <c r="F2990" s="16"/>
      <c r="G2990" s="16"/>
      <c r="H2990" s="16"/>
      <c r="I2990" s="16"/>
      <c r="J2990" s="16"/>
      <c r="K2990" s="16"/>
      <c r="L2990" s="16"/>
      <c r="M2990" s="16"/>
      <c r="N2990" s="16"/>
      <c r="O2990" s="16"/>
      <c r="P2990" s="17"/>
      <c r="Q2990" s="15"/>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6"/>
      <c r="AW2990" s="16"/>
      <c r="AX2990" s="16"/>
      <c r="AY2990" s="16"/>
      <c r="AZ2990" s="16"/>
      <c r="BA2990" s="16"/>
      <c r="BB2990" s="16"/>
      <c r="BC2990" s="16"/>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9"/>
      <c r="BY2990"/>
      <c r="BZ2990" s="43"/>
      <c r="CA2990" s="43"/>
      <c r="CB2990" s="43"/>
      <c r="CC2990" s="43"/>
      <c r="CD2990" s="43"/>
      <c r="CE2990" s="43"/>
      <c r="CF2990" s="43"/>
      <c r="CG2990" s="43"/>
      <c r="CH2990" s="43"/>
      <c r="CI2990" s="43"/>
      <c r="CJ2990" s="43"/>
      <c r="CK2990" s="43"/>
      <c r="CL2990" s="43"/>
      <c r="CM2990" s="43"/>
      <c r="CN2990" s="43"/>
      <c r="CO2990" s="43"/>
      <c r="CP2990" s="43"/>
      <c r="CQ2990" s="43"/>
      <c r="CR2990" s="43"/>
      <c r="CS2990" s="43"/>
      <c r="CT2990" s="43"/>
      <c r="CU2990" s="43"/>
      <c r="CV2990" s="43"/>
      <c r="CW2990" s="43"/>
      <c r="CX2990" s="43"/>
      <c r="CY2990" s="43"/>
      <c r="CZ2990" s="43"/>
      <c r="DA2990" s="43"/>
      <c r="DB2990" s="43"/>
      <c r="DC2990" s="43"/>
      <c r="DD2990" s="43"/>
      <c r="DE2990" s="43"/>
      <c r="DF2990" s="43"/>
      <c r="DG2990" s="43"/>
      <c r="DH2990" s="43"/>
      <c r="DI2990" s="43"/>
      <c r="DJ2990" s="43"/>
      <c r="DK2990" s="43"/>
      <c r="DL2990" s="43"/>
      <c r="DM2990" s="43"/>
      <c r="DN2990" s="43"/>
      <c r="DO2990" s="43"/>
      <c r="DP2990" s="43"/>
      <c r="DQ2990" s="43"/>
      <c r="DR2990" s="43"/>
      <c r="DS2990" s="43"/>
      <c r="DT2990" s="43"/>
      <c r="DU2990" s="43"/>
      <c r="DV2990" s="43"/>
    </row>
    <row r="2991" spans="1:126" ht="20.100000000000001" customHeight="1">
      <c r="B2991" s="9"/>
      <c r="C2991" s="9"/>
      <c r="D2991" s="15"/>
      <c r="E2991" s="16"/>
      <c r="F2991" s="16"/>
      <c r="G2991" s="16"/>
      <c r="H2991" s="16"/>
      <c r="I2991" s="16"/>
      <c r="J2991" s="17"/>
      <c r="K2991" s="17"/>
      <c r="L2991" s="17"/>
      <c r="M2991" s="17"/>
      <c r="N2991" s="17"/>
      <c r="O2991" s="17"/>
      <c r="P2991" s="17"/>
      <c r="Q2991" s="15"/>
      <c r="R2991" s="17"/>
      <c r="S2991" s="17" t="s">
        <v>46</v>
      </c>
      <c r="T2991" s="17"/>
      <c r="U2991" s="17"/>
      <c r="V2991" s="17"/>
      <c r="W2991" s="17"/>
      <c r="X2991" s="17"/>
      <c r="Y2991" s="17"/>
      <c r="Z2991" s="17"/>
      <c r="AA2991" s="17"/>
      <c r="AB2991" s="17"/>
      <c r="AC2991" s="17"/>
      <c r="AD2991" s="17"/>
      <c r="AE2991" s="17"/>
      <c r="AF2991" s="17"/>
      <c r="AG2991" s="17"/>
      <c r="AH2991" s="17"/>
      <c r="AI2991" s="17"/>
      <c r="AJ2991" s="17"/>
      <c r="BI2991" s="247"/>
      <c r="BJ2991" s="247"/>
      <c r="BK2991" s="247"/>
      <c r="BL2991" s="18"/>
      <c r="BM2991" s="18"/>
      <c r="BN2991" s="18"/>
      <c r="BO2991" s="18"/>
      <c r="BP2991" s="18"/>
      <c r="BQ2991" s="18"/>
      <c r="BR2991" s="18"/>
      <c r="BS2991" s="18"/>
      <c r="BT2991" s="18"/>
      <c r="BU2991" s="18"/>
      <c r="BV2991" s="18"/>
      <c r="BW2991" s="18"/>
      <c r="BX2991" s="19"/>
    </row>
    <row r="2992" spans="1:126" ht="20.100000000000001" customHeight="1">
      <c r="B2992" s="9"/>
      <c r="C2992" s="9"/>
      <c r="D2992" s="15"/>
      <c r="E2992" s="16"/>
      <c r="F2992" s="16"/>
      <c r="G2992" s="16"/>
      <c r="H2992" s="16"/>
      <c r="I2992" s="16"/>
      <c r="J2992" s="17"/>
      <c r="K2992" s="17"/>
      <c r="L2992" s="17"/>
      <c r="M2992" s="17"/>
      <c r="N2992" s="17"/>
      <c r="O2992" s="17"/>
      <c r="P2992" s="17"/>
      <c r="Q2992" s="15"/>
      <c r="R2992" s="492" t="str">
        <f>VLOOKUP(A2977,入力フォーム!$A$26:$AA$75,17,FALSE)</f>
        <v/>
      </c>
      <c r="S2992" s="492"/>
      <c r="T2992" s="492"/>
      <c r="U2992" s="492"/>
      <c r="V2992" s="492"/>
      <c r="W2992" s="492"/>
      <c r="X2992" s="492"/>
      <c r="Y2992" s="492"/>
      <c r="Z2992" s="492"/>
      <c r="AA2992" s="492"/>
      <c r="AB2992" s="491" t="s">
        <v>235</v>
      </c>
      <c r="AC2992" s="491"/>
      <c r="AD2992" s="491"/>
      <c r="AE2992" s="491"/>
      <c r="AF2992" s="491"/>
      <c r="AG2992" s="492" t="str">
        <f>VLOOKUP(A2977,入力フォーム!$A$26:$AA$75,19,FALSE)</f>
        <v/>
      </c>
      <c r="AH2992" s="492"/>
      <c r="AI2992" s="492"/>
      <c r="AJ2992" s="492"/>
      <c r="AK2992" s="492"/>
      <c r="AL2992" s="492"/>
      <c r="AM2992" s="492"/>
      <c r="AN2992" s="492"/>
      <c r="AO2992" s="492"/>
      <c r="AP2992" s="492"/>
      <c r="AQ2992" s="27"/>
      <c r="AR2992" s="28" t="s">
        <v>47</v>
      </c>
      <c r="AS2992" s="28"/>
      <c r="AT2992" s="28"/>
      <c r="AU2992" s="28"/>
      <c r="AV2992" s="485" t="str">
        <f>VLOOKUP(A2977,入力フォーム!$A$26:$AA$75,20,FALSE)</f>
        <v/>
      </c>
      <c r="AW2992" s="485"/>
      <c r="AX2992" s="28" t="s">
        <v>48</v>
      </c>
      <c r="AY2992" s="28"/>
      <c r="AZ2992" s="28"/>
      <c r="BA2992" s="28"/>
      <c r="BB2992" s="28"/>
      <c r="BC2992" s="28"/>
      <c r="BD2992" s="28"/>
      <c r="BE2992" s="28"/>
      <c r="BF2992" s="28"/>
      <c r="BG2992" s="18"/>
      <c r="BH2992" s="18"/>
      <c r="BI2992" s="18"/>
      <c r="BJ2992" s="18"/>
      <c r="BK2992" s="18"/>
      <c r="BL2992" s="18"/>
      <c r="BM2992" s="18"/>
      <c r="BN2992" s="18"/>
      <c r="BO2992" s="18"/>
      <c r="BP2992" s="18"/>
      <c r="BQ2992" s="18"/>
      <c r="BR2992" s="18"/>
      <c r="BS2992" s="18"/>
      <c r="BT2992" s="18"/>
      <c r="BU2992" s="18"/>
      <c r="BV2992" s="18"/>
      <c r="BW2992" s="18"/>
      <c r="BX2992" s="19"/>
    </row>
    <row r="2993" spans="2:126" ht="20.100000000000001" customHeight="1">
      <c r="B2993" s="9"/>
      <c r="C2993" s="9"/>
      <c r="D2993" s="15"/>
      <c r="E2993" s="16"/>
      <c r="F2993" s="16"/>
      <c r="G2993" s="16"/>
      <c r="H2993" s="16"/>
      <c r="I2993" s="16"/>
      <c r="J2993" s="17"/>
      <c r="K2993" s="17"/>
      <c r="L2993" s="17"/>
      <c r="M2993" s="17"/>
      <c r="N2993" s="17"/>
      <c r="O2993" s="17"/>
      <c r="P2993" s="17"/>
      <c r="Q2993" s="15"/>
      <c r="R2993" s="17"/>
      <c r="S2993" s="17"/>
      <c r="T2993" s="17"/>
      <c r="U2993" s="17"/>
      <c r="V2993" s="17"/>
      <c r="W2993" s="17"/>
      <c r="X2993" s="17"/>
      <c r="Y2993" s="17"/>
      <c r="Z2993" s="17"/>
      <c r="AA2993" s="17"/>
      <c r="AB2993" s="17"/>
      <c r="AC2993" s="17"/>
      <c r="AD2993" s="17"/>
      <c r="AE2993" s="17"/>
      <c r="AF2993" s="17"/>
      <c r="AG2993" s="17"/>
      <c r="AH2993" s="17"/>
      <c r="AI2993" s="17"/>
      <c r="AJ2993" s="17"/>
      <c r="AK2993" s="17"/>
      <c r="AL2993" s="17"/>
      <c r="AM2993" s="17"/>
      <c r="AN2993" s="17"/>
      <c r="AO2993" s="17"/>
      <c r="AP2993" s="17"/>
      <c r="AQ2993" s="17"/>
      <c r="AR2993" s="17"/>
      <c r="AS2993" s="17"/>
      <c r="AT2993" s="17"/>
      <c r="AU2993" s="17"/>
      <c r="AV2993" s="17"/>
      <c r="AW2993" s="17"/>
      <c r="AX2993" s="17"/>
      <c r="AY2993" s="18"/>
      <c r="AZ2993" s="18"/>
      <c r="BA2993" s="18"/>
      <c r="BB2993" s="18"/>
      <c r="BC2993" s="18"/>
      <c r="BD2993" s="18"/>
      <c r="BE2993" s="18"/>
      <c r="BF2993" s="18"/>
      <c r="BG2993" s="18"/>
      <c r="BH2993" s="18"/>
      <c r="BI2993" s="18"/>
      <c r="BJ2993" s="18"/>
      <c r="BK2993" s="18"/>
      <c r="BL2993" s="18"/>
      <c r="BM2993" s="18"/>
      <c r="BN2993" s="18"/>
      <c r="BO2993" s="18"/>
      <c r="BP2993" s="18"/>
      <c r="BQ2993" s="18"/>
      <c r="BR2993" s="18"/>
      <c r="BS2993" s="18"/>
      <c r="BT2993" s="18"/>
      <c r="BU2993" s="18"/>
      <c r="BV2993" s="18"/>
      <c r="BW2993" s="18"/>
      <c r="BX2993" s="19"/>
      <c r="BZ2993"/>
      <c r="CA2993"/>
      <c r="CB2993"/>
      <c r="CC2993"/>
      <c r="CD2993"/>
      <c r="CE2993"/>
      <c r="CF2993"/>
      <c r="CG2993"/>
      <c r="CH2993"/>
      <c r="CI2993"/>
      <c r="CJ2993"/>
      <c r="CK2993"/>
      <c r="CL2993"/>
      <c r="CM2993"/>
      <c r="CN2993"/>
      <c r="CO2993"/>
      <c r="CP2993"/>
      <c r="CQ2993"/>
      <c r="CR2993"/>
      <c r="CS2993"/>
      <c r="CT2993"/>
      <c r="CU2993"/>
      <c r="CV2993"/>
      <c r="CW2993"/>
      <c r="CX2993"/>
      <c r="CY2993"/>
      <c r="CZ2993"/>
      <c r="DA2993"/>
      <c r="DB2993"/>
      <c r="DC2993"/>
      <c r="DD2993"/>
      <c r="DE2993"/>
      <c r="DF2993"/>
      <c r="DG2993"/>
      <c r="DH2993"/>
      <c r="DI2993"/>
      <c r="DJ2993"/>
      <c r="DK2993"/>
      <c r="DL2993"/>
      <c r="DM2993"/>
      <c r="DN2993"/>
      <c r="DO2993"/>
      <c r="DP2993"/>
      <c r="DQ2993"/>
      <c r="DR2993"/>
      <c r="DS2993"/>
      <c r="DT2993"/>
      <c r="DU2993"/>
      <c r="DV2993"/>
    </row>
    <row r="2994" spans="2:126" ht="20.100000000000001" customHeight="1">
      <c r="B2994" s="9"/>
      <c r="C2994" s="9"/>
      <c r="D2994" s="15"/>
      <c r="E2994" s="16"/>
      <c r="F2994" s="16"/>
      <c r="G2994" s="16"/>
      <c r="H2994" s="16"/>
      <c r="I2994" s="16"/>
      <c r="J2994" s="17"/>
      <c r="K2994" s="17"/>
      <c r="L2994" s="17"/>
      <c r="M2994" s="17"/>
      <c r="N2994" s="17"/>
      <c r="O2994" s="17"/>
      <c r="P2994" s="17"/>
      <c r="Q2994" s="15"/>
      <c r="R2994" s="248" t="s">
        <v>238</v>
      </c>
      <c r="S2994" s="29"/>
      <c r="T2994" s="29"/>
      <c r="U2994" s="29"/>
      <c r="V2994" s="29"/>
      <c r="W2994" s="29"/>
      <c r="X2994" s="29"/>
      <c r="Y2994" s="29"/>
      <c r="Z2994" s="29"/>
      <c r="AA2994" s="29"/>
      <c r="AB2994" s="29"/>
      <c r="AC2994" s="29"/>
      <c r="AD2994" s="29"/>
      <c r="AE2994" s="29"/>
      <c r="AF2994" s="29"/>
      <c r="AG2994" s="29"/>
      <c r="AH2994" s="29"/>
      <c r="AI2994" s="29"/>
      <c r="AJ2994" s="29"/>
      <c r="AK2994" s="29"/>
      <c r="AL2994" s="29"/>
      <c r="AM2994" s="29"/>
      <c r="AN2994" s="29"/>
      <c r="AO2994" s="29"/>
      <c r="AP2994" s="29"/>
      <c r="AQ2994" s="29"/>
      <c r="AR2994" s="29"/>
      <c r="AS2994" s="29"/>
      <c r="AT2994" s="29"/>
      <c r="AU2994" s="29"/>
      <c r="AV2994" s="29"/>
      <c r="AW2994" s="29"/>
      <c r="AX2994" s="29"/>
      <c r="AY2994" s="30"/>
      <c r="AZ2994" s="30"/>
      <c r="BA2994" s="30"/>
      <c r="BB2994" s="30"/>
      <c r="BC2994" s="30"/>
      <c r="BD2994" s="30"/>
      <c r="BE2994" s="30"/>
      <c r="BF2994" s="30"/>
      <c r="BG2994" s="30"/>
      <c r="BH2994" s="30"/>
      <c r="BI2994" s="30"/>
      <c r="BJ2994" s="30"/>
      <c r="BK2994" s="30"/>
      <c r="BL2994" s="18"/>
      <c r="BM2994" s="18"/>
      <c r="BN2994" s="18"/>
      <c r="BO2994" s="18"/>
      <c r="BP2994" s="18"/>
      <c r="BQ2994" s="18"/>
      <c r="BR2994" s="18"/>
      <c r="BS2994" s="18"/>
      <c r="BT2994" s="18"/>
      <c r="BU2994" s="18"/>
      <c r="BV2994" s="18"/>
      <c r="BW2994" s="18"/>
      <c r="BX2994" s="19"/>
      <c r="BZ2994"/>
      <c r="CA2994"/>
      <c r="CB2994"/>
      <c r="CC2994"/>
      <c r="CD2994"/>
      <c r="CE2994"/>
      <c r="CF2994"/>
      <c r="CG2994"/>
      <c r="CH2994"/>
      <c r="CI2994"/>
      <c r="CJ2994"/>
      <c r="CK2994"/>
      <c r="CL2994"/>
      <c r="CM2994"/>
      <c r="CN2994"/>
      <c r="CO2994"/>
      <c r="CP2994"/>
      <c r="CQ2994"/>
      <c r="CR2994"/>
      <c r="CS2994"/>
      <c r="CT2994"/>
      <c r="CU2994"/>
      <c r="CV2994"/>
      <c r="CW2994"/>
      <c r="CX2994"/>
      <c r="CY2994"/>
      <c r="CZ2994"/>
      <c r="DA2994"/>
      <c r="DB2994"/>
      <c r="DC2994"/>
      <c r="DD2994"/>
      <c r="DE2994"/>
      <c r="DF2994"/>
      <c r="DG2994"/>
      <c r="DH2994"/>
      <c r="DI2994"/>
      <c r="DJ2994"/>
      <c r="DK2994"/>
      <c r="DL2994"/>
      <c r="DM2994"/>
      <c r="DN2994"/>
      <c r="DO2994"/>
      <c r="DP2994"/>
      <c r="DQ2994"/>
      <c r="DR2994"/>
      <c r="DS2994"/>
      <c r="DT2994"/>
      <c r="DU2994"/>
      <c r="DV2994"/>
    </row>
    <row r="2995" spans="2:126" ht="20.100000000000001" customHeight="1">
      <c r="B2995" s="9"/>
      <c r="C2995" s="9"/>
      <c r="D2995" s="23"/>
      <c r="E2995" s="24"/>
      <c r="F2995" s="24"/>
      <c r="G2995" s="24"/>
      <c r="H2995" s="24"/>
      <c r="I2995" s="24"/>
      <c r="J2995" s="25"/>
      <c r="K2995" s="25"/>
      <c r="L2995" s="25"/>
      <c r="M2995" s="25"/>
      <c r="N2995" s="25"/>
      <c r="O2995" s="25"/>
      <c r="P2995" s="25"/>
      <c r="Q2995" s="15"/>
      <c r="R2995" s="249" t="s">
        <v>239</v>
      </c>
      <c r="S2995" s="29"/>
      <c r="T2995" s="29"/>
      <c r="U2995" s="29"/>
      <c r="V2995" s="29"/>
      <c r="W2995" s="29"/>
      <c r="X2995" s="29"/>
      <c r="Y2995" s="29"/>
      <c r="Z2995" s="29"/>
      <c r="AA2995" s="29"/>
      <c r="AB2995" s="29"/>
      <c r="AC2995" s="29"/>
      <c r="AD2995" s="29"/>
      <c r="AE2995" s="29"/>
      <c r="AF2995" s="29"/>
      <c r="AG2995" s="29"/>
      <c r="AH2995" s="29"/>
      <c r="AI2995" s="29"/>
      <c r="AJ2995" s="29"/>
      <c r="AK2995" s="29"/>
      <c r="AL2995" s="29"/>
      <c r="AM2995" s="29"/>
      <c r="AN2995" s="29"/>
      <c r="AO2995" s="29"/>
      <c r="AP2995" s="29"/>
      <c r="AQ2995" s="29"/>
      <c r="AR2995" s="29"/>
      <c r="AS2995" s="29"/>
      <c r="AT2995" s="29"/>
      <c r="AU2995" s="29"/>
      <c r="AV2995" s="29"/>
      <c r="AW2995" s="29"/>
      <c r="AX2995" s="29"/>
      <c r="AY2995" s="30"/>
      <c r="AZ2995" s="30"/>
      <c r="BA2995" s="30"/>
      <c r="BB2995" s="30"/>
      <c r="BC2995" s="30"/>
      <c r="BD2995" s="30"/>
      <c r="BE2995" s="30"/>
      <c r="BF2995" s="30"/>
      <c r="BG2995" s="30"/>
      <c r="BH2995" s="30"/>
      <c r="BI2995" s="30"/>
      <c r="BJ2995" s="30"/>
      <c r="BK2995" s="30"/>
      <c r="BL2995" s="18"/>
      <c r="BM2995" s="18"/>
      <c r="BN2995" s="18"/>
      <c r="BO2995" s="18"/>
      <c r="BP2995" s="18"/>
      <c r="BQ2995" s="18"/>
      <c r="BR2995" s="18"/>
      <c r="BS2995" s="18"/>
      <c r="BT2995" s="18"/>
      <c r="BU2995" s="18"/>
      <c r="BV2995" s="18"/>
      <c r="BW2995" s="18"/>
      <c r="BX2995" s="19"/>
      <c r="BZ2995"/>
      <c r="CA2995"/>
      <c r="CB2995"/>
      <c r="CC2995"/>
      <c r="CD2995"/>
      <c r="CE2995"/>
      <c r="CF2995"/>
      <c r="CG2995"/>
      <c r="CH2995"/>
      <c r="CI2995"/>
      <c r="CJ2995"/>
      <c r="CK2995"/>
      <c r="CL2995"/>
      <c r="CM2995"/>
      <c r="CN2995"/>
      <c r="CO2995"/>
      <c r="CP2995"/>
      <c r="CQ2995"/>
      <c r="CR2995"/>
      <c r="CS2995"/>
      <c r="CT2995"/>
      <c r="CU2995"/>
      <c r="CV2995"/>
      <c r="CW2995"/>
      <c r="CX2995"/>
      <c r="CY2995"/>
      <c r="CZ2995"/>
      <c r="DA2995"/>
      <c r="DB2995"/>
      <c r="DC2995"/>
      <c r="DD2995"/>
      <c r="DE2995"/>
      <c r="DF2995"/>
      <c r="DG2995"/>
      <c r="DH2995"/>
      <c r="DI2995"/>
      <c r="DJ2995"/>
      <c r="DK2995"/>
      <c r="DL2995"/>
      <c r="DM2995"/>
      <c r="DN2995"/>
      <c r="DO2995"/>
      <c r="DP2995"/>
      <c r="DQ2995"/>
      <c r="DR2995"/>
      <c r="DS2995"/>
      <c r="DT2995"/>
      <c r="DU2995"/>
      <c r="DV2995"/>
    </row>
    <row r="2996" spans="2:126" ht="20.100000000000001" customHeight="1">
      <c r="B2996" s="9"/>
      <c r="C2996" s="9"/>
      <c r="D2996" s="15"/>
      <c r="E2996" s="16" t="s">
        <v>49</v>
      </c>
      <c r="F2996" s="16"/>
      <c r="G2996" s="16"/>
      <c r="H2996" s="16"/>
      <c r="I2996" s="16"/>
      <c r="J2996" s="17"/>
      <c r="K2996" s="17"/>
      <c r="L2996" s="17"/>
      <c r="M2996" s="17"/>
      <c r="N2996" s="17"/>
      <c r="O2996" s="17"/>
      <c r="P2996" s="17"/>
      <c r="Q2996" s="20"/>
      <c r="R2996" s="21" t="s">
        <v>67</v>
      </c>
      <c r="S2996" s="22"/>
      <c r="T2996" s="22"/>
      <c r="U2996" s="22"/>
      <c r="V2996" s="22"/>
      <c r="W2996" s="22"/>
      <c r="X2996" s="22"/>
      <c r="Y2996" s="22"/>
      <c r="Z2996" s="22"/>
      <c r="AA2996" s="22"/>
      <c r="AB2996" s="22"/>
      <c r="AC2996" s="22"/>
      <c r="AD2996" s="22"/>
      <c r="AE2996" s="22"/>
      <c r="AF2996" s="22"/>
      <c r="AG2996" s="22"/>
      <c r="AH2996" s="22"/>
      <c r="AI2996" s="22"/>
      <c r="AJ2996" s="22"/>
      <c r="AK2996" s="22"/>
      <c r="AL2996" s="22"/>
      <c r="AM2996" s="22"/>
      <c r="AN2996" s="22"/>
      <c r="AO2996" s="22"/>
      <c r="AP2996" s="22"/>
      <c r="AQ2996" s="22"/>
      <c r="AR2996" s="22"/>
      <c r="AS2996" s="22"/>
      <c r="AT2996" s="22"/>
      <c r="AU2996" s="22"/>
      <c r="AV2996" s="22"/>
      <c r="AW2996" s="22"/>
      <c r="AX2996" s="2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3"/>
      <c r="BZ2996"/>
      <c r="CA2996"/>
      <c r="CB2996"/>
      <c r="CC2996"/>
      <c r="CD2996"/>
      <c r="CE2996"/>
      <c r="CF2996"/>
      <c r="CG2996"/>
      <c r="CH2996"/>
      <c r="CI2996"/>
      <c r="CJ2996"/>
      <c r="CK2996"/>
      <c r="CL2996"/>
      <c r="CM2996"/>
      <c r="CN2996"/>
      <c r="CO2996"/>
      <c r="CP2996"/>
      <c r="CQ2996"/>
      <c r="CR2996"/>
      <c r="CS2996"/>
      <c r="CT2996"/>
      <c r="CU2996"/>
      <c r="CV2996"/>
      <c r="CW2996"/>
      <c r="CX2996"/>
      <c r="CY2996"/>
      <c r="CZ2996"/>
      <c r="DA2996"/>
      <c r="DB2996"/>
      <c r="DC2996"/>
      <c r="DD2996"/>
      <c r="DE2996"/>
      <c r="DF2996"/>
      <c r="DG2996"/>
      <c r="DH2996"/>
      <c r="DI2996"/>
      <c r="DJ2996"/>
      <c r="DK2996"/>
      <c r="DL2996"/>
      <c r="DM2996"/>
      <c r="DN2996"/>
      <c r="DO2996"/>
      <c r="DP2996"/>
      <c r="DQ2996"/>
      <c r="DR2996"/>
      <c r="DS2996"/>
      <c r="DT2996"/>
      <c r="DU2996"/>
      <c r="DV2996"/>
    </row>
    <row r="2997" spans="2:126" ht="20.100000000000001" customHeight="1">
      <c r="B2997" s="9"/>
      <c r="C2997" s="9"/>
      <c r="D2997" s="15"/>
      <c r="E2997" s="16"/>
      <c r="F2997" s="16"/>
      <c r="G2997" s="16"/>
      <c r="H2997" s="16"/>
      <c r="I2997" s="16"/>
      <c r="J2997" s="17"/>
      <c r="K2997" s="17"/>
      <c r="L2997" s="17"/>
      <c r="M2997" s="17"/>
      <c r="N2997" s="17"/>
      <c r="O2997" s="17"/>
      <c r="P2997" s="17"/>
      <c r="Q2997" s="23"/>
      <c r="R2997" s="31" t="s">
        <v>126</v>
      </c>
      <c r="S2997" s="31"/>
      <c r="T2997" s="31"/>
      <c r="U2997" s="31"/>
      <c r="V2997" s="31"/>
      <c r="W2997" s="31"/>
      <c r="X2997" s="31"/>
      <c r="Y2997" s="31"/>
      <c r="Z2997" s="31"/>
      <c r="AA2997" s="31"/>
      <c r="AB2997" s="31"/>
      <c r="AC2997" s="31"/>
      <c r="AD2997" s="31"/>
      <c r="AE2997" s="31"/>
      <c r="AF2997" s="31"/>
      <c r="AG2997" s="31"/>
      <c r="AH2997" s="31"/>
      <c r="AI2997" s="31"/>
      <c r="AJ2997" s="31"/>
      <c r="AK2997" s="31"/>
      <c r="AL2997" s="31"/>
      <c r="AM2997" s="31"/>
      <c r="AN2997" s="31"/>
      <c r="AO2997" s="31"/>
      <c r="AP2997" s="31"/>
      <c r="AQ2997" s="31"/>
      <c r="AR2997" s="31"/>
      <c r="AS2997" s="31"/>
      <c r="AT2997" s="31"/>
      <c r="AU2997" s="31"/>
      <c r="AV2997" s="31"/>
      <c r="AW2997" s="31"/>
      <c r="AX2997" s="31"/>
      <c r="AY2997" s="32"/>
      <c r="AZ2997" s="32"/>
      <c r="BA2997" s="32"/>
      <c r="BB2997" s="32"/>
      <c r="BC2997" s="32"/>
      <c r="BD2997" s="32"/>
      <c r="BE2997" s="32"/>
      <c r="BF2997" s="32"/>
      <c r="BG2997" s="32"/>
      <c r="BH2997" s="32"/>
      <c r="BI2997" s="32"/>
      <c r="BJ2997" s="32"/>
      <c r="BK2997" s="33"/>
      <c r="BL2997" s="33"/>
      <c r="BM2997" s="33"/>
      <c r="BN2997" s="33"/>
      <c r="BO2997" s="33"/>
      <c r="BP2997" s="33"/>
      <c r="BQ2997" s="33"/>
      <c r="BR2997" s="33"/>
      <c r="BS2997" s="33"/>
      <c r="BT2997" s="33"/>
      <c r="BU2997" s="33"/>
      <c r="BV2997" s="33"/>
      <c r="BW2997" s="33"/>
      <c r="BX2997" s="26"/>
      <c r="BZ2997"/>
      <c r="CA2997"/>
      <c r="CB2997"/>
      <c r="CC2997"/>
      <c r="CD2997"/>
      <c r="CE2997"/>
      <c r="CF2997"/>
      <c r="CG2997"/>
      <c r="CH2997"/>
      <c r="CI2997"/>
      <c r="CJ2997"/>
      <c r="CK2997"/>
      <c r="CL2997"/>
      <c r="CM2997"/>
      <c r="CN2997"/>
      <c r="CO2997"/>
      <c r="CP2997"/>
      <c r="CQ2997"/>
      <c r="CR2997"/>
      <c r="CS2997"/>
      <c r="CT2997"/>
      <c r="CU2997"/>
      <c r="CV2997"/>
      <c r="CW2997"/>
      <c r="CX2997"/>
      <c r="CY2997"/>
      <c r="CZ2997"/>
      <c r="DA2997"/>
      <c r="DB2997"/>
      <c r="DC2997"/>
      <c r="DD2997"/>
      <c r="DE2997"/>
      <c r="DF2997"/>
      <c r="DG2997"/>
      <c r="DH2997"/>
      <c r="DI2997"/>
      <c r="DJ2997"/>
      <c r="DK2997"/>
      <c r="DL2997"/>
      <c r="DM2997"/>
      <c r="DN2997"/>
      <c r="DO2997"/>
      <c r="DP2997"/>
      <c r="DQ2997"/>
      <c r="DR2997"/>
      <c r="DS2997"/>
      <c r="DT2997"/>
      <c r="DU2997"/>
      <c r="DV2997"/>
    </row>
    <row r="2998" spans="2:126" ht="20.100000000000001" customHeight="1">
      <c r="B2998" s="9"/>
      <c r="C2998" s="9"/>
      <c r="D2998" s="10"/>
      <c r="E2998" s="11" t="s">
        <v>81</v>
      </c>
      <c r="F2998" s="11"/>
      <c r="G2998" s="11"/>
      <c r="H2998" s="11"/>
      <c r="I2998" s="11"/>
      <c r="J2998" s="12"/>
      <c r="K2998" s="12"/>
      <c r="L2998" s="12"/>
      <c r="M2998" s="12"/>
      <c r="N2998" s="12"/>
      <c r="O2998" s="12"/>
      <c r="P2998" s="12"/>
      <c r="Q2998" s="15"/>
      <c r="R2998" s="16" t="s">
        <v>115</v>
      </c>
      <c r="S2998" s="17"/>
      <c r="T2998" s="17"/>
      <c r="U2998" s="17"/>
      <c r="V2998" s="17"/>
      <c r="W2998" s="17"/>
      <c r="X2998" s="17"/>
      <c r="Y2998" s="17"/>
      <c r="Z2998" s="17"/>
      <c r="AA2998" s="17"/>
      <c r="AB2998" s="17"/>
      <c r="AC2998" s="17"/>
      <c r="AD2998" s="17"/>
      <c r="AE2998" s="17"/>
      <c r="AF2998" s="17"/>
      <c r="AG2998" s="17"/>
      <c r="AH2998" s="17"/>
      <c r="AI2998" s="17"/>
      <c r="AJ2998" s="17"/>
      <c r="AK2998" s="17"/>
      <c r="AL2998" s="17"/>
      <c r="AM2998" s="17"/>
      <c r="AN2998" s="17"/>
      <c r="AO2998" s="17"/>
      <c r="AP2998" s="17"/>
      <c r="AQ2998" s="17"/>
      <c r="AR2998" s="17"/>
      <c r="AS2998" s="17"/>
      <c r="AT2998" s="17"/>
      <c r="AU2998" s="17"/>
      <c r="AV2998" s="17"/>
      <c r="AW2998" s="17"/>
      <c r="AX2998" s="17"/>
      <c r="AY2998" s="18"/>
      <c r="AZ2998" s="18"/>
      <c r="BA2998" s="18"/>
      <c r="BB2998" s="18"/>
      <c r="BC2998" s="18"/>
      <c r="BD2998" s="18"/>
      <c r="BE2998" s="18"/>
      <c r="BF2998" s="18"/>
      <c r="BG2998" s="18"/>
      <c r="BH2998" s="18"/>
      <c r="BI2998" s="18"/>
      <c r="BJ2998" s="18"/>
      <c r="BK2998" s="18"/>
      <c r="BL2998" s="18"/>
      <c r="BM2998" s="18"/>
      <c r="BN2998" s="18"/>
      <c r="BO2998" s="18"/>
      <c r="BP2998" s="18"/>
      <c r="BQ2998" s="18"/>
      <c r="BR2998" s="18"/>
      <c r="BS2998" s="18"/>
      <c r="BT2998" s="18"/>
      <c r="BU2998" s="18"/>
      <c r="BV2998" s="18"/>
      <c r="BW2998" s="18"/>
      <c r="BX2998" s="19"/>
      <c r="BZ2998"/>
      <c r="CA2998"/>
      <c r="CB2998"/>
      <c r="CC2998"/>
      <c r="CD2998"/>
      <c r="CE2998"/>
      <c r="CF2998"/>
      <c r="CG2998"/>
      <c r="CH2998"/>
      <c r="CI2998"/>
      <c r="CJ2998"/>
      <c r="CK2998"/>
      <c r="CL2998"/>
      <c r="CM2998"/>
      <c r="CN2998"/>
      <c r="CO2998"/>
      <c r="CP2998"/>
      <c r="CQ2998"/>
      <c r="CR2998"/>
      <c r="CS2998"/>
      <c r="CT2998"/>
      <c r="CU2998"/>
      <c r="CV2998"/>
      <c r="CW2998"/>
      <c r="CX2998"/>
      <c r="CY2998"/>
      <c r="CZ2998"/>
      <c r="DA2998"/>
      <c r="DB2998"/>
      <c r="DC2998"/>
      <c r="DD2998"/>
      <c r="DE2998"/>
      <c r="DF2998"/>
      <c r="DG2998"/>
      <c r="DH2998"/>
      <c r="DI2998"/>
      <c r="DJ2998"/>
      <c r="DK2998"/>
      <c r="DL2998"/>
      <c r="DM2998"/>
      <c r="DN2998"/>
      <c r="DO2998"/>
      <c r="DP2998"/>
      <c r="DQ2998"/>
      <c r="DR2998"/>
      <c r="DS2998"/>
      <c r="DT2998"/>
      <c r="DU2998"/>
      <c r="DV2998"/>
    </row>
    <row r="2999" spans="2:126" ht="20.100000000000001" customHeight="1">
      <c r="B2999" s="9"/>
      <c r="C2999" s="9"/>
      <c r="D2999" s="15"/>
      <c r="E2999" s="16" t="s">
        <v>82</v>
      </c>
      <c r="F2999" s="16"/>
      <c r="G2999" s="16"/>
      <c r="H2999" s="16"/>
      <c r="I2999" s="16"/>
      <c r="J2999" s="17"/>
      <c r="K2999" s="17"/>
      <c r="L2999" s="17"/>
      <c r="M2999" s="17"/>
      <c r="N2999" s="17"/>
      <c r="O2999" s="17"/>
      <c r="P2999" s="17"/>
      <c r="Q2999" s="20"/>
      <c r="R2999" s="486" t="s">
        <v>113</v>
      </c>
      <c r="S2999" s="486"/>
      <c r="T2999" s="486"/>
      <c r="U2999" s="486"/>
      <c r="V2999" s="39" t="s">
        <v>240</v>
      </c>
      <c r="W2999" s="487" t="str">
        <f>VLOOKUP(A2977,入力フォーム!$A$26:$AA$75,10,FALSE)</f>
        <v/>
      </c>
      <c r="X2999" s="487"/>
      <c r="Y2999" s="487"/>
      <c r="Z2999" s="487"/>
      <c r="AA2999" s="487"/>
      <c r="AB2999" s="487"/>
      <c r="AC2999" s="487"/>
      <c r="AD2999" s="39" t="s">
        <v>21</v>
      </c>
      <c r="AE2999" s="40"/>
      <c r="AF2999" s="22"/>
      <c r="AG2999" s="22"/>
      <c r="AH2999" s="22"/>
      <c r="AI2999" s="22"/>
      <c r="AJ2999" s="22"/>
      <c r="AK2999" s="22"/>
      <c r="AL2999" s="22"/>
      <c r="AM2999" s="22"/>
      <c r="AN2999" s="22"/>
      <c r="AO2999" s="22"/>
      <c r="AP2999" s="22"/>
      <c r="AQ2999" s="22"/>
      <c r="AR2999" s="22"/>
      <c r="AS2999" s="22"/>
      <c r="AT2999" s="22"/>
      <c r="AU2999" s="22"/>
      <c r="AV2999" s="22"/>
      <c r="AW2999" s="22"/>
      <c r="AX2999" s="2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3"/>
      <c r="BZ2999"/>
      <c r="CA2999"/>
      <c r="CB2999"/>
      <c r="CC2999"/>
      <c r="CD2999"/>
      <c r="CE2999"/>
      <c r="CF2999"/>
      <c r="CG2999"/>
      <c r="CH2999"/>
      <c r="CI2999"/>
      <c r="CJ2999"/>
      <c r="CK2999"/>
      <c r="CL2999"/>
      <c r="CM2999"/>
      <c r="CN2999"/>
      <c r="CO2999"/>
      <c r="CP2999"/>
      <c r="CQ2999"/>
      <c r="CR2999"/>
      <c r="CS2999"/>
      <c r="CT2999"/>
      <c r="CU2999"/>
      <c r="CV2999"/>
      <c r="CW2999"/>
      <c r="CX2999"/>
      <c r="CY2999"/>
      <c r="CZ2999"/>
      <c r="DA2999"/>
      <c r="DB2999"/>
      <c r="DC2999"/>
      <c r="DD2999"/>
      <c r="DE2999"/>
      <c r="DF2999"/>
      <c r="DG2999"/>
      <c r="DH2999"/>
      <c r="DI2999"/>
      <c r="DJ2999"/>
      <c r="DK2999"/>
      <c r="DL2999"/>
      <c r="DM2999"/>
      <c r="DN2999"/>
      <c r="DO2999"/>
      <c r="DP2999"/>
      <c r="DQ2999"/>
      <c r="DR2999"/>
      <c r="DS2999"/>
      <c r="DT2999"/>
      <c r="DU2999"/>
      <c r="DV2999"/>
    </row>
    <row r="3000" spans="2:126" ht="20.100000000000001" customHeight="1">
      <c r="B3000" s="9"/>
      <c r="C3000" s="9"/>
      <c r="D3000" s="15"/>
      <c r="E3000" s="16"/>
      <c r="F3000" s="16"/>
      <c r="G3000" s="16"/>
      <c r="H3000" s="16"/>
      <c r="I3000" s="16"/>
      <c r="J3000" s="17"/>
      <c r="K3000" s="17"/>
      <c r="L3000" s="17"/>
      <c r="M3000" s="17"/>
      <c r="N3000" s="17"/>
      <c r="O3000" s="17"/>
      <c r="P3000" s="17"/>
      <c r="Q3000" s="15"/>
      <c r="R3000" s="16" t="s">
        <v>104</v>
      </c>
      <c r="S3000" s="17"/>
      <c r="T3000" s="17"/>
      <c r="U3000" s="17"/>
      <c r="V3000" s="17"/>
      <c r="W3000" s="17"/>
      <c r="X3000" s="17"/>
      <c r="Y3000" s="17"/>
      <c r="Z3000" s="17"/>
      <c r="AA3000" s="17"/>
      <c r="AB3000" s="17"/>
      <c r="AC3000" s="17"/>
      <c r="AD3000" s="17"/>
      <c r="AE3000" s="17"/>
      <c r="AF3000" s="17"/>
      <c r="AG3000" s="17"/>
      <c r="AH3000" s="17"/>
      <c r="AI3000" s="17"/>
      <c r="AJ3000" s="17"/>
      <c r="AK3000" s="17"/>
      <c r="AL3000" s="17"/>
      <c r="AM3000" s="17"/>
      <c r="AN3000" s="17"/>
      <c r="AO3000" s="17"/>
      <c r="AP3000" s="17"/>
      <c r="AQ3000" s="17"/>
      <c r="AR3000" s="17"/>
      <c r="AS3000" s="17"/>
      <c r="AT3000" s="17"/>
      <c r="AU3000" s="17"/>
      <c r="AV3000" s="17"/>
      <c r="AW3000" s="17"/>
      <c r="AX3000" s="17"/>
      <c r="AY3000" s="18"/>
      <c r="AZ3000" s="18"/>
      <c r="BA3000" s="18"/>
      <c r="BB3000" s="18"/>
      <c r="BC3000" s="18"/>
      <c r="BD3000" s="18"/>
      <c r="BE3000" s="18"/>
      <c r="BF3000" s="18"/>
      <c r="BG3000" s="18"/>
      <c r="BH3000" s="18"/>
      <c r="BI3000" s="18"/>
      <c r="BJ3000" s="18"/>
      <c r="BK3000" s="18"/>
      <c r="BL3000" s="18"/>
      <c r="BM3000" s="18"/>
      <c r="BN3000" s="18"/>
      <c r="BO3000" s="18"/>
      <c r="BP3000" s="18"/>
      <c r="BQ3000" s="18"/>
      <c r="BR3000" s="18"/>
      <c r="BS3000" s="18"/>
      <c r="BT3000" s="18"/>
      <c r="BU3000" s="18"/>
      <c r="BV3000" s="18"/>
      <c r="BW3000" s="18"/>
      <c r="BX3000" s="19"/>
      <c r="BZ3000"/>
      <c r="CA3000"/>
      <c r="CB3000"/>
      <c r="CC3000"/>
      <c r="CD3000"/>
      <c r="CE3000"/>
      <c r="CF3000"/>
      <c r="CG3000"/>
      <c r="CH3000"/>
      <c r="CI3000"/>
      <c r="CJ3000"/>
      <c r="CK3000"/>
      <c r="CL3000"/>
      <c r="CM3000"/>
      <c r="CN3000"/>
      <c r="CO3000"/>
      <c r="CP3000"/>
      <c r="CQ3000"/>
      <c r="CR3000"/>
      <c r="CS3000"/>
      <c r="CT3000"/>
      <c r="CU3000"/>
      <c r="CV3000"/>
      <c r="CW3000"/>
      <c r="CX3000"/>
      <c r="CY3000"/>
      <c r="CZ3000"/>
      <c r="DA3000"/>
      <c r="DB3000"/>
      <c r="DC3000"/>
      <c r="DD3000"/>
      <c r="DE3000"/>
      <c r="DF3000"/>
      <c r="DG3000"/>
      <c r="DH3000"/>
      <c r="DI3000"/>
      <c r="DJ3000"/>
      <c r="DK3000"/>
      <c r="DL3000"/>
      <c r="DM3000"/>
      <c r="DN3000"/>
      <c r="DO3000"/>
      <c r="DP3000"/>
      <c r="DQ3000"/>
      <c r="DR3000"/>
      <c r="DS3000"/>
      <c r="DT3000"/>
      <c r="DU3000"/>
      <c r="DV3000"/>
    </row>
    <row r="3001" spans="2:126" ht="20.100000000000001" customHeight="1">
      <c r="B3001" s="9"/>
      <c r="C3001" s="9"/>
      <c r="D3001" s="15"/>
      <c r="E3001" s="16"/>
      <c r="F3001" s="16"/>
      <c r="G3001" s="16"/>
      <c r="H3001" s="16"/>
      <c r="I3001" s="16"/>
      <c r="J3001" s="17"/>
      <c r="K3001" s="17"/>
      <c r="L3001" s="17"/>
      <c r="M3001" s="17"/>
      <c r="N3001" s="17"/>
      <c r="O3001" s="17"/>
      <c r="P3001" s="17"/>
      <c r="Q3001" s="15"/>
      <c r="R3001" s="16" t="s">
        <v>68</v>
      </c>
      <c r="S3001" s="17"/>
      <c r="T3001" s="17"/>
      <c r="U3001" s="17"/>
      <c r="V3001" s="17"/>
      <c r="W3001" s="17"/>
      <c r="X3001" s="17"/>
      <c r="Y3001" s="17"/>
      <c r="Z3001" s="17"/>
      <c r="AA3001" s="17"/>
      <c r="AB3001" s="17"/>
      <c r="AC3001" s="17"/>
      <c r="AD3001" s="17"/>
      <c r="AE3001" s="17"/>
      <c r="AF3001" s="17"/>
      <c r="AG3001" s="17"/>
      <c r="AH3001" s="17"/>
      <c r="AI3001" s="17"/>
      <c r="AJ3001" s="17"/>
      <c r="AK3001" s="17"/>
      <c r="AL3001" s="17"/>
      <c r="AM3001" s="17"/>
      <c r="AN3001" s="17"/>
      <c r="AO3001" s="17"/>
      <c r="AP3001" s="17"/>
      <c r="AQ3001" s="17"/>
      <c r="AR3001" s="17"/>
      <c r="AS3001" s="17"/>
      <c r="AT3001" s="17"/>
      <c r="AU3001" s="17"/>
      <c r="AV3001" s="17"/>
      <c r="AW3001" s="17"/>
      <c r="AX3001" s="17"/>
      <c r="AY3001" s="18"/>
      <c r="AZ3001" s="18"/>
      <c r="BA3001" s="18"/>
      <c r="BB3001" s="18"/>
      <c r="BC3001" s="18"/>
      <c r="BD3001" s="18"/>
      <c r="BE3001" s="18"/>
      <c r="BF3001" s="18"/>
      <c r="BG3001" s="18"/>
      <c r="BH3001" s="18"/>
      <c r="BI3001" s="18"/>
      <c r="BJ3001" s="18"/>
      <c r="BK3001" s="18"/>
      <c r="BL3001" s="18"/>
      <c r="BM3001" s="18"/>
      <c r="BN3001" s="18"/>
      <c r="BO3001" s="18"/>
      <c r="BP3001" s="18"/>
      <c r="BQ3001" s="18"/>
      <c r="BR3001" s="18"/>
      <c r="BS3001" s="18"/>
      <c r="BT3001" s="18"/>
      <c r="BU3001" s="18"/>
      <c r="BV3001" s="18"/>
      <c r="BW3001" s="18"/>
      <c r="BX3001" s="19"/>
      <c r="BZ3001"/>
      <c r="CA3001"/>
      <c r="CB3001"/>
      <c r="CC3001"/>
      <c r="CD3001"/>
      <c r="CE3001"/>
      <c r="CF3001"/>
      <c r="CG3001"/>
      <c r="CH3001"/>
      <c r="CI3001"/>
      <c r="CJ3001"/>
      <c r="CK3001"/>
      <c r="CL3001"/>
      <c r="CM3001"/>
      <c r="CN3001"/>
      <c r="CO3001"/>
      <c r="CP3001"/>
      <c r="CQ3001"/>
      <c r="CR3001"/>
      <c r="CS3001"/>
      <c r="CT3001"/>
      <c r="CU3001"/>
      <c r="CV3001"/>
      <c r="CW3001"/>
      <c r="CX3001"/>
      <c r="CY3001"/>
      <c r="CZ3001"/>
      <c r="DA3001"/>
      <c r="DB3001"/>
      <c r="DC3001"/>
      <c r="DD3001"/>
      <c r="DE3001"/>
      <c r="DF3001"/>
      <c r="DG3001"/>
      <c r="DH3001"/>
      <c r="DI3001"/>
      <c r="DJ3001"/>
      <c r="DK3001"/>
      <c r="DL3001"/>
      <c r="DM3001"/>
      <c r="DN3001"/>
      <c r="DO3001"/>
      <c r="DP3001"/>
      <c r="DQ3001"/>
      <c r="DR3001"/>
      <c r="DS3001"/>
      <c r="DT3001"/>
      <c r="DU3001"/>
      <c r="DV3001"/>
    </row>
    <row r="3002" spans="2:126" ht="20.100000000000001" customHeight="1">
      <c r="B3002" s="9"/>
      <c r="C3002" s="9"/>
      <c r="D3002" s="15"/>
      <c r="E3002" s="16"/>
      <c r="F3002" s="16"/>
      <c r="G3002" s="16"/>
      <c r="H3002" s="16"/>
      <c r="I3002" s="16"/>
      <c r="J3002" s="17"/>
      <c r="K3002" s="17"/>
      <c r="L3002" s="17"/>
      <c r="M3002" s="17"/>
      <c r="N3002" s="17"/>
      <c r="O3002" s="17"/>
      <c r="P3002" s="17"/>
      <c r="Q3002" s="15"/>
      <c r="R3002" s="16" t="s">
        <v>114</v>
      </c>
      <c r="S3002" s="17"/>
      <c r="T3002" s="17"/>
      <c r="U3002" s="17"/>
      <c r="V3002" s="17"/>
      <c r="W3002" s="17"/>
      <c r="X3002" s="17"/>
      <c r="Y3002" s="17"/>
      <c r="Z3002" s="17"/>
      <c r="AA3002" s="17"/>
      <c r="AB3002" s="17"/>
      <c r="AC3002" s="17"/>
      <c r="AD3002" s="17"/>
      <c r="AE3002" s="17"/>
      <c r="AF3002" s="17"/>
      <c r="AG3002" s="17"/>
      <c r="AH3002" s="17"/>
      <c r="AI3002" s="17"/>
      <c r="AJ3002" s="17"/>
      <c r="AK3002" s="17"/>
      <c r="AL3002" s="17"/>
      <c r="AM3002" s="17"/>
      <c r="AN3002" s="17"/>
      <c r="AO3002" s="17"/>
      <c r="AP3002" s="17"/>
      <c r="AQ3002" s="17"/>
      <c r="AR3002" s="17"/>
      <c r="AS3002" s="17"/>
      <c r="AT3002" s="17"/>
      <c r="AU3002" s="17"/>
      <c r="AV3002" s="17"/>
      <c r="AW3002" s="17"/>
      <c r="AX3002" s="17"/>
      <c r="AY3002" s="18"/>
      <c r="AZ3002" s="18"/>
      <c r="BA3002" s="18"/>
      <c r="BB3002" s="18"/>
      <c r="BC3002" s="18"/>
      <c r="BD3002" s="18"/>
      <c r="BE3002" s="18"/>
      <c r="BF3002" s="18"/>
      <c r="BG3002" s="18"/>
      <c r="BH3002" s="18"/>
      <c r="BI3002" s="18"/>
      <c r="BJ3002" s="18"/>
      <c r="BK3002" s="18"/>
      <c r="BL3002" s="18"/>
      <c r="BM3002" s="18"/>
      <c r="BN3002" s="18"/>
      <c r="BO3002" s="18"/>
      <c r="BP3002" s="18"/>
      <c r="BQ3002" s="18"/>
      <c r="BR3002" s="18"/>
      <c r="BS3002" s="18"/>
      <c r="BT3002" s="18"/>
      <c r="BU3002" s="18"/>
      <c r="BV3002" s="18"/>
      <c r="BW3002" s="18"/>
      <c r="BX3002" s="19"/>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I3002"/>
      <c r="DJ3002"/>
      <c r="DK3002"/>
      <c r="DL3002"/>
      <c r="DM3002"/>
      <c r="DN3002"/>
      <c r="DO3002"/>
      <c r="DP3002"/>
      <c r="DQ3002"/>
      <c r="DR3002"/>
      <c r="DS3002"/>
      <c r="DT3002"/>
      <c r="DU3002"/>
      <c r="DV3002"/>
    </row>
    <row r="3003" spans="2:126" ht="20.100000000000001" customHeight="1">
      <c r="B3003" s="9"/>
      <c r="C3003" s="9"/>
      <c r="D3003" s="15"/>
      <c r="E3003" s="16"/>
      <c r="F3003" s="16"/>
      <c r="G3003" s="16"/>
      <c r="H3003" s="16"/>
      <c r="I3003" s="16"/>
      <c r="J3003" s="17"/>
      <c r="K3003" s="17"/>
      <c r="L3003" s="17"/>
      <c r="M3003" s="17"/>
      <c r="N3003" s="17"/>
      <c r="O3003" s="17"/>
      <c r="P3003" s="17"/>
      <c r="Q3003" s="23"/>
      <c r="R3003" s="25"/>
      <c r="S3003" s="25"/>
      <c r="T3003" s="25"/>
      <c r="U3003" s="25"/>
      <c r="V3003" s="25"/>
      <c r="W3003" s="25"/>
      <c r="X3003" s="25"/>
      <c r="Y3003" s="24" t="s">
        <v>241</v>
      </c>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26"/>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I3003"/>
      <c r="DJ3003"/>
      <c r="DK3003"/>
      <c r="DL3003"/>
      <c r="DM3003"/>
      <c r="DN3003"/>
      <c r="DO3003"/>
      <c r="DP3003"/>
      <c r="DQ3003"/>
      <c r="DR3003"/>
      <c r="DS3003"/>
      <c r="DT3003"/>
      <c r="DU3003"/>
      <c r="DV3003"/>
    </row>
    <row r="3004" spans="2:126" ht="20.100000000000001" customHeight="1">
      <c r="B3004" s="9"/>
      <c r="C3004" s="9"/>
      <c r="D3004" s="10"/>
      <c r="E3004" s="11" t="s">
        <v>50</v>
      </c>
      <c r="F3004" s="11"/>
      <c r="G3004" s="11"/>
      <c r="H3004" s="11"/>
      <c r="I3004" s="11"/>
      <c r="J3004" s="12"/>
      <c r="K3004" s="12"/>
      <c r="L3004" s="12"/>
      <c r="M3004" s="12"/>
      <c r="N3004" s="12"/>
      <c r="O3004" s="12"/>
      <c r="P3004" s="12"/>
      <c r="Q3004" s="15"/>
      <c r="R3004" s="16" t="s">
        <v>69</v>
      </c>
      <c r="S3004" s="17"/>
      <c r="T3004" s="17"/>
      <c r="U3004" s="17"/>
      <c r="V3004" s="17"/>
      <c r="W3004" s="17"/>
      <c r="X3004" s="17"/>
      <c r="Y3004" s="17"/>
      <c r="Z3004" s="17"/>
      <c r="AA3004" s="17"/>
      <c r="AB3004" s="17"/>
      <c r="AC3004" s="16" t="s">
        <v>70</v>
      </c>
      <c r="AD3004" s="17"/>
      <c r="AE3004" s="17"/>
      <c r="AF3004" s="17"/>
      <c r="AG3004" s="17"/>
      <c r="AH3004" s="17"/>
      <c r="AI3004" s="17"/>
      <c r="AJ3004" s="17"/>
      <c r="AK3004" s="17"/>
      <c r="AL3004" s="17"/>
      <c r="AM3004" s="17"/>
      <c r="AN3004" s="17"/>
      <c r="AO3004" s="17"/>
      <c r="AP3004" s="17"/>
      <c r="AQ3004" s="17"/>
      <c r="AR3004" s="17"/>
      <c r="AS3004" s="17"/>
      <c r="AT3004" s="17"/>
      <c r="AU3004" s="17"/>
      <c r="AV3004" s="17"/>
      <c r="AW3004" s="17"/>
      <c r="AX3004" s="17"/>
      <c r="AY3004" s="18"/>
      <c r="AZ3004" s="18"/>
      <c r="BA3004" s="18"/>
      <c r="BB3004" s="18"/>
      <c r="BC3004" s="18"/>
      <c r="BD3004" s="18"/>
      <c r="BE3004" s="18"/>
      <c r="BF3004" s="18"/>
      <c r="BG3004" s="18"/>
      <c r="BH3004" s="18"/>
      <c r="BI3004" s="18"/>
      <c r="BJ3004" s="18"/>
      <c r="BK3004" s="18"/>
      <c r="BL3004" s="18"/>
      <c r="BM3004" s="18"/>
      <c r="BN3004" s="18"/>
      <c r="BO3004" s="18"/>
      <c r="BP3004" s="18"/>
      <c r="BQ3004" s="18"/>
      <c r="BR3004" s="18"/>
      <c r="BS3004" s="18"/>
      <c r="BT3004" s="18"/>
      <c r="BU3004" s="18"/>
      <c r="BV3004" s="18"/>
      <c r="BW3004" s="18"/>
      <c r="BX3004" s="19"/>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I3004"/>
      <c r="DJ3004"/>
      <c r="DK3004"/>
      <c r="DL3004"/>
      <c r="DM3004"/>
      <c r="DN3004"/>
      <c r="DO3004"/>
      <c r="DP3004"/>
      <c r="DQ3004"/>
      <c r="DR3004"/>
      <c r="DS3004"/>
      <c r="DT3004"/>
      <c r="DU3004"/>
      <c r="DV3004"/>
    </row>
    <row r="3005" spans="2:126" ht="20.100000000000001" customHeight="1">
      <c r="B3005" s="9"/>
      <c r="C3005" s="9"/>
      <c r="D3005" s="10"/>
      <c r="E3005" s="11" t="s">
        <v>51</v>
      </c>
      <c r="F3005" s="11"/>
      <c r="G3005" s="11"/>
      <c r="H3005" s="11"/>
      <c r="I3005" s="11"/>
      <c r="J3005" s="12"/>
      <c r="K3005" s="12"/>
      <c r="L3005" s="12"/>
      <c r="M3005" s="12"/>
      <c r="N3005" s="12"/>
      <c r="O3005" s="12"/>
      <c r="P3005" s="12"/>
      <c r="Q3005" s="10"/>
      <c r="R3005" s="11" t="s">
        <v>86</v>
      </c>
      <c r="S3005" s="12"/>
      <c r="T3005" s="12"/>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c r="BW3005" s="13"/>
      <c r="BX3005" s="14"/>
    </row>
    <row r="3006" spans="2:126" ht="20.100000000000001" customHeight="1">
      <c r="B3006" s="9"/>
      <c r="C3006" s="9"/>
      <c r="D3006" s="20"/>
      <c r="E3006" s="21" t="s">
        <v>52</v>
      </c>
      <c r="F3006" s="21"/>
      <c r="G3006" s="21"/>
      <c r="H3006" s="21"/>
      <c r="I3006" s="21"/>
      <c r="J3006" s="22"/>
      <c r="K3006" s="22"/>
      <c r="L3006" s="22"/>
      <c r="M3006" s="22"/>
      <c r="N3006" s="22"/>
      <c r="O3006" s="22"/>
      <c r="P3006" s="22"/>
      <c r="Q3006" s="15"/>
      <c r="R3006" s="16" t="s">
        <v>71</v>
      </c>
      <c r="S3006" s="29"/>
      <c r="T3006" s="29"/>
      <c r="U3006" s="29"/>
      <c r="V3006" s="29"/>
      <c r="W3006" s="29"/>
      <c r="X3006" s="29"/>
      <c r="Y3006" s="29"/>
      <c r="Z3006" s="29"/>
      <c r="AA3006" s="29"/>
      <c r="AB3006" s="29"/>
      <c r="AC3006" s="29"/>
      <c r="AD3006" s="29"/>
      <c r="AE3006" s="29"/>
      <c r="AF3006" s="29"/>
      <c r="AG3006" s="29"/>
      <c r="AH3006" s="29"/>
      <c r="AI3006" s="29"/>
      <c r="AJ3006" s="29"/>
      <c r="AK3006" s="29"/>
      <c r="AL3006" s="29"/>
      <c r="AM3006" s="29"/>
      <c r="AN3006" s="29"/>
      <c r="AO3006" s="29"/>
      <c r="AP3006" s="29"/>
      <c r="AQ3006" s="29"/>
      <c r="AR3006" s="29"/>
      <c r="AS3006" s="29"/>
      <c r="AT3006" s="29"/>
      <c r="AU3006" s="29"/>
      <c r="AV3006" s="29"/>
      <c r="AW3006" s="29"/>
      <c r="AX3006" s="29"/>
      <c r="AY3006" s="30"/>
      <c r="AZ3006" s="30"/>
      <c r="BA3006" s="30"/>
      <c r="BB3006" s="30"/>
      <c r="BC3006" s="30"/>
      <c r="BD3006" s="30"/>
      <c r="BE3006" s="30"/>
      <c r="BF3006" s="30"/>
      <c r="BG3006" s="30"/>
      <c r="BH3006" s="30"/>
      <c r="BI3006" s="30"/>
      <c r="BJ3006" s="30"/>
      <c r="BK3006" s="30"/>
      <c r="BL3006" s="18"/>
      <c r="BM3006" s="18"/>
      <c r="BN3006" s="18"/>
      <c r="BO3006" s="18"/>
      <c r="BP3006" s="18"/>
      <c r="BQ3006" s="18"/>
      <c r="BR3006" s="18"/>
      <c r="BS3006" s="18"/>
      <c r="BT3006" s="18"/>
      <c r="BU3006" s="18"/>
      <c r="BV3006" s="18"/>
      <c r="BW3006" s="18"/>
      <c r="BX3006" s="19"/>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I3006"/>
      <c r="DJ3006"/>
      <c r="DK3006"/>
      <c r="DL3006"/>
      <c r="DM3006"/>
      <c r="DN3006"/>
      <c r="DO3006"/>
      <c r="DP3006"/>
      <c r="DQ3006"/>
      <c r="DR3006"/>
      <c r="DS3006"/>
      <c r="DT3006"/>
      <c r="DU3006"/>
      <c r="DV3006"/>
    </row>
    <row r="3007" spans="2:126" ht="20.100000000000001" customHeight="1">
      <c r="B3007" s="9"/>
      <c r="C3007" s="9"/>
      <c r="D3007" s="15"/>
      <c r="E3007" s="16"/>
      <c r="F3007" s="16"/>
      <c r="G3007" s="16"/>
      <c r="H3007" s="16"/>
      <c r="I3007" s="16"/>
      <c r="J3007" s="17"/>
      <c r="K3007" s="17"/>
      <c r="L3007" s="17"/>
      <c r="M3007" s="17"/>
      <c r="N3007" s="17"/>
      <c r="O3007" s="17"/>
      <c r="P3007" s="17"/>
      <c r="Q3007" s="15"/>
      <c r="R3007" s="28" t="s">
        <v>72</v>
      </c>
      <c r="S3007" s="29"/>
      <c r="T3007" s="29"/>
      <c r="U3007" s="29"/>
      <c r="V3007" s="29"/>
      <c r="W3007" s="29"/>
      <c r="X3007" s="29"/>
      <c r="Y3007" s="29"/>
      <c r="Z3007" s="29"/>
      <c r="AA3007" s="29"/>
      <c r="AB3007" s="29"/>
      <c r="AC3007" s="29"/>
      <c r="AD3007" s="29"/>
      <c r="AE3007" s="29"/>
      <c r="AF3007" s="29"/>
      <c r="AG3007" s="29"/>
      <c r="AH3007" s="29"/>
      <c r="AI3007" s="29"/>
      <c r="AJ3007" s="29"/>
      <c r="AK3007" s="29"/>
      <c r="AL3007" s="29"/>
      <c r="AM3007" s="29"/>
      <c r="AN3007" s="29"/>
      <c r="AO3007" s="29"/>
      <c r="AP3007" s="29"/>
      <c r="AQ3007" s="29"/>
      <c r="AR3007" s="29"/>
      <c r="AS3007" s="29"/>
      <c r="AT3007" s="29"/>
      <c r="AU3007" s="29"/>
      <c r="AV3007" s="29"/>
      <c r="AW3007" s="29"/>
      <c r="AX3007" s="29"/>
      <c r="AY3007" s="30"/>
      <c r="AZ3007" s="30"/>
      <c r="BA3007" s="30"/>
      <c r="BB3007" s="30"/>
      <c r="BC3007" s="30"/>
      <c r="BD3007" s="30"/>
      <c r="BE3007" s="30"/>
      <c r="BF3007" s="30"/>
      <c r="BG3007" s="30"/>
      <c r="BH3007" s="30"/>
      <c r="BI3007" s="30"/>
      <c r="BJ3007" s="30"/>
      <c r="BK3007" s="30"/>
      <c r="BL3007" s="18"/>
      <c r="BM3007" s="18"/>
      <c r="BN3007" s="18"/>
      <c r="BO3007" s="18"/>
      <c r="BP3007" s="18"/>
      <c r="BQ3007" s="18"/>
      <c r="BR3007" s="18"/>
      <c r="BS3007" s="18"/>
      <c r="BT3007" s="18"/>
      <c r="BU3007" s="18"/>
      <c r="BV3007" s="18"/>
      <c r="BW3007" s="18"/>
      <c r="BX3007" s="19"/>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I3007"/>
      <c r="DJ3007"/>
      <c r="DK3007"/>
      <c r="DL3007"/>
      <c r="DM3007"/>
      <c r="DN3007"/>
      <c r="DO3007"/>
      <c r="DP3007"/>
      <c r="DQ3007"/>
      <c r="DR3007"/>
      <c r="DS3007"/>
      <c r="DT3007"/>
      <c r="DU3007"/>
      <c r="DV3007"/>
    </row>
    <row r="3008" spans="2:126" ht="20.100000000000001" customHeight="1">
      <c r="B3008" s="9"/>
      <c r="C3008" s="9"/>
      <c r="D3008" s="15"/>
      <c r="E3008" s="16"/>
      <c r="F3008" s="16"/>
      <c r="G3008" s="16"/>
      <c r="H3008" s="16"/>
      <c r="I3008" s="16"/>
      <c r="J3008" s="17"/>
      <c r="K3008" s="17"/>
      <c r="L3008" s="17"/>
      <c r="M3008" s="17"/>
      <c r="N3008" s="17"/>
      <c r="O3008" s="17"/>
      <c r="P3008" s="17"/>
      <c r="Q3008" s="15"/>
      <c r="R3008" s="29"/>
      <c r="S3008" s="29"/>
      <c r="T3008" s="29" t="s">
        <v>73</v>
      </c>
      <c r="U3008" s="29"/>
      <c r="V3008" s="29"/>
      <c r="W3008" s="29"/>
      <c r="X3008" s="29"/>
      <c r="Y3008" s="29"/>
      <c r="Z3008" s="29"/>
      <c r="AA3008" s="29"/>
      <c r="AB3008" s="29"/>
      <c r="AC3008" s="29"/>
      <c r="AD3008" s="29"/>
      <c r="AE3008" s="29"/>
      <c r="AF3008" s="29"/>
      <c r="AG3008" s="29"/>
      <c r="AH3008" s="29"/>
      <c r="AI3008" s="29"/>
      <c r="AJ3008" s="29"/>
      <c r="AK3008" s="29"/>
      <c r="AL3008" s="29"/>
      <c r="AM3008" s="29"/>
      <c r="AN3008" s="29"/>
      <c r="AO3008" s="29"/>
      <c r="AP3008" s="29"/>
      <c r="AQ3008" s="29"/>
      <c r="AR3008" s="29"/>
      <c r="AS3008" s="29"/>
      <c r="AT3008" s="29"/>
      <c r="AU3008" s="29"/>
      <c r="AV3008" s="29"/>
      <c r="AW3008" s="29"/>
      <c r="AX3008" s="29"/>
      <c r="AY3008" s="30"/>
      <c r="AZ3008" s="30"/>
      <c r="BA3008" s="30"/>
      <c r="BB3008" s="30"/>
      <c r="BC3008" s="30"/>
      <c r="BD3008" s="30"/>
      <c r="BE3008" s="30"/>
      <c r="BF3008" s="30"/>
      <c r="BG3008" s="30"/>
      <c r="BH3008" s="30"/>
      <c r="BI3008" s="30"/>
      <c r="BJ3008" s="30"/>
      <c r="BK3008" s="30"/>
      <c r="BL3008" s="18"/>
      <c r="BM3008" s="18"/>
      <c r="BN3008" s="18"/>
      <c r="BO3008" s="18"/>
      <c r="BP3008" s="18"/>
      <c r="BQ3008" s="18"/>
      <c r="BR3008" s="18"/>
      <c r="BS3008" s="18"/>
      <c r="BT3008" s="18"/>
      <c r="BU3008" s="18"/>
      <c r="BV3008" s="18"/>
      <c r="BW3008" s="18"/>
      <c r="BX3008" s="19"/>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I3008"/>
      <c r="DJ3008"/>
      <c r="DK3008"/>
      <c r="DL3008"/>
      <c r="DM3008"/>
      <c r="DN3008"/>
      <c r="DO3008"/>
      <c r="DP3008"/>
      <c r="DQ3008"/>
      <c r="DR3008"/>
      <c r="DS3008"/>
      <c r="DT3008"/>
      <c r="DU3008"/>
      <c r="DV3008"/>
    </row>
    <row r="3009" spans="2:126" ht="20.100000000000001" customHeight="1">
      <c r="B3009" s="9"/>
      <c r="C3009" s="9"/>
      <c r="D3009" s="15"/>
      <c r="E3009" s="16"/>
      <c r="F3009" s="16"/>
      <c r="G3009" s="16"/>
      <c r="H3009" s="16"/>
      <c r="I3009" s="16"/>
      <c r="J3009" s="17"/>
      <c r="K3009" s="17"/>
      <c r="L3009" s="17"/>
      <c r="M3009" s="17"/>
      <c r="N3009" s="17"/>
      <c r="O3009" s="17"/>
      <c r="P3009" s="17"/>
      <c r="Q3009" s="15"/>
      <c r="R3009" s="29"/>
      <c r="S3009" s="29"/>
      <c r="T3009" s="29" t="s">
        <v>74</v>
      </c>
      <c r="U3009" s="29"/>
      <c r="V3009" s="29"/>
      <c r="W3009" s="29"/>
      <c r="X3009" s="29"/>
      <c r="Y3009" s="29"/>
      <c r="Z3009" s="29"/>
      <c r="AA3009" s="29"/>
      <c r="AB3009" s="29"/>
      <c r="AC3009" s="29"/>
      <c r="AD3009" s="29"/>
      <c r="AE3009" s="29"/>
      <c r="AF3009" s="29"/>
      <c r="AG3009" s="29"/>
      <c r="AH3009" s="29"/>
      <c r="AI3009" s="29"/>
      <c r="AJ3009" s="29"/>
      <c r="AK3009" s="29"/>
      <c r="AL3009" s="29"/>
      <c r="AM3009" s="29"/>
      <c r="AN3009" s="29"/>
      <c r="AO3009" s="29"/>
      <c r="AP3009" s="29"/>
      <c r="AQ3009" s="29"/>
      <c r="AR3009" s="29"/>
      <c r="AS3009" s="29"/>
      <c r="AT3009" s="29"/>
      <c r="AU3009" s="29"/>
      <c r="AV3009" s="29"/>
      <c r="AW3009" s="29"/>
      <c r="AX3009" s="29"/>
      <c r="AY3009" s="30"/>
      <c r="AZ3009" s="30"/>
      <c r="BA3009" s="30"/>
      <c r="BB3009" s="30"/>
      <c r="BC3009" s="30"/>
      <c r="BD3009" s="30"/>
      <c r="BE3009" s="30"/>
      <c r="BF3009" s="30"/>
      <c r="BG3009" s="30"/>
      <c r="BH3009" s="30"/>
      <c r="BI3009" s="30"/>
      <c r="BJ3009" s="30"/>
      <c r="BK3009" s="30"/>
      <c r="BL3009" s="18"/>
      <c r="BM3009" s="18"/>
      <c r="BN3009" s="18"/>
      <c r="BO3009" s="18"/>
      <c r="BP3009" s="18"/>
      <c r="BQ3009" s="18"/>
      <c r="BR3009" s="18"/>
      <c r="BS3009" s="18"/>
      <c r="BT3009" s="18"/>
      <c r="BU3009" s="18"/>
      <c r="BV3009" s="18"/>
      <c r="BW3009" s="18"/>
      <c r="BX3009" s="19"/>
    </row>
    <row r="3010" spans="2:126" ht="20.100000000000001" customHeight="1">
      <c r="B3010" s="9"/>
      <c r="C3010" s="9"/>
      <c r="D3010" s="15"/>
      <c r="E3010" s="16"/>
      <c r="F3010" s="16"/>
      <c r="G3010" s="16"/>
      <c r="H3010" s="16"/>
      <c r="I3010" s="16"/>
      <c r="J3010" s="17"/>
      <c r="K3010" s="17"/>
      <c r="L3010" s="17"/>
      <c r="M3010" s="17"/>
      <c r="N3010" s="17"/>
      <c r="O3010" s="17"/>
      <c r="P3010" s="17"/>
      <c r="Q3010" s="15"/>
      <c r="R3010" s="29"/>
      <c r="S3010" s="29"/>
      <c r="T3010" s="29" t="s">
        <v>75</v>
      </c>
      <c r="U3010" s="29"/>
      <c r="V3010" s="29"/>
      <c r="W3010" s="29"/>
      <c r="X3010" s="29"/>
      <c r="Y3010" s="29"/>
      <c r="Z3010" s="29"/>
      <c r="AA3010" s="29"/>
      <c r="AB3010" s="29"/>
      <c r="AC3010" s="29"/>
      <c r="AD3010" s="29"/>
      <c r="AE3010" s="29"/>
      <c r="AF3010" s="29"/>
      <c r="AG3010" s="29"/>
      <c r="AH3010" s="29"/>
      <c r="AI3010" s="29"/>
      <c r="AJ3010" s="29"/>
      <c r="AK3010" s="29"/>
      <c r="AL3010" s="29"/>
      <c r="AM3010" s="29"/>
      <c r="AN3010" s="29"/>
      <c r="AO3010" s="29"/>
      <c r="AP3010" s="29"/>
      <c r="AQ3010" s="29"/>
      <c r="AR3010" s="29"/>
      <c r="AS3010" s="29"/>
      <c r="AT3010" s="29"/>
      <c r="AU3010" s="29"/>
      <c r="AV3010" s="29"/>
      <c r="AW3010" s="29"/>
      <c r="AX3010" s="29"/>
      <c r="AY3010" s="30"/>
      <c r="AZ3010" s="30"/>
      <c r="BA3010" s="30"/>
      <c r="BB3010" s="30"/>
      <c r="BC3010" s="30"/>
      <c r="BD3010" s="30"/>
      <c r="BE3010" s="30"/>
      <c r="BF3010" s="30"/>
      <c r="BG3010" s="30"/>
      <c r="BH3010" s="30"/>
      <c r="BI3010" s="30"/>
      <c r="BJ3010" s="30"/>
      <c r="BK3010" s="30"/>
      <c r="BL3010" s="18"/>
      <c r="BM3010" s="18"/>
      <c r="BN3010" s="18"/>
      <c r="BO3010" s="18"/>
      <c r="BP3010" s="18"/>
      <c r="BQ3010" s="18"/>
      <c r="BR3010" s="18"/>
      <c r="BS3010" s="18"/>
      <c r="BT3010" s="18"/>
      <c r="BU3010" s="18"/>
      <c r="BV3010" s="18"/>
      <c r="BW3010" s="18"/>
      <c r="BX3010" s="19"/>
    </row>
    <row r="3011" spans="2:126" ht="20.100000000000001" customHeight="1">
      <c r="B3011" s="9"/>
      <c r="C3011" s="9"/>
      <c r="D3011" s="15"/>
      <c r="E3011" s="16"/>
      <c r="F3011" s="16"/>
      <c r="G3011" s="16"/>
      <c r="H3011" s="16"/>
      <c r="I3011" s="16"/>
      <c r="J3011" s="17"/>
      <c r="K3011" s="17"/>
      <c r="L3011" s="17"/>
      <c r="M3011" s="17"/>
      <c r="N3011" s="17"/>
      <c r="O3011" s="17"/>
      <c r="P3011" s="17"/>
      <c r="Q3011" s="15"/>
      <c r="R3011" s="29"/>
      <c r="S3011" s="29"/>
      <c r="T3011" s="29" t="s">
        <v>84</v>
      </c>
      <c r="U3011" s="29"/>
      <c r="V3011" s="29"/>
      <c r="W3011" s="29"/>
      <c r="X3011" s="29"/>
      <c r="Y3011" s="29"/>
      <c r="Z3011" s="29"/>
      <c r="AA3011" s="29"/>
      <c r="AB3011" s="29"/>
      <c r="AC3011" s="29"/>
      <c r="AD3011" s="29"/>
      <c r="AE3011" s="29"/>
      <c r="AF3011" s="29"/>
      <c r="AG3011" s="29"/>
      <c r="AH3011" s="29"/>
      <c r="AI3011" s="29"/>
      <c r="AJ3011" s="29"/>
      <c r="AK3011" s="29"/>
      <c r="AL3011" s="29"/>
      <c r="AM3011" s="29"/>
      <c r="AN3011" s="29"/>
      <c r="AO3011" s="29"/>
      <c r="AP3011" s="29"/>
      <c r="AQ3011" s="29"/>
      <c r="AR3011" s="29"/>
      <c r="AS3011" s="29"/>
      <c r="AT3011" s="29"/>
      <c r="AU3011" s="29"/>
      <c r="AV3011" s="29"/>
      <c r="AW3011" s="29"/>
      <c r="AX3011" s="29"/>
      <c r="AY3011" s="30"/>
      <c r="AZ3011" s="30"/>
      <c r="BA3011" s="30"/>
      <c r="BB3011" s="30"/>
      <c r="BC3011" s="30"/>
      <c r="BD3011" s="30"/>
      <c r="BE3011" s="30"/>
      <c r="BF3011" s="30"/>
      <c r="BG3011" s="30"/>
      <c r="BH3011" s="30"/>
      <c r="BI3011" s="30"/>
      <c r="BJ3011" s="30"/>
      <c r="BK3011" s="30"/>
      <c r="BL3011" s="18"/>
      <c r="BM3011" s="18"/>
      <c r="BN3011" s="18"/>
      <c r="BO3011" s="18"/>
      <c r="BP3011" s="18"/>
      <c r="BQ3011" s="18"/>
      <c r="BR3011" s="18"/>
      <c r="BS3011" s="18"/>
      <c r="BT3011" s="18"/>
      <c r="BU3011" s="18"/>
      <c r="BV3011" s="18"/>
      <c r="BW3011" s="18"/>
      <c r="BX3011" s="19"/>
    </row>
    <row r="3012" spans="2:126" ht="20.100000000000001" customHeight="1">
      <c r="B3012" s="9"/>
      <c r="C3012" s="9"/>
      <c r="D3012" s="23"/>
      <c r="E3012" s="24"/>
      <c r="F3012" s="24"/>
      <c r="G3012" s="24"/>
      <c r="H3012" s="24"/>
      <c r="I3012" s="24"/>
      <c r="J3012" s="25"/>
      <c r="K3012" s="25"/>
      <c r="L3012" s="25"/>
      <c r="M3012" s="25"/>
      <c r="N3012" s="25"/>
      <c r="O3012" s="25"/>
      <c r="P3012" s="25"/>
      <c r="Q3012" s="15"/>
      <c r="R3012" s="29"/>
      <c r="S3012" s="29"/>
      <c r="T3012" s="29" t="s">
        <v>76</v>
      </c>
      <c r="U3012" s="29"/>
      <c r="V3012" s="29"/>
      <c r="W3012" s="29"/>
      <c r="X3012" s="29"/>
      <c r="Y3012" s="29"/>
      <c r="Z3012" s="29"/>
      <c r="AA3012" s="29"/>
      <c r="AB3012" s="29"/>
      <c r="AC3012" s="29"/>
      <c r="AD3012" s="29"/>
      <c r="AE3012" s="29"/>
      <c r="AF3012" s="29"/>
      <c r="AG3012" s="29"/>
      <c r="AH3012" s="29"/>
      <c r="AI3012" s="29"/>
      <c r="AJ3012" s="29"/>
      <c r="AK3012" s="29"/>
      <c r="AL3012" s="29"/>
      <c r="AM3012" s="29"/>
      <c r="AN3012" s="29"/>
      <c r="AO3012" s="29"/>
      <c r="AP3012" s="29"/>
      <c r="AQ3012" s="29"/>
      <c r="AR3012" s="29"/>
      <c r="AS3012" s="29"/>
      <c r="AT3012" s="29"/>
      <c r="AU3012" s="29"/>
      <c r="AV3012" s="29"/>
      <c r="AW3012" s="29"/>
      <c r="AX3012" s="29"/>
      <c r="AY3012" s="30"/>
      <c r="AZ3012" s="30"/>
      <c r="BA3012" s="30"/>
      <c r="BB3012" s="30"/>
      <c r="BC3012" s="30"/>
      <c r="BD3012" s="30"/>
      <c r="BE3012" s="30"/>
      <c r="BF3012" s="30"/>
      <c r="BG3012" s="30"/>
      <c r="BH3012" s="30"/>
      <c r="BI3012" s="30"/>
      <c r="BJ3012" s="30"/>
      <c r="BK3012" s="30"/>
      <c r="BL3012" s="18"/>
      <c r="BM3012" s="18"/>
      <c r="BN3012" s="18"/>
      <c r="BO3012" s="18"/>
      <c r="BP3012" s="18"/>
      <c r="BQ3012" s="18"/>
      <c r="BR3012" s="18"/>
      <c r="BS3012" s="18"/>
      <c r="BT3012" s="18"/>
      <c r="BU3012" s="18"/>
      <c r="BV3012" s="18"/>
      <c r="BW3012" s="18"/>
      <c r="BX3012" s="19"/>
    </row>
    <row r="3013" spans="2:126" ht="20.100000000000001" customHeight="1">
      <c r="B3013" s="9"/>
      <c r="C3013" s="9"/>
      <c r="D3013" s="15"/>
      <c r="E3013" s="16" t="s">
        <v>53</v>
      </c>
      <c r="F3013" s="16"/>
      <c r="G3013" s="16"/>
      <c r="H3013" s="16"/>
      <c r="I3013" s="16"/>
      <c r="J3013" s="17"/>
      <c r="K3013" s="17"/>
      <c r="L3013" s="17"/>
      <c r="M3013" s="17"/>
      <c r="N3013" s="17"/>
      <c r="O3013" s="17"/>
      <c r="P3013" s="17"/>
      <c r="Q3013" s="10"/>
      <c r="R3013" s="11" t="s">
        <v>325</v>
      </c>
      <c r="S3013" s="37"/>
      <c r="T3013" s="37"/>
      <c r="U3013" s="37"/>
      <c r="V3013" s="37"/>
      <c r="W3013" s="37"/>
      <c r="X3013" s="37"/>
      <c r="Y3013" s="37"/>
      <c r="Z3013" s="37"/>
      <c r="AA3013" s="37"/>
      <c r="AB3013" s="37"/>
      <c r="AC3013" s="37"/>
      <c r="AD3013" s="37"/>
      <c r="AE3013" s="37"/>
      <c r="AF3013" s="37"/>
      <c r="AG3013" s="37"/>
      <c r="AH3013" s="37"/>
      <c r="AI3013" s="37"/>
      <c r="AJ3013" s="37"/>
      <c r="AK3013" s="37"/>
      <c r="AL3013" s="37"/>
      <c r="AM3013" s="37"/>
      <c r="AN3013" s="37"/>
      <c r="AO3013" s="37"/>
      <c r="AP3013" s="37"/>
      <c r="AQ3013" s="37"/>
      <c r="AR3013" s="37"/>
      <c r="AS3013" s="37"/>
      <c r="AT3013" s="37"/>
      <c r="AU3013" s="37"/>
      <c r="AV3013" s="37"/>
      <c r="AW3013" s="37"/>
      <c r="AX3013" s="37"/>
      <c r="AY3013" s="38"/>
      <c r="AZ3013" s="38"/>
      <c r="BA3013" s="38"/>
      <c r="BB3013" s="38"/>
      <c r="BC3013" s="38"/>
      <c r="BD3013" s="38"/>
      <c r="BE3013" s="38"/>
      <c r="BF3013" s="38"/>
      <c r="BG3013" s="38"/>
      <c r="BH3013" s="38"/>
      <c r="BI3013" s="38"/>
      <c r="BJ3013" s="38"/>
      <c r="BK3013" s="38"/>
      <c r="BL3013" s="13"/>
      <c r="BM3013" s="13"/>
      <c r="BN3013" s="13"/>
      <c r="BO3013" s="13"/>
      <c r="BP3013" s="13"/>
      <c r="BQ3013" s="13"/>
      <c r="BR3013" s="13"/>
      <c r="BS3013" s="13"/>
      <c r="BT3013" s="13"/>
      <c r="BU3013" s="13"/>
      <c r="BV3013" s="13"/>
      <c r="BW3013" s="13"/>
      <c r="BX3013" s="14"/>
    </row>
    <row r="3014" spans="2:126" ht="20.100000000000001" customHeight="1">
      <c r="B3014" s="9"/>
      <c r="C3014" s="9"/>
      <c r="D3014" s="20"/>
      <c r="E3014" s="21" t="s">
        <v>54</v>
      </c>
      <c r="F3014" s="21"/>
      <c r="G3014" s="21"/>
      <c r="H3014" s="21"/>
      <c r="I3014" s="21"/>
      <c r="J3014" s="22"/>
      <c r="K3014" s="22"/>
      <c r="L3014" s="22"/>
      <c r="M3014" s="22"/>
      <c r="N3014" s="22"/>
      <c r="O3014" s="22"/>
      <c r="P3014" s="22"/>
      <c r="Q3014" s="15"/>
      <c r="R3014" s="28" t="s">
        <v>77</v>
      </c>
      <c r="S3014" s="29"/>
      <c r="T3014" s="29"/>
      <c r="U3014" s="29"/>
      <c r="V3014" s="29"/>
      <c r="W3014" s="29"/>
      <c r="X3014" s="29"/>
      <c r="Y3014" s="29"/>
      <c r="Z3014" s="29"/>
      <c r="AA3014" s="29"/>
      <c r="AB3014" s="29"/>
      <c r="AC3014" s="29"/>
      <c r="AD3014" s="29"/>
      <c r="AE3014" s="29"/>
      <c r="AF3014" s="29"/>
      <c r="AG3014" s="29"/>
      <c r="AH3014" s="29"/>
      <c r="AI3014" s="29"/>
      <c r="AJ3014" s="29"/>
      <c r="AK3014" s="29"/>
      <c r="AL3014" s="29"/>
      <c r="AM3014" s="29"/>
      <c r="AN3014" s="29"/>
      <c r="AO3014" s="29"/>
      <c r="AP3014" s="29"/>
      <c r="AQ3014" s="29"/>
      <c r="AR3014" s="29"/>
      <c r="AS3014" s="29"/>
      <c r="AT3014" s="29"/>
      <c r="AU3014" s="29"/>
      <c r="AV3014" s="29"/>
      <c r="AW3014" s="29"/>
      <c r="AX3014" s="29"/>
      <c r="AY3014" s="30"/>
      <c r="AZ3014" s="30"/>
      <c r="BA3014" s="30"/>
      <c r="BB3014" s="30"/>
      <c r="BC3014" s="30"/>
      <c r="BD3014" s="30"/>
      <c r="BE3014" s="30"/>
      <c r="BF3014" s="30"/>
      <c r="BG3014" s="30"/>
      <c r="BH3014" s="30"/>
      <c r="BI3014" s="30"/>
      <c r="BJ3014" s="30"/>
      <c r="BK3014" s="30"/>
      <c r="BL3014" s="18"/>
      <c r="BM3014" s="18"/>
      <c r="BN3014" s="18"/>
      <c r="BO3014" s="18"/>
      <c r="BP3014" s="18"/>
      <c r="BQ3014" s="18"/>
      <c r="BR3014" s="18"/>
      <c r="BS3014" s="18"/>
      <c r="BT3014" s="18"/>
      <c r="BU3014" s="18"/>
      <c r="BV3014" s="18"/>
      <c r="BW3014" s="18"/>
      <c r="BX3014" s="19"/>
    </row>
    <row r="3015" spans="2:126" ht="20.100000000000001" customHeight="1">
      <c r="B3015" s="9"/>
      <c r="C3015" s="9"/>
      <c r="D3015" s="15"/>
      <c r="E3015" s="16"/>
      <c r="F3015" s="16"/>
      <c r="G3015" s="16"/>
      <c r="H3015" s="16"/>
      <c r="I3015" s="16"/>
      <c r="J3015" s="17"/>
      <c r="K3015" s="17"/>
      <c r="L3015" s="17"/>
      <c r="M3015" s="17"/>
      <c r="N3015" s="17"/>
      <c r="O3015" s="17"/>
      <c r="P3015" s="17"/>
      <c r="Q3015" s="15"/>
      <c r="R3015" s="29"/>
      <c r="S3015" s="29"/>
      <c r="T3015" s="29" t="s">
        <v>78</v>
      </c>
      <c r="U3015" s="29"/>
      <c r="V3015" s="29"/>
      <c r="W3015" s="29"/>
      <c r="X3015" s="29"/>
      <c r="Y3015" s="29"/>
      <c r="Z3015" s="29"/>
      <c r="AA3015" s="29"/>
      <c r="AB3015" s="29"/>
      <c r="AC3015" s="29"/>
      <c r="AD3015" s="29"/>
      <c r="AE3015" s="29"/>
      <c r="AF3015" s="29"/>
      <c r="AG3015" s="29"/>
      <c r="AH3015" s="29"/>
      <c r="AI3015" s="29"/>
      <c r="AJ3015" s="29"/>
      <c r="AK3015" s="29"/>
      <c r="AL3015" s="29"/>
      <c r="AM3015" s="29"/>
      <c r="AN3015" s="29"/>
      <c r="AO3015" s="29"/>
      <c r="AP3015" s="29"/>
      <c r="AQ3015" s="29"/>
      <c r="AR3015" s="29"/>
      <c r="AS3015" s="29"/>
      <c r="AT3015" s="29"/>
      <c r="AU3015" s="29"/>
      <c r="AV3015" s="29"/>
      <c r="AW3015" s="29"/>
      <c r="AX3015" s="29"/>
      <c r="AY3015" s="30"/>
      <c r="AZ3015" s="30"/>
      <c r="BA3015" s="30"/>
      <c r="BB3015" s="30"/>
      <c r="BC3015" s="30"/>
      <c r="BD3015" s="30"/>
      <c r="BE3015" s="30"/>
      <c r="BF3015" s="30"/>
      <c r="BG3015" s="30"/>
      <c r="BH3015" s="30"/>
      <c r="BI3015" s="30"/>
      <c r="BJ3015" s="30"/>
      <c r="BK3015" s="30"/>
      <c r="BL3015" s="18"/>
      <c r="BM3015" s="18"/>
      <c r="BN3015" s="18"/>
      <c r="BO3015" s="18"/>
      <c r="BP3015" s="18"/>
      <c r="BQ3015" s="18"/>
      <c r="BR3015" s="18"/>
      <c r="BS3015" s="18"/>
      <c r="BT3015" s="18"/>
      <c r="BU3015" s="18"/>
      <c r="BV3015" s="18"/>
      <c r="BW3015" s="18"/>
      <c r="BX3015" s="19"/>
    </row>
    <row r="3016" spans="2:126" ht="20.100000000000001" customHeight="1">
      <c r="B3016" s="9"/>
      <c r="C3016" s="9"/>
      <c r="D3016" s="15"/>
      <c r="E3016" s="16"/>
      <c r="F3016" s="16"/>
      <c r="G3016" s="16"/>
      <c r="H3016" s="16"/>
      <c r="I3016" s="16"/>
      <c r="J3016" s="17"/>
      <c r="K3016" s="17"/>
      <c r="L3016" s="17"/>
      <c r="M3016" s="17"/>
      <c r="N3016" s="17"/>
      <c r="O3016" s="17"/>
      <c r="P3016" s="17"/>
      <c r="Q3016" s="15"/>
      <c r="R3016" s="29"/>
      <c r="S3016" s="29"/>
      <c r="T3016" s="29" t="s">
        <v>79</v>
      </c>
      <c r="U3016" s="29"/>
      <c r="V3016" s="29"/>
      <c r="W3016" s="29"/>
      <c r="X3016" s="29"/>
      <c r="Y3016" s="29"/>
      <c r="Z3016" s="29"/>
      <c r="AA3016" s="29"/>
      <c r="AB3016" s="29"/>
      <c r="AC3016" s="29"/>
      <c r="AD3016" s="29"/>
      <c r="AE3016" s="29"/>
      <c r="AF3016" s="29"/>
      <c r="AG3016" s="29"/>
      <c r="AH3016" s="29"/>
      <c r="AI3016" s="29"/>
      <c r="AJ3016" s="29"/>
      <c r="AK3016" s="29"/>
      <c r="AL3016" s="29"/>
      <c r="AM3016" s="29"/>
      <c r="AN3016" s="29"/>
      <c r="AO3016" s="29"/>
      <c r="AP3016" s="29"/>
      <c r="AQ3016" s="29"/>
      <c r="AR3016" s="29"/>
      <c r="AS3016" s="29"/>
      <c r="AT3016" s="29"/>
      <c r="AU3016" s="29"/>
      <c r="AV3016" s="29"/>
      <c r="AW3016" s="29"/>
      <c r="AX3016" s="29"/>
      <c r="AY3016" s="30"/>
      <c r="AZ3016" s="30"/>
      <c r="BA3016" s="30"/>
      <c r="BB3016" s="30"/>
      <c r="BC3016" s="30"/>
      <c r="BD3016" s="30"/>
      <c r="BE3016" s="30"/>
      <c r="BF3016" s="30"/>
      <c r="BG3016" s="30"/>
      <c r="BH3016" s="30"/>
      <c r="BI3016" s="30"/>
      <c r="BJ3016" s="30"/>
      <c r="BK3016" s="30"/>
      <c r="BL3016" s="18"/>
      <c r="BM3016" s="18"/>
      <c r="BN3016" s="18"/>
      <c r="BO3016" s="18"/>
      <c r="BP3016" s="18"/>
      <c r="BQ3016" s="18"/>
      <c r="BR3016" s="18"/>
      <c r="BS3016" s="18"/>
      <c r="BT3016" s="18"/>
      <c r="BU3016" s="18"/>
      <c r="BV3016" s="18"/>
      <c r="BW3016" s="18"/>
      <c r="BX3016" s="19"/>
    </row>
    <row r="3017" spans="2:126" ht="20.100000000000001" customHeight="1">
      <c r="B3017" s="9"/>
      <c r="C3017" s="9"/>
      <c r="D3017" s="23"/>
      <c r="E3017" s="24"/>
      <c r="F3017" s="24"/>
      <c r="G3017" s="24"/>
      <c r="H3017" s="24"/>
      <c r="I3017" s="24"/>
      <c r="J3017" s="25"/>
      <c r="K3017" s="25"/>
      <c r="L3017" s="25"/>
      <c r="M3017" s="25"/>
      <c r="N3017" s="25"/>
      <c r="O3017" s="25"/>
      <c r="P3017" s="25"/>
      <c r="Q3017" s="23"/>
      <c r="R3017" s="31"/>
      <c r="S3017" s="31"/>
      <c r="T3017" s="31" t="s">
        <v>80</v>
      </c>
      <c r="U3017" s="31"/>
      <c r="V3017" s="31"/>
      <c r="W3017" s="31"/>
      <c r="X3017" s="31"/>
      <c r="Y3017" s="31"/>
      <c r="Z3017" s="31"/>
      <c r="AA3017" s="31"/>
      <c r="AB3017" s="31"/>
      <c r="AC3017" s="31"/>
      <c r="AD3017" s="31"/>
      <c r="AE3017" s="31"/>
      <c r="AF3017" s="31"/>
      <c r="AG3017" s="31"/>
      <c r="AH3017" s="31"/>
      <c r="AI3017" s="31"/>
      <c r="AJ3017" s="31"/>
      <c r="AK3017" s="31"/>
      <c r="AL3017" s="31"/>
      <c r="AM3017" s="31"/>
      <c r="AN3017" s="31"/>
      <c r="AO3017" s="31"/>
      <c r="AP3017" s="31"/>
      <c r="AQ3017" s="31"/>
      <c r="AR3017" s="31"/>
      <c r="AS3017" s="31"/>
      <c r="AT3017" s="31"/>
      <c r="AU3017" s="31"/>
      <c r="AV3017" s="31"/>
      <c r="AW3017" s="31"/>
      <c r="AX3017" s="31"/>
      <c r="AY3017" s="32"/>
      <c r="AZ3017" s="32"/>
      <c r="BA3017" s="32"/>
      <c r="BB3017" s="32"/>
      <c r="BC3017" s="32"/>
      <c r="BD3017" s="32"/>
      <c r="BE3017" s="32"/>
      <c r="BF3017" s="32"/>
      <c r="BG3017" s="32"/>
      <c r="BH3017" s="32"/>
      <c r="BI3017" s="32"/>
      <c r="BJ3017" s="32"/>
      <c r="BK3017" s="32"/>
      <c r="BL3017" s="33"/>
      <c r="BM3017" s="33"/>
      <c r="BN3017" s="33"/>
      <c r="BO3017" s="33"/>
      <c r="BP3017" s="33"/>
      <c r="BQ3017" s="33"/>
      <c r="BR3017" s="33"/>
      <c r="BS3017" s="33"/>
      <c r="BT3017" s="33"/>
      <c r="BU3017" s="33"/>
      <c r="BV3017" s="33"/>
      <c r="BW3017" s="33"/>
      <c r="BX3017" s="26"/>
    </row>
    <row r="3018" spans="2:126" ht="20.100000000000001" customHeight="1">
      <c r="B3018" s="9"/>
      <c r="C3018" s="9"/>
      <c r="D3018" s="15"/>
      <c r="E3018" s="16" t="s">
        <v>55</v>
      </c>
      <c r="F3018" s="16"/>
      <c r="G3018" s="16"/>
      <c r="H3018" s="16"/>
      <c r="I3018" s="16"/>
      <c r="J3018" s="17"/>
      <c r="K3018" s="17"/>
      <c r="L3018" s="17"/>
      <c r="M3018" s="17"/>
      <c r="N3018" s="17"/>
      <c r="O3018" s="17"/>
      <c r="P3018" s="17"/>
      <c r="Q3018" s="15"/>
      <c r="R3018" s="250" t="s">
        <v>231</v>
      </c>
      <c r="S3018" s="250"/>
      <c r="T3018" s="250"/>
      <c r="U3018" s="250"/>
      <c r="V3018" s="250"/>
      <c r="W3018" s="250"/>
      <c r="X3018" s="250"/>
      <c r="Y3018" s="250"/>
      <c r="Z3018" s="250"/>
      <c r="AA3018" s="250"/>
      <c r="AB3018" s="250"/>
      <c r="AC3018" s="250"/>
      <c r="AD3018" s="250"/>
      <c r="AE3018" s="250"/>
      <c r="AF3018" s="250"/>
      <c r="AG3018" s="250"/>
      <c r="AH3018" s="250"/>
      <c r="AI3018" s="250"/>
      <c r="AJ3018" s="250"/>
      <c r="AK3018" s="250"/>
      <c r="AL3018" s="250"/>
      <c r="AM3018" s="250"/>
      <c r="AN3018" s="250"/>
      <c r="AO3018" s="34"/>
      <c r="AP3018" s="34"/>
      <c r="AQ3018" s="34"/>
      <c r="AR3018" s="34"/>
      <c r="AS3018" s="34"/>
      <c r="AT3018" s="34"/>
      <c r="AU3018" s="34"/>
      <c r="AV3018" s="34"/>
      <c r="AW3018" s="34"/>
      <c r="AX3018" s="34"/>
      <c r="AY3018" s="35"/>
      <c r="AZ3018" s="35"/>
      <c r="BA3018" s="35"/>
      <c r="BB3018" s="35"/>
      <c r="BC3018" s="35"/>
      <c r="BD3018" s="35"/>
      <c r="BE3018" s="35"/>
      <c r="BF3018" s="35"/>
      <c r="BG3018" s="35"/>
      <c r="BH3018" s="35"/>
      <c r="BI3018" s="35"/>
      <c r="BJ3018" s="35"/>
      <c r="BK3018" s="35"/>
      <c r="BL3018" s="2"/>
      <c r="BM3018" s="2"/>
      <c r="BN3018" s="2"/>
      <c r="BO3018" s="2"/>
      <c r="BP3018" s="2"/>
      <c r="BQ3018" s="2"/>
      <c r="BR3018" s="2"/>
      <c r="BS3018" s="2"/>
      <c r="BT3018" s="2"/>
      <c r="BU3018" s="2"/>
      <c r="BV3018" s="2"/>
      <c r="BW3018" s="2"/>
      <c r="BX3018" s="3"/>
    </row>
    <row r="3019" spans="2:126" ht="20.100000000000001" customHeight="1">
      <c r="B3019" s="9"/>
      <c r="C3019" s="9"/>
      <c r="D3019" s="15"/>
      <c r="E3019" s="16"/>
      <c r="F3019" s="16"/>
      <c r="G3019" s="16"/>
      <c r="H3019" s="16"/>
      <c r="I3019" s="16"/>
      <c r="J3019" s="17"/>
      <c r="K3019" s="17"/>
      <c r="L3019" s="17"/>
      <c r="M3019" s="17"/>
      <c r="N3019" s="17"/>
      <c r="O3019" s="17"/>
      <c r="P3019" s="17"/>
      <c r="Q3019" s="15"/>
      <c r="R3019" s="251" t="s">
        <v>232</v>
      </c>
      <c r="S3019" s="251"/>
      <c r="T3019" s="251"/>
      <c r="U3019" s="251"/>
      <c r="V3019" s="251"/>
      <c r="W3019" s="251"/>
      <c r="X3019" s="251"/>
      <c r="Y3019" s="251"/>
      <c r="Z3019" s="251"/>
      <c r="AA3019" s="251"/>
      <c r="AB3019" s="251"/>
      <c r="AC3019" s="251"/>
      <c r="AD3019" s="251"/>
      <c r="AE3019" s="251"/>
      <c r="AF3019" s="251"/>
      <c r="AG3019" s="251"/>
      <c r="AH3019" s="251"/>
      <c r="AI3019" s="251"/>
      <c r="AJ3019" s="251"/>
      <c r="AK3019" s="251"/>
      <c r="AL3019" s="251"/>
      <c r="AM3019" s="251"/>
      <c r="AN3019" s="251"/>
      <c r="AO3019" s="251"/>
      <c r="AP3019" s="251"/>
      <c r="AQ3019" s="251"/>
      <c r="AR3019" s="251"/>
      <c r="AS3019" s="251"/>
      <c r="AT3019" s="251"/>
      <c r="AU3019" s="251"/>
      <c r="AV3019" s="251"/>
      <c r="AW3019" s="251"/>
      <c r="AX3019" s="251"/>
      <c r="AY3019" s="252"/>
      <c r="AZ3019" s="252"/>
      <c r="BA3019" s="252"/>
      <c r="BB3019" s="252"/>
      <c r="BC3019" s="252"/>
      <c r="BD3019" s="252"/>
      <c r="BE3019" s="252"/>
      <c r="BF3019" s="252"/>
      <c r="BG3019" s="252"/>
      <c r="BH3019" s="252"/>
      <c r="BI3019" s="252"/>
      <c r="BJ3019" s="252"/>
      <c r="BK3019" s="252"/>
      <c r="BL3019" s="18"/>
      <c r="BM3019" s="18"/>
      <c r="BN3019" s="18"/>
      <c r="BO3019" s="18"/>
      <c r="BP3019" s="18"/>
      <c r="BQ3019" s="18"/>
      <c r="BR3019" s="18"/>
      <c r="BS3019" s="18"/>
      <c r="BT3019" s="18"/>
      <c r="BU3019" s="18"/>
      <c r="BV3019" s="18"/>
      <c r="BW3019" s="18"/>
      <c r="BX3019" s="19"/>
    </row>
    <row r="3020" spans="2:126" ht="20.100000000000001" customHeight="1">
      <c r="B3020" s="9"/>
      <c r="C3020" s="9"/>
      <c r="D3020" s="15"/>
      <c r="E3020" s="16"/>
      <c r="F3020" s="16"/>
      <c r="G3020" s="16"/>
      <c r="H3020" s="16"/>
      <c r="I3020" s="16"/>
      <c r="J3020" s="17"/>
      <c r="K3020" s="17"/>
      <c r="L3020" s="17"/>
      <c r="M3020" s="17"/>
      <c r="N3020" s="17"/>
      <c r="O3020" s="17"/>
      <c r="P3020" s="17"/>
      <c r="Q3020" s="228"/>
      <c r="R3020" s="29" t="s">
        <v>233</v>
      </c>
      <c r="S3020" s="29"/>
      <c r="T3020" s="29"/>
      <c r="U3020" s="29"/>
      <c r="V3020" s="29"/>
      <c r="W3020" s="29"/>
      <c r="X3020" s="29"/>
      <c r="Y3020" s="29"/>
      <c r="Z3020" s="29"/>
      <c r="AA3020" s="29"/>
      <c r="AB3020" s="29"/>
      <c r="AC3020" s="29"/>
      <c r="AD3020" s="29"/>
      <c r="AE3020" s="29"/>
      <c r="AF3020" s="29"/>
      <c r="AG3020" s="29"/>
      <c r="AH3020" s="29"/>
      <c r="AI3020" s="29"/>
      <c r="AJ3020" s="29"/>
      <c r="AK3020" s="29"/>
      <c r="AL3020" s="29"/>
      <c r="AM3020" s="29"/>
      <c r="AN3020" s="29"/>
      <c r="AO3020" s="29"/>
      <c r="AP3020" s="29"/>
      <c r="AQ3020" s="29"/>
      <c r="AR3020" s="29"/>
      <c r="AS3020" s="29"/>
      <c r="AT3020" s="29"/>
      <c r="AU3020" s="251"/>
      <c r="AV3020" s="251"/>
      <c r="AW3020" s="251"/>
      <c r="AX3020" s="251"/>
      <c r="AY3020" s="252"/>
      <c r="AZ3020" s="252"/>
      <c r="BA3020" s="252"/>
      <c r="BB3020" s="252"/>
      <c r="BC3020" s="252"/>
      <c r="BD3020" s="252"/>
      <c r="BE3020" s="252"/>
      <c r="BF3020" s="252"/>
      <c r="BG3020" s="252"/>
      <c r="BH3020" s="252"/>
      <c r="BI3020" s="252"/>
      <c r="BJ3020" s="252"/>
      <c r="BK3020" s="252"/>
      <c r="BL3020" s="247"/>
      <c r="BM3020" s="18"/>
      <c r="BN3020" s="18"/>
      <c r="BO3020" s="18"/>
      <c r="BP3020" s="18"/>
      <c r="BQ3020" s="18"/>
      <c r="BR3020" s="18"/>
      <c r="BS3020" s="18"/>
      <c r="BT3020" s="18"/>
      <c r="BU3020" s="18"/>
      <c r="BV3020" s="18"/>
      <c r="BW3020" s="18"/>
      <c r="BX3020" s="19"/>
    </row>
    <row r="3021" spans="2:126" ht="20.100000000000001" customHeight="1">
      <c r="B3021" s="9"/>
      <c r="C3021" s="9"/>
      <c r="D3021" s="23"/>
      <c r="E3021" s="24"/>
      <c r="F3021" s="24"/>
      <c r="G3021" s="24"/>
      <c r="H3021" s="24"/>
      <c r="I3021" s="24"/>
      <c r="J3021" s="25"/>
      <c r="K3021" s="25"/>
      <c r="L3021" s="25"/>
      <c r="M3021" s="25"/>
      <c r="N3021" s="25"/>
      <c r="O3021" s="25"/>
      <c r="P3021" s="25"/>
      <c r="Q3021" s="253"/>
      <c r="R3021" s="32" t="s">
        <v>234</v>
      </c>
      <c r="S3021" s="32"/>
      <c r="T3021" s="32"/>
      <c r="U3021" s="32"/>
      <c r="V3021" s="32"/>
      <c r="W3021" s="32"/>
      <c r="X3021" s="32"/>
      <c r="Y3021" s="32"/>
      <c r="Z3021" s="32"/>
      <c r="AA3021" s="32"/>
      <c r="AB3021" s="32"/>
      <c r="AC3021" s="32"/>
      <c r="AD3021" s="32"/>
      <c r="AE3021" s="32"/>
      <c r="AF3021" s="32"/>
      <c r="AG3021" s="32"/>
      <c r="AH3021" s="32"/>
      <c r="AI3021" s="32"/>
      <c r="AJ3021" s="32"/>
      <c r="AK3021" s="32"/>
      <c r="AL3021" s="32"/>
      <c r="AM3021" s="32"/>
      <c r="AN3021" s="32"/>
      <c r="AO3021" s="32"/>
      <c r="AP3021" s="32"/>
      <c r="AQ3021" s="32"/>
      <c r="AR3021" s="32"/>
      <c r="AS3021" s="32"/>
      <c r="AT3021" s="32"/>
      <c r="AU3021" s="32"/>
      <c r="AV3021" s="32"/>
      <c r="AW3021" s="32"/>
      <c r="AX3021" s="32"/>
      <c r="AY3021" s="32"/>
      <c r="AZ3021" s="32"/>
      <c r="BA3021" s="32"/>
      <c r="BB3021" s="32"/>
      <c r="BC3021" s="32"/>
      <c r="BD3021" s="32"/>
      <c r="BE3021" s="32"/>
      <c r="BF3021" s="32"/>
      <c r="BG3021" s="32"/>
      <c r="BH3021" s="32"/>
      <c r="BI3021" s="32"/>
      <c r="BJ3021" s="32"/>
      <c r="BK3021" s="32"/>
      <c r="BL3021" s="33"/>
      <c r="BM3021" s="33"/>
      <c r="BN3021" s="33"/>
      <c r="BO3021" s="33"/>
      <c r="BP3021" s="33"/>
      <c r="BQ3021" s="33"/>
      <c r="BR3021" s="33"/>
      <c r="BS3021" s="33"/>
      <c r="BT3021" s="33"/>
      <c r="BU3021" s="33"/>
      <c r="BV3021" s="33"/>
      <c r="BW3021" s="33"/>
      <c r="BX3021" s="26"/>
    </row>
    <row r="3022" spans="2:126" ht="12.75" customHeight="1">
      <c r="B3022" s="9"/>
      <c r="C3022" s="9"/>
      <c r="D3022" s="9"/>
      <c r="E3022" s="9"/>
      <c r="F3022" s="9"/>
      <c r="G3022" s="9"/>
      <c r="H3022" s="9"/>
      <c r="I3022" s="9"/>
      <c r="J3022" s="9"/>
      <c r="K3022" s="9"/>
      <c r="L3022" s="9"/>
      <c r="M3022" s="9"/>
      <c r="N3022" s="9"/>
      <c r="O3022" s="9"/>
      <c r="P3022" s="9"/>
      <c r="Q3022" s="9"/>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c r="AS3022" s="9"/>
      <c r="AT3022" s="9"/>
      <c r="AU3022" s="9"/>
      <c r="AV3022" s="9"/>
      <c r="AW3022" s="9"/>
      <c r="AX3022" s="9"/>
      <c r="AY3022" s="9"/>
      <c r="AZ3022" s="9"/>
    </row>
    <row r="3023" spans="2:126" s="8" customFormat="1" ht="15.75" customHeight="1">
      <c r="D3023" s="488">
        <f>入力フォーム!$C$13</f>
        <v>45931</v>
      </c>
      <c r="E3023" s="488"/>
      <c r="F3023" s="488"/>
      <c r="G3023" s="488"/>
      <c r="H3023" s="488"/>
      <c r="I3023" s="488"/>
      <c r="J3023" s="488"/>
      <c r="K3023" s="488"/>
      <c r="L3023" s="488"/>
      <c r="M3023" s="488"/>
      <c r="N3023" s="488"/>
      <c r="O3023" s="488"/>
      <c r="P3023" s="488"/>
      <c r="Q3023" s="488"/>
      <c r="R3023" s="47"/>
      <c r="S3023" s="47"/>
      <c r="T3023" s="47"/>
      <c r="U3023" s="47"/>
      <c r="BZ3023" s="43"/>
      <c r="CA3023" s="43"/>
      <c r="CB3023" s="43"/>
      <c r="CC3023" s="43"/>
      <c r="CD3023" s="43"/>
      <c r="CE3023" s="43"/>
      <c r="CF3023" s="43"/>
      <c r="CG3023" s="43"/>
      <c r="CH3023" s="43"/>
      <c r="CI3023" s="43"/>
      <c r="CJ3023" s="43"/>
      <c r="CK3023" s="43"/>
      <c r="CL3023" s="43"/>
      <c r="CM3023" s="43"/>
      <c r="CN3023" s="43"/>
      <c r="CO3023" s="43"/>
      <c r="CP3023" s="43"/>
      <c r="CQ3023" s="43"/>
      <c r="CR3023" s="43"/>
      <c r="CS3023" s="43"/>
      <c r="CT3023" s="43"/>
      <c r="CU3023" s="43"/>
      <c r="CV3023" s="43"/>
      <c r="CW3023" s="43"/>
      <c r="CX3023" s="43"/>
      <c r="CY3023" s="43"/>
      <c r="CZ3023" s="43"/>
      <c r="DA3023" s="43"/>
      <c r="DB3023" s="43"/>
      <c r="DC3023" s="43"/>
      <c r="DD3023" s="43"/>
      <c r="DE3023" s="43"/>
      <c r="DF3023" s="43"/>
      <c r="DG3023" s="43"/>
      <c r="DH3023" s="43"/>
      <c r="DI3023" s="43"/>
      <c r="DJ3023" s="43"/>
      <c r="DK3023" s="43"/>
      <c r="DL3023" s="43"/>
      <c r="DM3023" s="43"/>
      <c r="DN3023" s="43"/>
      <c r="DO3023" s="43"/>
      <c r="DP3023" s="43"/>
      <c r="DQ3023" s="43"/>
      <c r="DR3023" s="43"/>
      <c r="DS3023" s="43"/>
      <c r="DT3023" s="43"/>
      <c r="DU3023" s="43"/>
      <c r="DV3023" s="43"/>
    </row>
    <row r="3024" spans="2:126" s="8" customFormat="1" ht="10.5" customHeight="1">
      <c r="D3024" s="45"/>
      <c r="E3024" s="45"/>
      <c r="F3024" s="45"/>
      <c r="G3024" s="45"/>
      <c r="H3024" s="45"/>
      <c r="I3024" s="45"/>
      <c r="J3024" s="45"/>
      <c r="K3024" s="45"/>
      <c r="L3024" s="45"/>
      <c r="M3024" s="45"/>
      <c r="N3024" s="45"/>
      <c r="O3024" s="45"/>
      <c r="P3024" s="45"/>
      <c r="Q3024" s="45"/>
      <c r="BZ3024" s="43"/>
      <c r="CA3024" s="43"/>
      <c r="CB3024" s="43"/>
      <c r="CC3024" s="43"/>
      <c r="CD3024" s="43"/>
      <c r="CE3024" s="43"/>
      <c r="CF3024" s="43"/>
      <c r="CG3024" s="43"/>
      <c r="CH3024" s="43"/>
      <c r="CI3024" s="43"/>
      <c r="CJ3024" s="43"/>
      <c r="CK3024" s="43"/>
      <c r="CL3024" s="43"/>
      <c r="CM3024" s="43"/>
      <c r="CN3024" s="43"/>
      <c r="CO3024" s="43"/>
      <c r="CP3024" s="43"/>
      <c r="CQ3024" s="43"/>
      <c r="CR3024" s="43"/>
      <c r="CS3024" s="43"/>
      <c r="CT3024" s="43"/>
      <c r="CU3024" s="43"/>
      <c r="CV3024" s="43"/>
      <c r="CW3024" s="43"/>
      <c r="CX3024" s="43"/>
      <c r="CY3024" s="43"/>
      <c r="CZ3024" s="43"/>
      <c r="DA3024" s="43"/>
      <c r="DB3024" s="43"/>
      <c r="DC3024" s="43"/>
      <c r="DD3024" s="43"/>
      <c r="DE3024" s="43"/>
      <c r="DF3024" s="43"/>
      <c r="DG3024" s="43"/>
      <c r="DH3024" s="43"/>
      <c r="DI3024" s="43"/>
      <c r="DJ3024" s="43"/>
      <c r="DK3024" s="43"/>
      <c r="DL3024" s="43"/>
      <c r="DM3024" s="43"/>
      <c r="DN3024" s="43"/>
      <c r="DO3024" s="43"/>
      <c r="DP3024" s="43"/>
      <c r="DQ3024" s="43"/>
      <c r="DR3024" s="43"/>
      <c r="DS3024" s="43"/>
      <c r="DT3024" s="43"/>
      <c r="DU3024" s="43"/>
      <c r="DV3024" s="43"/>
    </row>
    <row r="3025" spans="1:126" s="8" customFormat="1" ht="18" customHeight="1">
      <c r="AM3025" s="8" t="s">
        <v>56</v>
      </c>
      <c r="AQ3025" s="489" t="s">
        <v>306</v>
      </c>
      <c r="AR3025" s="489"/>
      <c r="AS3025" s="489"/>
      <c r="AT3025" s="489"/>
      <c r="AU3025" s="489"/>
      <c r="AV3025" s="489"/>
      <c r="AW3025" s="489"/>
      <c r="AX3025" s="489"/>
      <c r="AY3025" s="489"/>
      <c r="AZ3025" s="489"/>
      <c r="BA3025" s="489"/>
      <c r="BB3025" s="489"/>
      <c r="BC3025" s="489"/>
      <c r="BD3025" s="489"/>
      <c r="BE3025" s="489"/>
      <c r="BF3025" s="489"/>
      <c r="BG3025" s="489"/>
      <c r="BH3025" s="489"/>
      <c r="BI3025" s="489"/>
      <c r="BJ3025" s="489"/>
      <c r="BK3025" s="489"/>
      <c r="BL3025" s="489"/>
      <c r="BZ3025" s="43"/>
      <c r="CA3025" s="43"/>
      <c r="CB3025" s="43"/>
      <c r="CC3025" s="43"/>
      <c r="CD3025" s="43"/>
      <c r="CE3025" s="43"/>
      <c r="CF3025" s="43"/>
      <c r="CG3025" s="43"/>
      <c r="CH3025" s="43"/>
      <c r="CI3025" s="43"/>
      <c r="CJ3025" s="43"/>
      <c r="CK3025" s="43"/>
      <c r="CL3025" s="43"/>
      <c r="CM3025" s="43"/>
      <c r="CN3025" s="43"/>
      <c r="CO3025" s="43"/>
      <c r="CP3025" s="43"/>
      <c r="CQ3025" s="43"/>
      <c r="CR3025" s="43"/>
      <c r="CS3025" s="43"/>
      <c r="CT3025" s="43"/>
      <c r="CU3025" s="43"/>
      <c r="CV3025" s="43"/>
      <c r="CW3025" s="43"/>
      <c r="CX3025" s="43"/>
      <c r="CY3025" s="43"/>
      <c r="CZ3025" s="43"/>
      <c r="DA3025" s="43"/>
      <c r="DB3025" s="43"/>
      <c r="DC3025" s="43"/>
      <c r="DD3025" s="43"/>
      <c r="DE3025" s="43"/>
      <c r="DF3025" s="43"/>
      <c r="DG3025" s="43"/>
      <c r="DH3025" s="43"/>
      <c r="DI3025" s="43"/>
      <c r="DJ3025" s="43"/>
      <c r="DK3025" s="43"/>
      <c r="DL3025" s="43"/>
      <c r="DM3025" s="43"/>
      <c r="DN3025" s="43"/>
      <c r="DO3025" s="43"/>
      <c r="DP3025" s="43"/>
      <c r="DQ3025" s="43"/>
      <c r="DR3025" s="43"/>
      <c r="DS3025" s="43"/>
      <c r="DT3025" s="43"/>
      <c r="DU3025" s="43"/>
      <c r="DV3025" s="43"/>
    </row>
    <row r="3026" spans="1:126" s="8" customFormat="1" ht="18" customHeight="1">
      <c r="AQ3026" s="489" t="s">
        <v>66</v>
      </c>
      <c r="AR3026" s="489"/>
      <c r="AS3026" s="489"/>
      <c r="AT3026" s="489"/>
      <c r="AU3026" s="489"/>
      <c r="AV3026" s="489"/>
      <c r="AW3026" s="489"/>
      <c r="AX3026" s="489"/>
      <c r="AY3026" s="489"/>
      <c r="AZ3026" s="489"/>
      <c r="BA3026" s="489"/>
      <c r="BB3026" s="489"/>
      <c r="BC3026" s="489"/>
      <c r="BD3026" s="489"/>
      <c r="BE3026" s="489"/>
      <c r="BZ3026" s="43"/>
      <c r="CA3026" s="43"/>
      <c r="CB3026" s="43"/>
      <c r="CC3026" s="43"/>
      <c r="CD3026" s="43"/>
      <c r="CE3026" s="43"/>
      <c r="CF3026" s="43"/>
      <c r="CG3026" s="43"/>
      <c r="CH3026" s="43"/>
      <c r="CI3026" s="43"/>
      <c r="CJ3026" s="43"/>
      <c r="CK3026" s="43"/>
      <c r="CL3026" s="43"/>
      <c r="CM3026" s="43"/>
      <c r="CN3026" s="43"/>
      <c r="CO3026" s="43"/>
      <c r="CP3026" s="43"/>
      <c r="CQ3026" s="43"/>
      <c r="CR3026" s="43"/>
      <c r="CS3026" s="43"/>
      <c r="CT3026" s="43"/>
      <c r="CU3026" s="43"/>
      <c r="CV3026" s="43"/>
      <c r="CW3026" s="43"/>
      <c r="CX3026" s="43"/>
      <c r="CY3026" s="43"/>
      <c r="CZ3026" s="43"/>
      <c r="DA3026" s="43"/>
      <c r="DB3026" s="43"/>
      <c r="DC3026" s="43"/>
      <c r="DD3026" s="43"/>
      <c r="DE3026" s="43"/>
      <c r="DF3026" s="43"/>
      <c r="DG3026" s="43"/>
      <c r="DH3026" s="43"/>
      <c r="DI3026" s="43"/>
      <c r="DJ3026" s="43"/>
      <c r="DK3026" s="43"/>
      <c r="DL3026" s="43"/>
      <c r="DM3026" s="43"/>
      <c r="DN3026" s="43"/>
      <c r="DO3026" s="43"/>
      <c r="DP3026" s="43"/>
      <c r="DQ3026" s="43"/>
      <c r="DR3026" s="43"/>
      <c r="DS3026" s="43"/>
      <c r="DT3026" s="43"/>
      <c r="DU3026" s="43"/>
      <c r="DV3026" s="43"/>
    </row>
    <row r="3027" spans="1:126" s="8" customFormat="1" ht="18" customHeight="1">
      <c r="AQ3027" s="479" t="s">
        <v>326</v>
      </c>
      <c r="AR3027" s="479"/>
      <c r="AS3027" s="479"/>
      <c r="AT3027" s="479"/>
      <c r="AU3027" s="479"/>
      <c r="AV3027" s="479"/>
      <c r="AW3027" s="479"/>
      <c r="AX3027" s="479"/>
      <c r="AY3027" s="479"/>
      <c r="AZ3027" s="479"/>
      <c r="BA3027" s="479"/>
      <c r="BB3027" s="479"/>
      <c r="BC3027" s="479"/>
      <c r="BD3027" s="479"/>
      <c r="BE3027" s="479"/>
      <c r="BF3027" s="479"/>
      <c r="BG3027" s="43"/>
      <c r="BH3027" s="480" t="s">
        <v>299</v>
      </c>
      <c r="BI3027" s="480"/>
      <c r="BJ3027" s="480"/>
      <c r="BK3027" s="480"/>
      <c r="BL3027" s="480"/>
      <c r="BM3027" s="480"/>
      <c r="BN3027" s="480"/>
      <c r="BO3027" s="480"/>
      <c r="BS3027" s="8" t="s">
        <v>57</v>
      </c>
      <c r="BZ3027" s="43"/>
      <c r="CA3027" s="43"/>
      <c r="CB3027" s="43"/>
      <c r="CC3027" s="43"/>
      <c r="CD3027" s="43"/>
      <c r="CE3027" s="43"/>
      <c r="CF3027" s="43"/>
      <c r="CG3027" s="43"/>
      <c r="CH3027" s="43"/>
      <c r="CI3027" s="43"/>
      <c r="CJ3027" s="43"/>
      <c r="CK3027" s="43"/>
      <c r="CL3027" s="43"/>
      <c r="CM3027" s="43"/>
      <c r="CN3027" s="43"/>
      <c r="CO3027" s="43"/>
      <c r="CP3027" s="43"/>
      <c r="CQ3027" s="43"/>
      <c r="CR3027" s="43"/>
      <c r="CS3027" s="43"/>
      <c r="CT3027" s="43"/>
      <c r="CU3027" s="43"/>
      <c r="CV3027" s="43"/>
      <c r="CW3027" s="43"/>
      <c r="CX3027" s="43"/>
      <c r="CY3027" s="43"/>
      <c r="CZ3027" s="43"/>
      <c r="DA3027" s="43"/>
      <c r="DB3027" s="43"/>
      <c r="DC3027" s="43"/>
      <c r="DD3027" s="43"/>
      <c r="DE3027" s="43"/>
      <c r="DF3027" s="43"/>
      <c r="DG3027" s="43"/>
      <c r="DH3027" s="43"/>
      <c r="DI3027" s="43"/>
      <c r="DJ3027" s="43"/>
      <c r="DK3027" s="43"/>
      <c r="DL3027" s="43"/>
      <c r="DM3027" s="43"/>
      <c r="DN3027" s="43"/>
      <c r="DO3027" s="43"/>
      <c r="DP3027" s="43"/>
      <c r="DQ3027" s="43"/>
      <c r="DR3027" s="43"/>
      <c r="DS3027" s="43"/>
      <c r="DT3027" s="43"/>
      <c r="DU3027" s="43"/>
      <c r="DV3027" s="43"/>
    </row>
    <row r="3028" spans="1:126" s="8" customFormat="1" ht="10.5" customHeight="1">
      <c r="BZ3028" s="43"/>
      <c r="CA3028" s="43"/>
      <c r="CB3028" s="43"/>
      <c r="CC3028" s="43"/>
      <c r="CD3028" s="43"/>
      <c r="CE3028" s="43"/>
      <c r="CF3028" s="43"/>
      <c r="CG3028" s="43"/>
      <c r="CH3028" s="43"/>
      <c r="CI3028" s="43"/>
      <c r="CJ3028" s="43"/>
      <c r="CK3028" s="43"/>
      <c r="CL3028" s="43"/>
      <c r="CM3028" s="43"/>
      <c r="CN3028" s="43"/>
      <c r="CO3028" s="43"/>
      <c r="CP3028" s="43"/>
      <c r="CQ3028" s="43"/>
      <c r="CR3028" s="43"/>
      <c r="CS3028" s="43"/>
      <c r="CT3028" s="43"/>
      <c r="CU3028" s="43"/>
      <c r="CV3028" s="43"/>
      <c r="CW3028" s="43"/>
      <c r="CX3028" s="43"/>
      <c r="CY3028" s="43"/>
      <c r="CZ3028" s="43"/>
      <c r="DA3028" s="43"/>
      <c r="DB3028" s="43"/>
      <c r="DC3028" s="43"/>
      <c r="DD3028" s="43"/>
      <c r="DE3028" s="43"/>
      <c r="DF3028" s="43"/>
      <c r="DG3028" s="43"/>
      <c r="DH3028" s="43"/>
      <c r="DI3028" s="43"/>
      <c r="DJ3028" s="43"/>
      <c r="DK3028" s="43"/>
      <c r="DL3028" s="43"/>
      <c r="DM3028" s="43"/>
      <c r="DN3028" s="43"/>
      <c r="DO3028" s="43"/>
      <c r="DP3028" s="43"/>
      <c r="DQ3028" s="43"/>
      <c r="DR3028" s="43"/>
      <c r="DS3028" s="43"/>
      <c r="DT3028" s="43"/>
      <c r="DU3028" s="43"/>
      <c r="DV3028" s="43"/>
    </row>
    <row r="3029" spans="1:126" s="8" customFormat="1" ht="18" customHeight="1">
      <c r="AM3029" s="8" t="s">
        <v>58</v>
      </c>
      <c r="AQ3029" s="8" t="s">
        <v>59</v>
      </c>
      <c r="AU3029" s="481" t="str">
        <f>"〒"&amp;VLOOKUP(A2977,入力フォーム!$A$26:$AA$75,4,FALSE)</f>
        <v>〒</v>
      </c>
      <c r="AV3029" s="481"/>
      <c r="AW3029" s="481"/>
      <c r="AX3029" s="481"/>
      <c r="AY3029" s="481"/>
      <c r="AZ3029" s="481"/>
      <c r="BA3029" s="481"/>
      <c r="BB3029" s="481"/>
      <c r="BZ3029" s="43"/>
      <c r="CA3029" s="43"/>
      <c r="CB3029" s="43"/>
      <c r="CC3029" s="43"/>
      <c r="CD3029" s="43"/>
      <c r="CE3029" s="43"/>
      <c r="CF3029" s="43"/>
      <c r="CG3029" s="43"/>
      <c r="CH3029" s="43"/>
      <c r="CI3029" s="43"/>
      <c r="CJ3029" s="43"/>
      <c r="CK3029" s="43"/>
      <c r="CL3029" s="43"/>
      <c r="CM3029" s="43"/>
      <c r="CN3029" s="43"/>
      <c r="CO3029" s="43"/>
      <c r="CP3029" s="43"/>
      <c r="CQ3029" s="43"/>
      <c r="CR3029" s="43"/>
      <c r="CS3029" s="43"/>
      <c r="CT3029" s="43"/>
      <c r="CU3029" s="43"/>
      <c r="CV3029" s="43"/>
      <c r="CW3029" s="43"/>
      <c r="CX3029" s="43"/>
      <c r="CY3029" s="43"/>
      <c r="CZ3029" s="43"/>
      <c r="DA3029" s="43"/>
      <c r="DB3029" s="43"/>
      <c r="DC3029" s="43"/>
      <c r="DD3029" s="43"/>
      <c r="DE3029" s="43"/>
      <c r="DF3029" s="43"/>
      <c r="DG3029" s="43"/>
      <c r="DH3029" s="43"/>
      <c r="DI3029" s="43"/>
      <c r="DJ3029" s="43"/>
      <c r="DK3029" s="43"/>
      <c r="DL3029" s="43"/>
      <c r="DM3029" s="43"/>
      <c r="DN3029" s="43"/>
      <c r="DO3029" s="43"/>
      <c r="DP3029" s="43"/>
      <c r="DQ3029" s="43"/>
      <c r="DR3029" s="43"/>
      <c r="DS3029" s="43"/>
      <c r="DT3029" s="43"/>
      <c r="DU3029" s="43"/>
      <c r="DV3029" s="43"/>
    </row>
    <row r="3030" spans="1:126" s="8" customFormat="1" ht="20.100000000000001" customHeight="1">
      <c r="AU3030" s="144"/>
      <c r="AV3030" s="482">
        <f>VLOOKUP(A2977,入力フォーム!$A$26:$AA$75,5,FALSE)</f>
        <v>0</v>
      </c>
      <c r="AW3030" s="482"/>
      <c r="AX3030" s="482"/>
      <c r="AY3030" s="482"/>
      <c r="AZ3030" s="482"/>
      <c r="BA3030" s="482"/>
      <c r="BB3030" s="482"/>
      <c r="BC3030" s="482"/>
      <c r="BD3030" s="482"/>
      <c r="BE3030" s="482"/>
      <c r="BF3030" s="482"/>
      <c r="BG3030" s="482"/>
      <c r="BH3030" s="482"/>
      <c r="BI3030" s="482"/>
      <c r="BJ3030" s="482"/>
      <c r="BK3030" s="482"/>
      <c r="BL3030" s="482"/>
      <c r="BM3030" s="482"/>
      <c r="BN3030" s="482"/>
      <c r="BO3030" s="482"/>
      <c r="BP3030" s="482"/>
      <c r="BQ3030" s="482"/>
      <c r="BR3030" s="482"/>
      <c r="BS3030" s="482"/>
      <c r="BZ3030" s="43"/>
      <c r="CA3030" s="43"/>
      <c r="CB3030" s="43"/>
      <c r="CC3030" s="43"/>
      <c r="CD3030" s="43"/>
      <c r="CE3030" s="43"/>
      <c r="CF3030" s="43"/>
      <c r="CG3030" s="43"/>
      <c r="CH3030" s="43"/>
      <c r="CI3030" s="43"/>
      <c r="CJ3030" s="43"/>
      <c r="CK3030" s="43"/>
      <c r="CL3030" s="43"/>
      <c r="CM3030" s="43"/>
      <c r="CN3030" s="43"/>
      <c r="CO3030" s="43"/>
      <c r="CP3030" s="43"/>
      <c r="CQ3030" s="43"/>
      <c r="CR3030" s="43"/>
      <c r="CS3030" s="43"/>
      <c r="CT3030" s="43"/>
      <c r="CU3030" s="43"/>
      <c r="CV3030" s="43"/>
      <c r="CW3030" s="43"/>
      <c r="CX3030" s="43"/>
      <c r="CY3030" s="43"/>
      <c r="CZ3030" s="43"/>
      <c r="DA3030" s="43"/>
      <c r="DB3030" s="43"/>
      <c r="DC3030" s="43"/>
      <c r="DD3030" s="43"/>
      <c r="DE3030" s="43"/>
      <c r="DF3030" s="43"/>
      <c r="DG3030" s="43"/>
      <c r="DH3030" s="43"/>
      <c r="DI3030" s="43"/>
      <c r="DJ3030" s="43"/>
      <c r="DK3030" s="43"/>
      <c r="DL3030" s="43"/>
      <c r="DM3030" s="43"/>
      <c r="DN3030" s="43"/>
      <c r="DO3030" s="43"/>
      <c r="DP3030" s="43"/>
      <c r="DQ3030" s="43"/>
      <c r="DR3030" s="43"/>
      <c r="DS3030" s="43"/>
      <c r="DT3030" s="43"/>
      <c r="DU3030" s="43"/>
      <c r="DV3030" s="43"/>
    </row>
    <row r="3031" spans="1:126" s="8" customFormat="1" ht="20.100000000000001" customHeight="1">
      <c r="AU3031" s="44"/>
      <c r="AV3031" s="483">
        <f>VLOOKUP(A2977,入力フォーム!$A$26:$AA$75,6,FALSE)</f>
        <v>0</v>
      </c>
      <c r="AW3031" s="483"/>
      <c r="AX3031" s="483"/>
      <c r="AY3031" s="483"/>
      <c r="AZ3031" s="483"/>
      <c r="BA3031" s="483"/>
      <c r="BB3031" s="483"/>
      <c r="BC3031" s="483"/>
      <c r="BD3031" s="483"/>
      <c r="BE3031" s="483"/>
      <c r="BF3031" s="483"/>
      <c r="BG3031" s="483"/>
      <c r="BH3031" s="483"/>
      <c r="BI3031" s="483"/>
      <c r="BJ3031" s="483"/>
      <c r="BK3031" s="483"/>
      <c r="BL3031" s="483"/>
      <c r="BM3031" s="483"/>
      <c r="BN3031" s="483"/>
      <c r="BO3031" s="483"/>
      <c r="BP3031" s="483"/>
      <c r="BQ3031" s="483"/>
      <c r="BR3031" s="483"/>
      <c r="BS3031" s="483"/>
      <c r="BZ3031" s="43"/>
      <c r="CA3031" s="43"/>
      <c r="CB3031" s="43"/>
      <c r="CC3031" s="43"/>
      <c r="CD3031" s="43"/>
      <c r="CE3031" s="43"/>
      <c r="CF3031" s="43"/>
      <c r="CG3031" s="43"/>
      <c r="CH3031" s="43"/>
      <c r="CI3031" s="43"/>
      <c r="CJ3031" s="43"/>
      <c r="CK3031" s="43"/>
      <c r="CL3031" s="43"/>
      <c r="CM3031" s="43"/>
      <c r="CN3031" s="43"/>
      <c r="CO3031" s="43"/>
      <c r="CP3031" s="43"/>
      <c r="CQ3031" s="43"/>
      <c r="CR3031" s="43"/>
      <c r="CS3031" s="43"/>
      <c r="CT3031" s="43"/>
      <c r="CU3031" s="43"/>
      <c r="CV3031" s="43"/>
      <c r="CW3031" s="43"/>
      <c r="CX3031" s="43"/>
      <c r="CY3031" s="43"/>
      <c r="CZ3031" s="43"/>
      <c r="DA3031" s="43"/>
      <c r="DB3031" s="43"/>
      <c r="DC3031" s="43"/>
      <c r="DD3031" s="43"/>
      <c r="DE3031" s="43"/>
      <c r="DF3031" s="43"/>
      <c r="DG3031" s="43"/>
      <c r="DH3031" s="43"/>
      <c r="DI3031" s="43"/>
      <c r="DJ3031" s="43"/>
      <c r="DK3031" s="43"/>
      <c r="DL3031" s="43"/>
      <c r="DM3031" s="43"/>
      <c r="DN3031" s="43"/>
      <c r="DO3031" s="43"/>
      <c r="DP3031" s="43"/>
      <c r="DQ3031" s="43"/>
      <c r="DR3031" s="43"/>
      <c r="DS3031" s="43"/>
      <c r="DT3031" s="43"/>
      <c r="DU3031" s="43"/>
      <c r="DV3031" s="43"/>
    </row>
    <row r="3032" spans="1:126" s="8" customFormat="1" ht="12" customHeight="1">
      <c r="AQ3032" s="46" t="s">
        <v>191</v>
      </c>
      <c r="AR3032" s="46"/>
      <c r="AS3032" s="46"/>
      <c r="AT3032" s="46"/>
      <c r="AU3032" s="46"/>
      <c r="AV3032" s="484">
        <f>VLOOKUP(A2977,入力フォーム!$A$26:$AA$75,3,FALSE)</f>
        <v>0</v>
      </c>
      <c r="AW3032" s="484" ph="1"/>
      <c r="AX3032" s="484" ph="1"/>
      <c r="AY3032" s="484" ph="1"/>
      <c r="AZ3032" s="484" ph="1"/>
      <c r="BA3032" s="484" ph="1"/>
      <c r="BB3032" s="484" ph="1"/>
      <c r="BC3032" s="484" ph="1"/>
      <c r="BD3032" s="484" ph="1"/>
      <c r="BE3032" s="484" ph="1"/>
      <c r="BF3032" s="484" ph="1"/>
      <c r="BG3032" s="484" ph="1"/>
      <c r="BH3032" s="484" ph="1"/>
      <c r="BI3032" s="484" ph="1"/>
      <c r="BJ3032" s="484" ph="1"/>
      <c r="BK3032" s="484" ph="1"/>
      <c r="BL3032" s="484" ph="1"/>
      <c r="BM3032" s="484" ph="1"/>
      <c r="BN3032" s="484" ph="1"/>
      <c r="BO3032" s="48"/>
      <c r="BP3032" s="48"/>
      <c r="BQ3032" s="48"/>
      <c r="BR3032" s="48"/>
      <c r="BS3032" s="48"/>
      <c r="BZ3032" s="43"/>
      <c r="CA3032" s="43"/>
      <c r="CB3032" s="43"/>
      <c r="CC3032" s="43"/>
      <c r="CD3032" s="43"/>
      <c r="CE3032" s="43"/>
      <c r="CF3032" s="43"/>
      <c r="CG3032" s="43"/>
      <c r="CH3032" s="43"/>
      <c r="CI3032" s="43"/>
      <c r="CJ3032" s="43"/>
      <c r="CK3032" s="43"/>
      <c r="CL3032" s="43"/>
      <c r="CM3032" s="43"/>
      <c r="CN3032" s="43"/>
      <c r="CO3032" s="43"/>
      <c r="CP3032" s="43"/>
      <c r="CQ3032" s="43"/>
      <c r="CR3032" s="43"/>
      <c r="CS3032" s="43"/>
      <c r="CT3032" s="43"/>
      <c r="CU3032" s="43"/>
      <c r="CV3032" s="43"/>
      <c r="CW3032" s="43"/>
      <c r="CX3032" s="43"/>
      <c r="CY3032" s="43"/>
      <c r="CZ3032" s="43"/>
      <c r="DA3032" s="43"/>
      <c r="DB3032" s="43"/>
      <c r="DC3032" s="43"/>
      <c r="DD3032" s="43"/>
      <c r="DE3032" s="43"/>
      <c r="DF3032" s="43"/>
      <c r="DG3032" s="43"/>
      <c r="DH3032" s="43"/>
      <c r="DI3032" s="43"/>
      <c r="DJ3032" s="43"/>
      <c r="DK3032" s="43"/>
      <c r="DL3032" s="43"/>
      <c r="DM3032" s="43"/>
      <c r="DN3032" s="43"/>
      <c r="DO3032" s="43"/>
      <c r="DP3032" s="43"/>
      <c r="DQ3032" s="43"/>
      <c r="DR3032" s="43"/>
      <c r="DS3032" s="43"/>
      <c r="DT3032" s="43"/>
      <c r="DU3032" s="43"/>
      <c r="DV3032" s="43"/>
    </row>
    <row r="3033" spans="1:126" s="8" customFormat="1" ht="20.100000000000001" customHeight="1">
      <c r="AQ3033" s="8" t="s">
        <v>60</v>
      </c>
      <c r="AV3033" s="493">
        <f>VLOOKUP(A2977,入力フォーム!$A$26:$AA$75,2,FALSE)</f>
        <v>0</v>
      </c>
      <c r="AW3033" s="493"/>
      <c r="AX3033" s="493"/>
      <c r="AY3033" s="493"/>
      <c r="AZ3033" s="493"/>
      <c r="BA3033" s="493"/>
      <c r="BB3033" s="493"/>
      <c r="BC3033" s="493"/>
      <c r="BD3033" s="493"/>
      <c r="BE3033" s="493"/>
      <c r="BF3033" s="493"/>
      <c r="BG3033" s="493"/>
      <c r="BH3033" s="493"/>
      <c r="BI3033" s="493"/>
      <c r="BJ3033" s="493"/>
      <c r="BK3033" s="493"/>
      <c r="BL3033" s="493"/>
      <c r="BM3033" s="493"/>
      <c r="BN3033" s="493"/>
      <c r="BO3033" s="48"/>
      <c r="BP3033" s="48"/>
      <c r="BQ3033" s="48"/>
      <c r="BR3033" s="48"/>
      <c r="BS3033" s="286" t="s">
        <v>57</v>
      </c>
      <c r="BZ3033" s="43"/>
      <c r="CA3033" s="43"/>
      <c r="CB3033" s="43"/>
      <c r="CC3033" s="43"/>
      <c r="CD3033" s="43"/>
      <c r="CE3033" s="43"/>
      <c r="CF3033" s="43"/>
      <c r="CG3033" s="43"/>
      <c r="CH3033" s="43"/>
      <c r="CI3033" s="43"/>
      <c r="CJ3033" s="43"/>
      <c r="CK3033" s="43"/>
      <c r="CL3033" s="43"/>
      <c r="CM3033" s="43"/>
      <c r="CN3033" s="43"/>
      <c r="CO3033" s="43"/>
      <c r="CP3033" s="43"/>
      <c r="CQ3033" s="43"/>
      <c r="CR3033" s="43"/>
      <c r="CS3033" s="43"/>
      <c r="CT3033" s="43"/>
      <c r="CU3033" s="43"/>
      <c r="CV3033" s="43"/>
      <c r="CW3033" s="43"/>
      <c r="CX3033" s="43"/>
      <c r="CY3033" s="43"/>
      <c r="CZ3033" s="43"/>
      <c r="DA3033" s="43"/>
      <c r="DB3033" s="43"/>
      <c r="DC3033" s="43"/>
      <c r="DD3033" s="43"/>
      <c r="DE3033" s="43"/>
      <c r="DF3033" s="43"/>
      <c r="DG3033" s="43"/>
      <c r="DH3033" s="43"/>
      <c r="DI3033" s="43"/>
      <c r="DJ3033" s="43"/>
      <c r="DK3033" s="43"/>
      <c r="DL3033" s="43"/>
      <c r="DM3033" s="43"/>
      <c r="DN3033" s="43"/>
      <c r="DO3033" s="43"/>
      <c r="DP3033" s="43"/>
      <c r="DQ3033" s="43"/>
      <c r="DR3033" s="43"/>
      <c r="DS3033" s="43"/>
      <c r="DT3033" s="43"/>
      <c r="DU3033" s="43"/>
      <c r="DV3033" s="43"/>
    </row>
    <row r="3034" spans="1:126" s="8" customFormat="1" ht="20.100000000000001" customHeight="1">
      <c r="AQ3034" s="8" t="s">
        <v>61</v>
      </c>
      <c r="AV3034" s="48"/>
      <c r="AW3034" s="494">
        <f>VLOOKUP(A2977,入力フォーム!$A$26:$AA$75,8,FALSE)</f>
        <v>0</v>
      </c>
      <c r="AX3034" s="494"/>
      <c r="AY3034" s="494"/>
      <c r="AZ3034" s="494"/>
      <c r="BA3034" s="494"/>
      <c r="BB3034" s="494"/>
      <c r="BC3034" s="494"/>
      <c r="BD3034" s="494"/>
      <c r="BE3034" s="494"/>
      <c r="BF3034" s="494"/>
      <c r="BG3034" s="494"/>
      <c r="BH3034" s="494"/>
      <c r="BI3034" s="494"/>
      <c r="BJ3034" s="494"/>
      <c r="BK3034" s="494"/>
      <c r="BL3034" s="494"/>
      <c r="BM3034" s="494"/>
      <c r="BN3034" s="494"/>
      <c r="BO3034" s="494"/>
      <c r="BP3034" s="494"/>
      <c r="BQ3034" s="494"/>
      <c r="BR3034" s="494"/>
      <c r="BS3034" s="48"/>
      <c r="BZ3034" s="43"/>
      <c r="CA3034" s="43"/>
      <c r="CB3034" s="43"/>
      <c r="CC3034" s="43"/>
      <c r="CD3034" s="43"/>
      <c r="CE3034" s="43"/>
      <c r="CF3034" s="43"/>
      <c r="CG3034" s="43"/>
      <c r="CH3034" s="43"/>
      <c r="CI3034" s="43"/>
      <c r="CJ3034" s="43"/>
      <c r="CK3034" s="43"/>
      <c r="CL3034" s="43"/>
      <c r="CM3034" s="43"/>
      <c r="CN3034" s="43"/>
      <c r="CO3034" s="43"/>
      <c r="CP3034" s="43"/>
      <c r="CQ3034" s="43"/>
      <c r="CR3034" s="43"/>
      <c r="CS3034" s="43"/>
      <c r="CT3034" s="43"/>
      <c r="CU3034" s="43"/>
      <c r="CV3034" s="43"/>
      <c r="CW3034" s="43"/>
      <c r="CX3034" s="43"/>
      <c r="CY3034" s="43"/>
      <c r="CZ3034" s="43"/>
      <c r="DA3034" s="43"/>
      <c r="DB3034" s="43"/>
      <c r="DC3034" s="43"/>
      <c r="DD3034" s="43"/>
      <c r="DE3034" s="43"/>
      <c r="DF3034" s="43"/>
      <c r="DG3034" s="43"/>
      <c r="DH3034" s="43"/>
      <c r="DI3034" s="43"/>
      <c r="DJ3034" s="43"/>
      <c r="DK3034" s="43"/>
      <c r="DL3034" s="43"/>
      <c r="DM3034" s="43"/>
      <c r="DN3034" s="43"/>
      <c r="DO3034" s="43"/>
      <c r="DP3034" s="43"/>
      <c r="DQ3034" s="43"/>
      <c r="DR3034" s="43"/>
      <c r="DS3034" s="43"/>
      <c r="DT3034" s="43"/>
      <c r="DU3034" s="43"/>
      <c r="DV3034" s="43"/>
    </row>
    <row r="3035" spans="1:126" s="8" customFormat="1" ht="20.100000000000001" customHeight="1">
      <c r="AQ3035" s="8" t="s">
        <v>83</v>
      </c>
      <c r="AV3035" s="48"/>
      <c r="AW3035" s="48"/>
      <c r="AX3035" s="48"/>
      <c r="AY3035" s="48"/>
      <c r="AZ3035" s="48"/>
      <c r="BA3035" s="48"/>
      <c r="BB3035" s="48"/>
      <c r="BC3035" s="48"/>
      <c r="BD3035" s="495">
        <f>VLOOKUP(A2977,入力フォーム!$A$26:$AA$75,9,FALSE)</f>
        <v>0</v>
      </c>
      <c r="BE3035" s="495"/>
      <c r="BF3035" s="495"/>
      <c r="BG3035" s="495"/>
      <c r="BH3035" s="495"/>
      <c r="BI3035" s="495"/>
      <c r="BJ3035" s="495"/>
      <c r="BK3035" s="495"/>
      <c r="BL3035" s="495"/>
      <c r="BM3035" s="495"/>
      <c r="BN3035" s="495"/>
      <c r="BO3035" s="495"/>
      <c r="BP3035" s="495"/>
      <c r="BQ3035" s="495"/>
      <c r="BR3035" s="495"/>
      <c r="BS3035" s="495"/>
      <c r="BZ3035" s="43"/>
      <c r="CA3035" s="43"/>
      <c r="CB3035" s="43"/>
      <c r="CC3035" s="43"/>
      <c r="CD3035" s="43"/>
      <c r="CE3035" s="43"/>
      <c r="CF3035" s="43"/>
      <c r="CG3035" s="43"/>
      <c r="CH3035" s="43"/>
      <c r="CI3035" s="43"/>
      <c r="CJ3035" s="43"/>
      <c r="CK3035" s="43"/>
      <c r="CL3035" s="43"/>
      <c r="CM3035" s="43"/>
      <c r="CN3035" s="43"/>
      <c r="CO3035" s="43"/>
      <c r="CP3035" s="43"/>
      <c r="CQ3035" s="43"/>
      <c r="CR3035" s="43"/>
      <c r="CS3035" s="43"/>
      <c r="CT3035" s="43"/>
      <c r="CU3035" s="43"/>
      <c r="CV3035" s="43"/>
      <c r="CW3035" s="43"/>
      <c r="CX3035" s="43"/>
      <c r="CY3035" s="43"/>
      <c r="CZ3035" s="43"/>
      <c r="DA3035" s="43"/>
      <c r="DB3035" s="43"/>
      <c r="DC3035" s="43"/>
      <c r="DD3035" s="43"/>
      <c r="DE3035" s="43"/>
      <c r="DF3035" s="43"/>
      <c r="DG3035" s="43"/>
      <c r="DH3035" s="43"/>
      <c r="DI3035" s="43"/>
      <c r="DJ3035" s="43"/>
      <c r="DK3035" s="43"/>
      <c r="DL3035" s="43"/>
      <c r="DM3035" s="43"/>
      <c r="DN3035" s="43"/>
      <c r="DO3035" s="43"/>
      <c r="DP3035" s="43"/>
      <c r="DQ3035" s="43"/>
      <c r="DR3035" s="43"/>
      <c r="DS3035" s="43"/>
      <c r="DT3035" s="43"/>
      <c r="DU3035" s="43"/>
      <c r="DV3035" s="43"/>
    </row>
    <row r="3036" spans="1:126" s="8" customFormat="1" ht="12" customHeight="1">
      <c r="BZ3036" s="43"/>
      <c r="CA3036" s="43"/>
      <c r="CB3036" s="43"/>
      <c r="CC3036" s="43"/>
      <c r="CD3036" s="43"/>
      <c r="CE3036" s="43"/>
      <c r="CF3036" s="43"/>
      <c r="CG3036" s="43"/>
      <c r="CH3036" s="43"/>
      <c r="CI3036" s="43"/>
      <c r="CJ3036" s="43"/>
      <c r="CK3036" s="43"/>
      <c r="CL3036" s="43"/>
      <c r="CM3036" s="43"/>
      <c r="CN3036" s="43"/>
      <c r="CO3036" s="43"/>
      <c r="CP3036" s="43"/>
      <c r="CQ3036" s="43"/>
      <c r="CR3036" s="43"/>
      <c r="CS3036" s="43"/>
      <c r="CT3036" s="43"/>
      <c r="CU3036" s="43"/>
      <c r="CV3036" s="43"/>
      <c r="CW3036" s="43"/>
      <c r="CX3036" s="43"/>
      <c r="CY3036" s="43"/>
      <c r="CZ3036" s="43"/>
      <c r="DA3036" s="43"/>
      <c r="DB3036" s="43"/>
      <c r="DC3036" s="43"/>
      <c r="DD3036" s="43"/>
      <c r="DE3036" s="43"/>
      <c r="DF3036" s="43"/>
      <c r="DG3036" s="43"/>
      <c r="DH3036" s="43"/>
      <c r="DI3036" s="43"/>
      <c r="DJ3036" s="43"/>
      <c r="DK3036" s="43"/>
      <c r="DL3036" s="43"/>
      <c r="DM3036" s="43"/>
      <c r="DN3036" s="43"/>
      <c r="DO3036" s="43"/>
      <c r="DP3036" s="43"/>
      <c r="DQ3036" s="43"/>
      <c r="DR3036" s="43"/>
      <c r="DS3036" s="43"/>
      <c r="DT3036" s="43"/>
      <c r="DU3036" s="43"/>
      <c r="DV3036" s="43"/>
    </row>
    <row r="3037" spans="1:126" s="8" customFormat="1" ht="22.5" customHeight="1">
      <c r="D3037" s="496" t="s">
        <v>85</v>
      </c>
      <c r="E3037" s="496"/>
      <c r="F3037" s="496"/>
      <c r="G3037" s="496"/>
      <c r="H3037" s="496"/>
      <c r="I3037" s="496"/>
      <c r="J3037" s="496"/>
      <c r="K3037" s="496"/>
      <c r="L3037" s="497" t="str">
        <f>入力フォーム!$C$22</f>
        <v>07-999</v>
      </c>
      <c r="M3037" s="497"/>
      <c r="N3037" s="497"/>
      <c r="O3037" s="497"/>
      <c r="P3037" s="497"/>
      <c r="Q3037" s="497"/>
      <c r="R3037" s="48"/>
      <c r="S3037" s="48"/>
      <c r="T3037" s="8" t="s">
        <v>242</v>
      </c>
      <c r="BZ3037" s="43"/>
      <c r="CA3037" s="43"/>
      <c r="CB3037" s="43"/>
      <c r="CC3037" s="43"/>
      <c r="CD3037" s="43"/>
      <c r="CE3037" s="43"/>
      <c r="CF3037" s="43"/>
      <c r="CG3037" s="43"/>
      <c r="CH3037" s="43"/>
      <c r="CI3037" s="43"/>
      <c r="CJ3037" s="43"/>
      <c r="CK3037" s="43"/>
      <c r="CL3037" s="43"/>
      <c r="CM3037" s="43"/>
      <c r="CN3037" s="43"/>
      <c r="CO3037" s="43"/>
      <c r="CP3037" s="43"/>
      <c r="CQ3037" s="43"/>
      <c r="CR3037" s="43"/>
      <c r="CS3037" s="43"/>
      <c r="CT3037" s="43"/>
      <c r="CU3037" s="43"/>
      <c r="CV3037" s="43"/>
      <c r="CW3037" s="43"/>
      <c r="CX3037" s="43"/>
      <c r="CY3037" s="43"/>
      <c r="CZ3037" s="43"/>
      <c r="DA3037" s="43"/>
      <c r="DB3037" s="43"/>
      <c r="DC3037" s="43"/>
      <c r="DD3037" s="43"/>
      <c r="DE3037" s="43"/>
      <c r="DF3037" s="43"/>
      <c r="DG3037" s="43"/>
      <c r="DH3037" s="43"/>
      <c r="DI3037" s="43"/>
      <c r="DJ3037" s="43"/>
      <c r="DK3037" s="43"/>
      <c r="DL3037" s="43"/>
      <c r="DM3037" s="43"/>
      <c r="DN3037" s="43"/>
      <c r="DO3037" s="43"/>
      <c r="DP3037" s="43"/>
      <c r="DQ3037" s="43"/>
      <c r="DR3037" s="43"/>
      <c r="DS3037" s="43"/>
      <c r="DT3037" s="43"/>
      <c r="DU3037" s="43"/>
      <c r="DV3037" s="43"/>
    </row>
    <row r="3038" spans="1:126" s="8" customFormat="1" ht="15.75" customHeight="1">
      <c r="D3038" s="45"/>
      <c r="F3038" s="45"/>
      <c r="G3038" s="45"/>
      <c r="H3038" s="45"/>
      <c r="I3038" s="45"/>
      <c r="J3038" s="45"/>
      <c r="K3038" s="45"/>
      <c r="L3038" s="45"/>
      <c r="M3038" s="45"/>
      <c r="N3038" s="45"/>
      <c r="O3038" s="45"/>
      <c r="P3038" s="45"/>
      <c r="Q3038" s="45"/>
      <c r="BX3038" s="51"/>
      <c r="CB3038" s="43"/>
      <c r="CC3038" s="43"/>
      <c r="CD3038" s="43"/>
      <c r="CE3038" s="43"/>
      <c r="CF3038" s="43"/>
      <c r="CG3038" s="43"/>
      <c r="CH3038" s="43"/>
      <c r="CI3038" s="43"/>
      <c r="CJ3038" s="43"/>
      <c r="CK3038" s="43"/>
      <c r="CL3038" s="43"/>
      <c r="CM3038" s="43"/>
      <c r="CN3038" s="43"/>
      <c r="CO3038" s="43"/>
      <c r="CP3038" s="43"/>
      <c r="CQ3038" s="43"/>
      <c r="CR3038" s="43"/>
      <c r="CS3038" s="43"/>
      <c r="CT3038" s="43"/>
      <c r="CU3038" s="43"/>
      <c r="CV3038" s="43"/>
      <c r="CW3038" s="43"/>
      <c r="CX3038" s="43"/>
      <c r="CY3038" s="43"/>
      <c r="CZ3038" s="43"/>
      <c r="DA3038" s="43"/>
      <c r="DB3038" s="43"/>
      <c r="DC3038" s="43"/>
      <c r="DD3038" s="43"/>
      <c r="DE3038" s="43"/>
      <c r="DF3038" s="43"/>
      <c r="DG3038" s="43"/>
      <c r="DH3038" s="43"/>
      <c r="DI3038" s="43"/>
      <c r="DJ3038" s="43"/>
      <c r="DK3038" s="43"/>
      <c r="DL3038" s="43"/>
      <c r="DM3038" s="43"/>
      <c r="DN3038" s="43"/>
      <c r="DO3038" s="43"/>
      <c r="DP3038" s="43"/>
      <c r="DQ3038" s="43"/>
      <c r="DR3038" s="43"/>
      <c r="DS3038" s="43"/>
      <c r="DT3038" s="43"/>
      <c r="DU3038" s="43"/>
      <c r="DV3038" s="43"/>
    </row>
    <row r="3039" spans="1:126" s="7" customFormat="1" ht="18.75">
      <c r="A3039" s="7">
        <f>IF(MOD(ROW()-1,62)=0,QUOTIENT(ROW()-1,62)+1,"")</f>
        <v>50</v>
      </c>
      <c r="B3039" s="473" t="s">
        <v>39</v>
      </c>
      <c r="C3039" s="473"/>
      <c r="D3039" s="473"/>
      <c r="E3039" s="473"/>
      <c r="F3039" s="473"/>
      <c r="G3039" s="473"/>
      <c r="H3039" s="473"/>
      <c r="I3039" s="473"/>
      <c r="J3039" s="473"/>
      <c r="K3039" s="473"/>
      <c r="L3039" s="473"/>
      <c r="M3039" s="473"/>
      <c r="N3039" s="473"/>
      <c r="O3039" s="473"/>
      <c r="P3039" s="473"/>
      <c r="Q3039" s="473"/>
      <c r="R3039" s="473"/>
      <c r="S3039" s="473"/>
      <c r="T3039" s="473"/>
      <c r="U3039" s="473"/>
      <c r="V3039" s="473"/>
      <c r="W3039" s="473"/>
      <c r="X3039" s="473"/>
      <c r="Y3039" s="473"/>
      <c r="Z3039" s="473"/>
      <c r="AA3039" s="473"/>
      <c r="AB3039" s="473"/>
      <c r="AC3039" s="473"/>
      <c r="AD3039" s="473"/>
      <c r="AE3039" s="473"/>
      <c r="AF3039" s="473"/>
      <c r="AG3039" s="473"/>
      <c r="AH3039" s="473"/>
      <c r="AI3039" s="473"/>
      <c r="AJ3039" s="473"/>
      <c r="AK3039" s="473"/>
      <c r="AL3039" s="473"/>
      <c r="AM3039" s="473"/>
      <c r="AN3039" s="473"/>
      <c r="AO3039" s="473"/>
      <c r="AP3039" s="473"/>
      <c r="AQ3039" s="473"/>
      <c r="AR3039" s="473"/>
      <c r="AS3039" s="473"/>
      <c r="AT3039" s="473"/>
      <c r="AU3039" s="473"/>
      <c r="AV3039" s="473"/>
      <c r="AW3039" s="473"/>
      <c r="AX3039" s="473"/>
      <c r="AY3039" s="473"/>
      <c r="AZ3039" s="473"/>
      <c r="BA3039" s="473"/>
      <c r="BB3039" s="473"/>
      <c r="BC3039" s="473"/>
      <c r="BD3039" s="473"/>
      <c r="BE3039" s="473"/>
      <c r="BF3039" s="473"/>
      <c r="BG3039" s="473"/>
      <c r="BH3039" s="473"/>
      <c r="BI3039" s="473"/>
      <c r="BJ3039" s="473"/>
      <c r="BK3039" s="473"/>
      <c r="BL3039" s="473"/>
      <c r="BM3039" s="473"/>
      <c r="BN3039" s="473"/>
      <c r="BO3039" s="473"/>
      <c r="BP3039" s="473"/>
      <c r="BQ3039" s="473"/>
      <c r="BR3039" s="473"/>
      <c r="BS3039" s="473"/>
      <c r="BT3039" s="473"/>
      <c r="BU3039" s="473"/>
      <c r="BV3039" s="473"/>
      <c r="BW3039" s="473"/>
      <c r="BX3039" s="473"/>
      <c r="BY3039" s="52"/>
      <c r="BZ3039" s="41"/>
      <c r="CA3039" s="41"/>
      <c r="CB3039" s="41"/>
      <c r="CC3039" s="41"/>
      <c r="CD3039" s="41"/>
      <c r="CE3039" s="41"/>
      <c r="CF3039" s="41"/>
      <c r="CG3039" s="41"/>
      <c r="CH3039" s="41"/>
      <c r="CI3039" s="41"/>
      <c r="CJ3039" s="41"/>
      <c r="CK3039" s="41"/>
      <c r="CL3039" s="41"/>
      <c r="CM3039" s="41"/>
      <c r="CN3039" s="41"/>
      <c r="CO3039" s="41"/>
      <c r="CP3039" s="41"/>
      <c r="CQ3039" s="41"/>
      <c r="CR3039" s="41"/>
      <c r="CS3039" s="41"/>
      <c r="CT3039" s="41"/>
      <c r="CU3039" s="41"/>
      <c r="CV3039" s="41"/>
      <c r="CW3039" s="41"/>
      <c r="CX3039" s="41"/>
      <c r="CY3039" s="41"/>
      <c r="CZ3039" s="41"/>
      <c r="DA3039" s="41"/>
      <c r="DB3039" s="41"/>
      <c r="DC3039" s="41"/>
      <c r="DD3039" s="41"/>
      <c r="DE3039" s="41"/>
      <c r="DF3039" s="41"/>
      <c r="DG3039" s="41"/>
      <c r="DH3039" s="41"/>
      <c r="DI3039" s="41"/>
      <c r="DJ3039" s="41"/>
      <c r="DK3039" s="41"/>
      <c r="DL3039" s="41"/>
      <c r="DM3039" s="41"/>
      <c r="DN3039" s="41"/>
      <c r="DO3039" s="41"/>
      <c r="DP3039" s="41"/>
      <c r="DQ3039" s="41"/>
      <c r="DR3039" s="41"/>
      <c r="DS3039" s="41"/>
      <c r="DT3039" s="41"/>
      <c r="DU3039" s="41"/>
      <c r="DV3039" s="41"/>
    </row>
    <row r="3040" spans="1:126" s="7" customFormat="1" ht="19.5" customHeight="1">
      <c r="B3040" s="8"/>
      <c r="C3040" s="8"/>
      <c r="D3040" s="8"/>
      <c r="E3040" s="8"/>
      <c r="F3040" s="8"/>
      <c r="G3040" s="8"/>
      <c r="H3040" s="8"/>
      <c r="I3040" s="8"/>
      <c r="J3040" s="8"/>
      <c r="K3040" s="8"/>
      <c r="L3040" s="8"/>
      <c r="M3040" s="8"/>
      <c r="N3040" s="8"/>
      <c r="O3040" s="8"/>
      <c r="P3040" s="8"/>
      <c r="Q3040" s="8"/>
      <c r="R3040" s="8"/>
      <c r="S3040" s="8"/>
      <c r="T3040" s="8"/>
      <c r="U3040" s="8"/>
      <c r="V3040" s="8"/>
      <c r="W3040" s="8"/>
      <c r="X3040" s="8"/>
      <c r="Y3040" s="8"/>
      <c r="Z3040" s="8"/>
      <c r="AA3040" s="8"/>
      <c r="AB3040" s="8"/>
      <c r="AC3040" s="8"/>
      <c r="AQ3040" s="8"/>
      <c r="AR3040" s="8"/>
      <c r="AS3040" s="8"/>
      <c r="AT3040" s="8"/>
      <c r="AU3040" s="8"/>
      <c r="AV3040" s="8"/>
      <c r="AW3040" s="8"/>
      <c r="AX3040" s="8"/>
      <c r="AY3040" s="8"/>
      <c r="AZ3040" s="8"/>
      <c r="BZ3040" s="41"/>
      <c r="CA3040" s="41"/>
      <c r="CB3040" s="41"/>
      <c r="CC3040" s="41"/>
      <c r="CD3040" s="41"/>
      <c r="CE3040" s="41"/>
      <c r="CF3040" s="41"/>
      <c r="CG3040" s="41"/>
      <c r="CH3040" s="41"/>
      <c r="CI3040" s="41"/>
      <c r="CJ3040" s="41"/>
      <c r="CK3040" s="41"/>
      <c r="CL3040" s="41"/>
      <c r="CM3040" s="41"/>
      <c r="CN3040" s="41"/>
      <c r="CO3040" s="41"/>
      <c r="CP3040" s="41"/>
      <c r="CQ3040" s="41"/>
      <c r="CR3040" s="41"/>
      <c r="CS3040" s="41"/>
      <c r="CT3040" s="41"/>
      <c r="CU3040" s="41"/>
      <c r="CV3040" s="41"/>
      <c r="CW3040" s="41"/>
      <c r="CX3040" s="41"/>
      <c r="CY3040" s="41"/>
      <c r="CZ3040" s="41"/>
      <c r="DA3040" s="41"/>
      <c r="DB3040" s="41"/>
      <c r="DC3040" s="41"/>
      <c r="DD3040" s="41"/>
      <c r="DE3040" s="41"/>
      <c r="DF3040" s="41"/>
      <c r="DG3040" s="41"/>
      <c r="DH3040" s="41"/>
      <c r="DI3040" s="41"/>
      <c r="DJ3040" s="41"/>
      <c r="DK3040" s="41"/>
      <c r="DL3040" s="41"/>
      <c r="DM3040" s="41"/>
      <c r="DN3040" s="41"/>
      <c r="DO3040" s="41"/>
      <c r="DP3040" s="41"/>
      <c r="DQ3040" s="41"/>
      <c r="DR3040" s="41"/>
      <c r="DS3040" s="41"/>
      <c r="DT3040" s="41"/>
      <c r="DU3040" s="41"/>
      <c r="DV3040" s="41"/>
    </row>
    <row r="3041" spans="1:126" s="7" customFormat="1" ht="16.5" customHeight="1">
      <c r="B3041" s="8" t="s">
        <v>229</v>
      </c>
      <c r="C3041" s="8"/>
      <c r="D3041" s="8"/>
      <c r="E3041" s="8"/>
      <c r="F3041" s="8"/>
      <c r="G3041" s="8"/>
      <c r="H3041" s="8"/>
      <c r="I3041" s="8"/>
      <c r="J3041" s="8"/>
      <c r="K3041" s="8"/>
      <c r="L3041" s="8"/>
      <c r="M3041" s="8"/>
      <c r="N3041" s="8"/>
      <c r="O3041" s="8"/>
      <c r="P3041" s="8"/>
      <c r="Q3041" s="8"/>
      <c r="R3041" s="8"/>
      <c r="S3041" s="8"/>
      <c r="T3041" s="8"/>
      <c r="U3041" s="8"/>
      <c r="V3041" s="8"/>
      <c r="W3041" s="8"/>
      <c r="X3041" s="8"/>
      <c r="Y3041" s="8"/>
      <c r="Z3041" s="8"/>
      <c r="AA3041" s="8"/>
      <c r="AB3041" s="8"/>
      <c r="AD3041" s="474">
        <f>VLOOKUP(A3039,入力フォーム!$A$26:$AA$75,2,FALSE)</f>
        <v>0</v>
      </c>
      <c r="AE3041" s="474"/>
      <c r="AF3041" s="474"/>
      <c r="AG3041" s="474"/>
      <c r="AH3041" s="474"/>
      <c r="AI3041" s="474"/>
      <c r="AJ3041" s="474"/>
      <c r="AK3041" s="474"/>
      <c r="AL3041" s="474"/>
      <c r="AM3041" s="474"/>
      <c r="AN3041" s="474"/>
      <c r="AO3041" s="474"/>
      <c r="AP3041" s="474"/>
      <c r="AQ3041" s="8" t="s">
        <v>230</v>
      </c>
      <c r="AR3041" s="8"/>
      <c r="AS3041" s="8"/>
      <c r="AT3041" s="8"/>
      <c r="AU3041" s="8"/>
      <c r="AV3041" s="8"/>
      <c r="AW3041" s="8"/>
      <c r="AX3041" s="8"/>
      <c r="AY3041" s="8"/>
      <c r="AZ3041" s="8"/>
      <c r="BZ3041" s="41"/>
      <c r="CA3041" s="41"/>
      <c r="CB3041" s="41"/>
      <c r="CC3041" s="41"/>
      <c r="CD3041" s="41"/>
      <c r="CE3041" s="41"/>
      <c r="CF3041" s="41"/>
      <c r="CG3041" s="41"/>
      <c r="CH3041" s="41"/>
      <c r="CI3041" s="41"/>
      <c r="CJ3041" s="41"/>
      <c r="CK3041" s="41"/>
      <c r="CL3041" s="41"/>
      <c r="CM3041" s="41"/>
      <c r="CN3041" s="41"/>
      <c r="CO3041" s="41"/>
      <c r="CP3041" s="41"/>
      <c r="CQ3041" s="41"/>
      <c r="CR3041" s="41"/>
      <c r="CS3041" s="41"/>
      <c r="CT3041" s="41"/>
      <c r="CU3041" s="41"/>
      <c r="CV3041" s="41"/>
      <c r="CW3041" s="41"/>
      <c r="CX3041" s="41"/>
      <c r="CY3041" s="41"/>
      <c r="CZ3041" s="41"/>
      <c r="DA3041" s="41"/>
      <c r="DB3041" s="41"/>
      <c r="DC3041" s="41"/>
      <c r="DD3041" s="41"/>
      <c r="DE3041" s="41"/>
      <c r="DF3041" s="41"/>
      <c r="DG3041" s="41"/>
      <c r="DH3041" s="41"/>
      <c r="DI3041" s="41"/>
      <c r="DJ3041" s="41"/>
      <c r="DK3041" s="41"/>
      <c r="DL3041" s="41"/>
      <c r="DM3041" s="41"/>
      <c r="DN3041" s="41"/>
      <c r="DO3041" s="41"/>
      <c r="DP3041" s="41"/>
      <c r="DQ3041" s="41"/>
      <c r="DR3041" s="41"/>
      <c r="DS3041" s="41"/>
      <c r="DT3041" s="41"/>
      <c r="DU3041" s="41"/>
      <c r="DV3041" s="41"/>
    </row>
    <row r="3042" spans="1:126" ht="14.25" customHeight="1">
      <c r="B3042" s="9"/>
      <c r="C3042" s="9"/>
      <c r="D3042" s="9"/>
    </row>
    <row r="3043" spans="1:126" ht="15.75" customHeight="1">
      <c r="D3043" s="475" t="s">
        <v>23</v>
      </c>
      <c r="E3043" s="475"/>
      <c r="F3043" s="475"/>
      <c r="G3043" s="475"/>
      <c r="H3043" s="475"/>
      <c r="I3043" s="475"/>
      <c r="J3043" s="475"/>
      <c r="K3043" s="475"/>
      <c r="L3043" s="475"/>
      <c r="M3043" s="475"/>
      <c r="N3043" s="475"/>
      <c r="O3043" s="475"/>
      <c r="P3043" s="475"/>
      <c r="Q3043" s="475"/>
      <c r="R3043" s="475"/>
      <c r="S3043" s="475"/>
      <c r="T3043" s="475"/>
      <c r="U3043" s="475"/>
      <c r="V3043" s="475"/>
      <c r="W3043" s="475"/>
      <c r="X3043" s="475"/>
      <c r="Y3043" s="475"/>
      <c r="Z3043" s="475"/>
      <c r="AA3043" s="475"/>
      <c r="AB3043" s="475"/>
      <c r="AC3043" s="475"/>
      <c r="AD3043" s="475"/>
      <c r="AE3043" s="475"/>
      <c r="AF3043" s="475"/>
      <c r="AG3043" s="475"/>
      <c r="AH3043" s="475"/>
      <c r="AI3043" s="475"/>
      <c r="AJ3043" s="475"/>
      <c r="AK3043" s="475"/>
      <c r="AL3043" s="475"/>
      <c r="AM3043" s="475"/>
      <c r="AN3043" s="475"/>
      <c r="AO3043" s="475"/>
      <c r="AP3043" s="475"/>
      <c r="AQ3043" s="475"/>
      <c r="AR3043" s="475"/>
      <c r="AS3043" s="475"/>
      <c r="AT3043" s="475"/>
      <c r="AU3043" s="475"/>
      <c r="AV3043" s="475"/>
      <c r="AW3043" s="475"/>
      <c r="AX3043" s="475"/>
      <c r="AY3043" s="475"/>
      <c r="AZ3043" s="475"/>
      <c r="BA3043" s="475"/>
      <c r="BB3043" s="475"/>
      <c r="BC3043" s="475"/>
      <c r="BD3043" s="475"/>
      <c r="BE3043" s="475"/>
      <c r="BF3043" s="475"/>
      <c r="BG3043" s="475"/>
      <c r="BH3043" s="475"/>
      <c r="BI3043" s="475"/>
      <c r="BJ3043" s="475"/>
      <c r="BK3043" s="475"/>
      <c r="BL3043" s="475"/>
      <c r="BM3043" s="475"/>
      <c r="BN3043" s="475"/>
      <c r="BO3043" s="475"/>
      <c r="BP3043" s="475"/>
      <c r="BQ3043" s="475"/>
      <c r="BR3043" s="475"/>
      <c r="BS3043" s="475"/>
      <c r="BT3043" s="475"/>
      <c r="BU3043" s="475"/>
      <c r="BV3043" s="475"/>
      <c r="BW3043" s="475"/>
      <c r="BX3043" s="475"/>
      <c r="BZ3043"/>
    </row>
    <row r="3044" spans="1:126" ht="14.25" customHeight="1">
      <c r="B3044" s="9"/>
      <c r="C3044" s="9"/>
      <c r="D3044" s="9"/>
      <c r="E3044" s="9"/>
      <c r="F3044" s="9"/>
      <c r="G3044" s="9"/>
      <c r="H3044" s="9"/>
      <c r="I3044" s="9"/>
      <c r="J3044" s="9"/>
      <c r="K3044" s="9"/>
      <c r="L3044" s="9"/>
      <c r="M3044" s="9"/>
      <c r="N3044" s="9"/>
      <c r="O3044" s="9"/>
      <c r="P3044" s="9"/>
      <c r="Q3044" s="9"/>
      <c r="R3044" s="9"/>
      <c r="S3044" s="9"/>
      <c r="T3044" s="9"/>
      <c r="U3044" s="9"/>
      <c r="V3044" s="9"/>
      <c r="W3044" s="9"/>
      <c r="X3044" s="9"/>
      <c r="Y3044" s="9"/>
      <c r="Z3044" s="9"/>
      <c r="AA3044" s="9"/>
      <c r="AB3044" s="9"/>
      <c r="AC3044" s="9"/>
      <c r="AD3044" s="9"/>
      <c r="AE3044" s="9"/>
      <c r="AF3044" s="9"/>
      <c r="AG3044" s="9"/>
      <c r="AH3044" s="9"/>
      <c r="AI3044" s="9"/>
      <c r="AJ3044" s="9"/>
      <c r="AK3044" s="9"/>
      <c r="AL3044" s="9"/>
      <c r="AM3044" s="9"/>
      <c r="AN3044" s="9"/>
      <c r="AO3044" s="9"/>
      <c r="AP3044" s="9"/>
      <c r="AQ3044" s="9"/>
      <c r="AR3044" s="9"/>
      <c r="AS3044" s="9"/>
      <c r="AT3044" s="9"/>
      <c r="AU3044" s="9"/>
      <c r="AV3044" s="9"/>
      <c r="AW3044" s="9"/>
      <c r="AX3044" s="9"/>
      <c r="AY3044" s="9"/>
      <c r="AZ3044" s="9"/>
    </row>
    <row r="3045" spans="1:126" ht="19.5" customHeight="1">
      <c r="B3045" s="9"/>
      <c r="C3045" s="9"/>
      <c r="D3045" s="10"/>
      <c r="E3045" s="11" t="s">
        <v>40</v>
      </c>
      <c r="F3045" s="11"/>
      <c r="G3045" s="11"/>
      <c r="H3045" s="11"/>
      <c r="I3045" s="11"/>
      <c r="J3045" s="12"/>
      <c r="K3045" s="12"/>
      <c r="L3045" s="12"/>
      <c r="M3045" s="12"/>
      <c r="N3045" s="12"/>
      <c r="O3045" s="12"/>
      <c r="P3045" s="12"/>
      <c r="Q3045" s="10"/>
      <c r="R3045" s="476" t="str">
        <f>VLOOKUP(A3039,入力フォーム!$A$26:$AA$75,11,FALSE)</f>
        <v/>
      </c>
      <c r="S3045" s="476"/>
      <c r="T3045" s="476"/>
      <c r="U3045" s="476"/>
      <c r="V3045" s="476"/>
      <c r="W3045" s="476"/>
      <c r="X3045" s="476"/>
      <c r="Y3045" s="476"/>
      <c r="Z3045" s="476"/>
      <c r="AA3045" s="476"/>
      <c r="AB3045" s="476"/>
      <c r="AC3045" s="476"/>
      <c r="AD3045" s="476"/>
      <c r="AE3045" s="476"/>
      <c r="AF3045" s="476"/>
      <c r="AG3045" s="476"/>
      <c r="AH3045" s="477" t="s">
        <v>235</v>
      </c>
      <c r="AI3045" s="478"/>
      <c r="AJ3045" s="478"/>
      <c r="AK3045" s="478"/>
      <c r="AL3045" s="478"/>
      <c r="AM3045" s="476" t="str">
        <f>VLOOKUP(A3039,入力フォーム!$A$26:$AA$75,13,FALSE)</f>
        <v/>
      </c>
      <c r="AN3045" s="476"/>
      <c r="AO3045" s="476"/>
      <c r="AP3045" s="476"/>
      <c r="AQ3045" s="476"/>
      <c r="AR3045" s="476"/>
      <c r="AS3045" s="476"/>
      <c r="AT3045" s="476"/>
      <c r="AU3045" s="476"/>
      <c r="AV3045" s="476"/>
      <c r="AW3045" s="476"/>
      <c r="AX3045" s="476"/>
      <c r="AY3045" s="476"/>
      <c r="AZ3045" s="476"/>
      <c r="BA3045" s="476"/>
      <c r="BB3045" s="476"/>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3"/>
    </row>
    <row r="3046" spans="1:126" ht="20.100000000000001" customHeight="1">
      <c r="B3046" s="9"/>
      <c r="C3046" s="9"/>
      <c r="D3046" s="10"/>
      <c r="E3046" s="11" t="s">
        <v>41</v>
      </c>
      <c r="F3046" s="11"/>
      <c r="G3046" s="11"/>
      <c r="H3046" s="11"/>
      <c r="I3046" s="11"/>
      <c r="J3046" s="12"/>
      <c r="K3046" s="12"/>
      <c r="L3046" s="12"/>
      <c r="M3046" s="12"/>
      <c r="N3046" s="12"/>
      <c r="O3046" s="12"/>
      <c r="P3046" s="229"/>
      <c r="Q3046" s="230"/>
      <c r="R3046" s="463" t="str">
        <f>入力フォーム!$C$10</f>
        <v>品川キャンパス</v>
      </c>
      <c r="S3046" s="463"/>
      <c r="T3046" s="463"/>
      <c r="U3046" s="463"/>
      <c r="V3046" s="463"/>
      <c r="W3046" s="463"/>
      <c r="X3046" s="463"/>
      <c r="Y3046" s="463"/>
      <c r="Z3046" s="231"/>
      <c r="AA3046" s="464" t="str">
        <f>入力フォーム!$D$10</f>
        <v>文学部事務室</v>
      </c>
      <c r="AB3046" s="464"/>
      <c r="AC3046" s="464"/>
      <c r="AD3046" s="464"/>
      <c r="AE3046" s="464"/>
      <c r="AF3046" s="464"/>
      <c r="AG3046" s="464"/>
      <c r="AH3046" s="464"/>
      <c r="AI3046" s="464"/>
      <c r="AJ3046" s="464"/>
      <c r="AK3046" s="464"/>
      <c r="AL3046" s="464"/>
      <c r="AM3046" s="464"/>
      <c r="AN3046" s="464"/>
      <c r="AO3046" s="464"/>
      <c r="AP3046" s="464"/>
      <c r="AQ3046" s="464"/>
      <c r="AR3046" s="464"/>
      <c r="AS3046" s="464"/>
      <c r="AT3046" s="464"/>
      <c r="AU3046" s="464"/>
      <c r="AV3046" s="464"/>
      <c r="AW3046" s="464"/>
      <c r="AX3046" s="464"/>
      <c r="AY3046" s="464"/>
      <c r="AZ3046" s="464"/>
      <c r="BA3046" s="464"/>
      <c r="BB3046" s="464"/>
      <c r="BC3046" s="464"/>
      <c r="BD3046" s="464"/>
      <c r="BE3046" s="464"/>
      <c r="BF3046" s="464"/>
      <c r="BG3046" s="464"/>
      <c r="BH3046" s="464"/>
      <c r="BI3046" s="464"/>
      <c r="BJ3046" s="464"/>
      <c r="BK3046" s="464"/>
      <c r="BL3046" s="464"/>
      <c r="BM3046" s="464"/>
      <c r="BN3046" s="464"/>
      <c r="BO3046" s="464"/>
      <c r="BP3046" s="464"/>
      <c r="BQ3046" s="464"/>
      <c r="BR3046" s="231"/>
      <c r="BS3046" s="231"/>
      <c r="BT3046" s="231"/>
      <c r="BU3046" s="231"/>
      <c r="BV3046" s="231"/>
      <c r="BW3046" s="231"/>
      <c r="BX3046" s="232"/>
    </row>
    <row r="3047" spans="1:126" ht="18.600000000000001" customHeight="1">
      <c r="B3047" s="9"/>
      <c r="C3047" s="9"/>
      <c r="D3047" s="15"/>
      <c r="E3047" s="16" t="s">
        <v>236</v>
      </c>
      <c r="F3047" s="16"/>
      <c r="G3047" s="16"/>
      <c r="H3047" s="16"/>
      <c r="I3047" s="16"/>
      <c r="J3047" s="17"/>
      <c r="K3047" s="17"/>
      <c r="L3047" s="17"/>
      <c r="M3047" s="17"/>
      <c r="N3047" s="17"/>
      <c r="O3047" s="17"/>
      <c r="P3047" s="17"/>
      <c r="Q3047" s="15"/>
      <c r="R3047" s="465" t="str">
        <f>入力フォーム!$C$4</f>
        <v>文学部事務室</v>
      </c>
      <c r="S3047" s="465"/>
      <c r="T3047" s="465"/>
      <c r="U3047" s="465"/>
      <c r="V3047" s="465"/>
      <c r="W3047" s="465"/>
      <c r="X3047" s="465"/>
      <c r="Y3047" s="465"/>
      <c r="Z3047" s="465"/>
      <c r="AA3047" s="465"/>
      <c r="AB3047" s="465"/>
      <c r="AC3047" s="465"/>
      <c r="AD3047" s="465"/>
      <c r="AE3047" s="465"/>
      <c r="AF3047" s="465"/>
      <c r="AG3047" s="465"/>
      <c r="AH3047" s="465"/>
      <c r="AI3047" s="465"/>
      <c r="AJ3047" s="465"/>
      <c r="AK3047" s="465"/>
      <c r="AL3047" s="465"/>
      <c r="AM3047" s="465"/>
      <c r="AN3047" s="465"/>
      <c r="AO3047" s="465"/>
      <c r="AP3047" s="465"/>
      <c r="AQ3047" s="465"/>
      <c r="AR3047" s="465"/>
      <c r="AS3047" s="465"/>
      <c r="AT3047" s="465"/>
      <c r="AU3047" s="465"/>
      <c r="AV3047" s="465"/>
      <c r="AW3047" s="465"/>
      <c r="AX3047" s="465"/>
      <c r="AY3047" s="465"/>
      <c r="AZ3047" s="465"/>
      <c r="BA3047" s="465"/>
      <c r="BB3047" s="465"/>
      <c r="BC3047" s="465"/>
      <c r="BD3047" s="465"/>
      <c r="BE3047" s="465"/>
      <c r="BF3047" s="465"/>
      <c r="BG3047" s="465"/>
      <c r="BH3047" s="465"/>
      <c r="BI3047" s="465"/>
      <c r="BJ3047" s="465"/>
      <c r="BK3047" s="465"/>
      <c r="BL3047" s="465"/>
      <c r="BM3047" s="465"/>
      <c r="BN3047" s="465"/>
      <c r="BO3047" s="465"/>
      <c r="BP3047" s="465"/>
      <c r="BQ3047" s="465"/>
      <c r="BR3047" s="465"/>
      <c r="BS3047" s="233"/>
      <c r="BT3047" s="233"/>
      <c r="BU3047" s="233"/>
      <c r="BV3047" s="233"/>
      <c r="BW3047" s="233"/>
      <c r="BX3047" s="19"/>
    </row>
    <row r="3048" spans="1:126" ht="38.25" customHeight="1">
      <c r="B3048" s="9"/>
      <c r="C3048" s="9"/>
      <c r="D3048" s="10"/>
      <c r="E3048" s="466" t="s">
        <v>42</v>
      </c>
      <c r="F3048" s="466"/>
      <c r="G3048" s="466"/>
      <c r="H3048" s="466"/>
      <c r="I3048" s="466"/>
      <c r="J3048" s="466"/>
      <c r="K3048" s="466"/>
      <c r="L3048" s="466"/>
      <c r="M3048" s="466"/>
      <c r="N3048" s="466"/>
      <c r="O3048" s="466"/>
      <c r="P3048" s="467"/>
      <c r="Q3048" s="10"/>
      <c r="R3048" s="468" t="str">
        <f>入力フォーム!$C$8</f>
        <v>OC学生スタッフ</v>
      </c>
      <c r="S3048" s="468"/>
      <c r="T3048" s="468"/>
      <c r="U3048" s="468"/>
      <c r="V3048" s="468"/>
      <c r="W3048" s="468"/>
      <c r="X3048" s="468"/>
      <c r="Y3048" s="468"/>
      <c r="Z3048" s="468"/>
      <c r="AA3048" s="468"/>
      <c r="AB3048" s="468"/>
      <c r="AC3048" s="468"/>
      <c r="AD3048" s="468"/>
      <c r="AE3048" s="468"/>
      <c r="AF3048" s="468"/>
      <c r="AG3048" s="468"/>
      <c r="AH3048" s="468"/>
      <c r="AI3048" s="468"/>
      <c r="AJ3048" s="468"/>
      <c r="AK3048" s="468"/>
      <c r="AL3048" s="468"/>
      <c r="AM3048" s="468"/>
      <c r="AN3048" s="468"/>
      <c r="AO3048" s="468"/>
      <c r="AP3048" s="468"/>
      <c r="AQ3048" s="468"/>
      <c r="AR3048" s="468"/>
      <c r="AS3048" s="468"/>
      <c r="AT3048" s="468"/>
      <c r="AU3048" s="468"/>
      <c r="AV3048" s="468"/>
      <c r="AW3048" s="468"/>
      <c r="AX3048" s="468"/>
      <c r="AY3048" s="468"/>
      <c r="AZ3048" s="468"/>
      <c r="BA3048" s="468"/>
      <c r="BB3048" s="468"/>
      <c r="BC3048" s="468"/>
      <c r="BD3048" s="468"/>
      <c r="BE3048" s="468"/>
      <c r="BF3048" s="468"/>
      <c r="BG3048" s="468"/>
      <c r="BH3048" s="468"/>
      <c r="BI3048" s="468"/>
      <c r="BJ3048" s="468"/>
      <c r="BK3048" s="468"/>
      <c r="BL3048" s="468"/>
      <c r="BM3048" s="468"/>
      <c r="BN3048" s="468"/>
      <c r="BO3048" s="468"/>
      <c r="BP3048" s="468"/>
      <c r="BQ3048" s="468"/>
      <c r="BR3048" s="468"/>
      <c r="BS3048" s="234"/>
      <c r="BT3048" s="234"/>
      <c r="BU3048" s="234"/>
      <c r="BV3048" s="234"/>
      <c r="BW3048" s="234"/>
      <c r="BX3048" s="14"/>
    </row>
    <row r="3049" spans="1:126" ht="20.100000000000001" customHeight="1">
      <c r="B3049" s="9"/>
      <c r="C3049" s="9"/>
      <c r="D3049" s="15"/>
      <c r="E3049" s="16" t="s">
        <v>43</v>
      </c>
      <c r="F3049" s="16"/>
      <c r="G3049" s="16"/>
      <c r="H3049" s="16"/>
      <c r="I3049" s="16"/>
      <c r="J3049" s="17"/>
      <c r="K3049" s="17"/>
      <c r="L3049" s="17"/>
      <c r="M3049" s="17"/>
      <c r="N3049" s="17"/>
      <c r="O3049" s="17"/>
      <c r="P3049" s="17"/>
      <c r="Q3049" s="15"/>
      <c r="R3049" s="17" t="s">
        <v>44</v>
      </c>
      <c r="S3049" s="17"/>
      <c r="T3049" s="17"/>
      <c r="U3049" s="17"/>
      <c r="V3049" s="17"/>
      <c r="W3049" s="469" t="str">
        <f>VLOOKUP(A3039,入力フォーム!$A$26:$AA$75,22,FALSE)</f>
        <v/>
      </c>
      <c r="X3049" s="469"/>
      <c r="Y3049" s="469"/>
      <c r="Z3049" s="469"/>
      <c r="AA3049" s="469"/>
      <c r="AB3049" s="469"/>
      <c r="AC3049" s="469"/>
      <c r="AD3049" s="469"/>
      <c r="AE3049" s="469"/>
      <c r="AF3049" s="469"/>
      <c r="AG3049" s="469"/>
      <c r="AH3049" s="469"/>
      <c r="AI3049" s="469"/>
      <c r="AJ3049" s="469"/>
      <c r="AK3049" s="469"/>
      <c r="AL3049" s="469"/>
      <c r="AM3049" s="469"/>
      <c r="AN3049" s="469"/>
      <c r="AO3049" s="469"/>
      <c r="AP3049" s="17"/>
      <c r="AQ3049" s="17"/>
      <c r="AR3049" s="470" t="s">
        <v>237</v>
      </c>
      <c r="AS3049" s="470"/>
      <c r="AT3049" s="470"/>
      <c r="AU3049" s="470"/>
      <c r="AV3049" s="470"/>
      <c r="AW3049" s="470"/>
      <c r="AX3049" s="471">
        <f>入力フォーム!$E$16</f>
        <v>0</v>
      </c>
      <c r="AY3049" s="471"/>
      <c r="AZ3049" s="471"/>
      <c r="BA3049" s="472" t="s">
        <v>65</v>
      </c>
      <c r="BB3049" s="472"/>
      <c r="BC3049" s="472"/>
      <c r="BD3049" s="472"/>
      <c r="BE3049" s="472"/>
      <c r="BF3049" s="18"/>
      <c r="BG3049" s="18"/>
      <c r="BH3049" s="18"/>
      <c r="BI3049" s="18"/>
      <c r="BJ3049" s="18"/>
      <c r="BK3049" s="18"/>
      <c r="BL3049" s="18"/>
      <c r="BM3049" s="18"/>
      <c r="BN3049" s="18"/>
      <c r="BO3049" s="18"/>
      <c r="BP3049" s="18"/>
      <c r="BQ3049" s="18"/>
      <c r="BR3049" s="18"/>
      <c r="BS3049" s="18"/>
      <c r="BT3049" s="18"/>
      <c r="BU3049" s="18"/>
      <c r="BV3049" s="18"/>
      <c r="BW3049" s="18"/>
      <c r="BX3049" s="19"/>
    </row>
    <row r="3050" spans="1:126" ht="20.100000000000001" customHeight="1">
      <c r="A3050" s="245"/>
      <c r="B3050" s="235"/>
      <c r="C3050" s="235"/>
      <c r="D3050" s="236"/>
      <c r="E3050" s="237"/>
      <c r="F3050" s="237"/>
      <c r="G3050" s="237"/>
      <c r="H3050" s="237"/>
      <c r="I3050" s="237"/>
      <c r="J3050" s="238"/>
      <c r="K3050" s="238"/>
      <c r="L3050" s="238"/>
      <c r="M3050" s="238"/>
      <c r="N3050" s="238"/>
      <c r="O3050" s="238"/>
      <c r="P3050" s="238"/>
      <c r="Q3050" s="239"/>
      <c r="R3050" s="240"/>
      <c r="S3050" s="241"/>
      <c r="T3050" s="241"/>
      <c r="U3050" s="241"/>
      <c r="V3050" s="241"/>
      <c r="W3050" s="241"/>
      <c r="X3050" s="241"/>
      <c r="Y3050" s="241"/>
      <c r="Z3050" s="241"/>
      <c r="AA3050" s="241"/>
      <c r="AB3050" s="241"/>
      <c r="AC3050" s="241"/>
      <c r="AD3050" s="241"/>
      <c r="AE3050" s="241"/>
      <c r="AF3050" s="241"/>
      <c r="AG3050" s="241"/>
      <c r="AH3050" s="241"/>
      <c r="AI3050" s="241"/>
      <c r="AJ3050" s="241"/>
      <c r="AK3050" s="241"/>
      <c r="AL3050" s="241"/>
      <c r="AM3050" s="241"/>
      <c r="AN3050" s="241"/>
      <c r="AO3050" s="241"/>
      <c r="AP3050" s="241"/>
      <c r="AQ3050" s="241"/>
      <c r="AR3050" s="242"/>
      <c r="AS3050" s="242"/>
      <c r="AT3050" s="243"/>
      <c r="AU3050" s="241"/>
      <c r="AV3050" s="241"/>
      <c r="AW3050" s="241"/>
      <c r="AX3050" s="241"/>
      <c r="AY3050" s="242"/>
      <c r="AZ3050" s="242"/>
      <c r="BA3050" s="242"/>
      <c r="BB3050" s="242"/>
      <c r="BC3050" s="242"/>
      <c r="BD3050" s="242"/>
      <c r="BE3050" s="242"/>
      <c r="BF3050" s="242"/>
      <c r="BG3050" s="242"/>
      <c r="BH3050" s="242"/>
      <c r="BI3050" s="242"/>
      <c r="BJ3050" s="242"/>
      <c r="BK3050" s="242"/>
      <c r="BL3050" s="242"/>
      <c r="BM3050" s="242"/>
      <c r="BN3050" s="242"/>
      <c r="BO3050" s="242"/>
      <c r="BP3050" s="242"/>
      <c r="BQ3050" s="242"/>
      <c r="BR3050" s="242"/>
      <c r="BS3050" s="242"/>
      <c r="BT3050" s="242"/>
      <c r="BU3050" s="242"/>
      <c r="BV3050" s="242"/>
      <c r="BW3050" s="242"/>
      <c r="BX3050" s="244"/>
    </row>
    <row r="3051" spans="1:126" ht="20.100000000000001" customHeight="1">
      <c r="B3051" s="9"/>
      <c r="C3051" s="9"/>
      <c r="D3051" s="20"/>
      <c r="E3051" s="21" t="s">
        <v>45</v>
      </c>
      <c r="F3051" s="21"/>
      <c r="G3051" s="21"/>
      <c r="H3051" s="21"/>
      <c r="I3051" s="21"/>
      <c r="J3051" s="22"/>
      <c r="K3051" s="22"/>
      <c r="L3051" s="22"/>
      <c r="M3051" s="22"/>
      <c r="N3051" s="22"/>
      <c r="O3051" s="22"/>
      <c r="P3051" s="22"/>
      <c r="Q3051" s="15"/>
      <c r="R3051" s="490" t="str">
        <f>VLOOKUP(A3039,入力フォーム!$A$26:$AA$75,14,FALSE)</f>
        <v/>
      </c>
      <c r="S3051" s="490"/>
      <c r="T3051" s="490"/>
      <c r="U3051" s="490"/>
      <c r="V3051" s="490"/>
      <c r="W3051" s="490"/>
      <c r="X3051" s="490"/>
      <c r="Y3051" s="490"/>
      <c r="Z3051" s="490"/>
      <c r="AA3051" s="490"/>
      <c r="AB3051" s="491" t="s">
        <v>235</v>
      </c>
      <c r="AC3051" s="491"/>
      <c r="AD3051" s="491"/>
      <c r="AE3051" s="491"/>
      <c r="AF3051" s="491"/>
      <c r="AG3051" s="492" t="str">
        <f>VLOOKUP(A3039,入力フォーム!$A$26:$AA$75,16,FALSE)</f>
        <v/>
      </c>
      <c r="AH3051" s="492"/>
      <c r="AI3051" s="492"/>
      <c r="AJ3051" s="492"/>
      <c r="AK3051" s="492"/>
      <c r="AL3051" s="492"/>
      <c r="AM3051" s="492"/>
      <c r="AN3051" s="492"/>
      <c r="AO3051" s="492"/>
      <c r="AP3051" s="492"/>
      <c r="AQ3051" s="27"/>
      <c r="AR3051" s="36"/>
      <c r="AS3051" s="36"/>
      <c r="AT3051" s="36"/>
      <c r="AU3051" s="36"/>
      <c r="AV3051" s="36"/>
      <c r="AW3051" s="36"/>
      <c r="AX3051" s="36"/>
      <c r="AY3051" s="18"/>
      <c r="AZ3051" s="18"/>
      <c r="BA3051" s="18"/>
      <c r="BB3051" s="18"/>
      <c r="BC3051" s="18"/>
      <c r="BD3051" s="18"/>
      <c r="BE3051" s="18"/>
      <c r="BF3051" s="18"/>
      <c r="BG3051" s="18"/>
      <c r="BH3051" s="18"/>
      <c r="BI3051" s="18"/>
      <c r="BJ3051" s="18"/>
      <c r="BK3051" s="18"/>
      <c r="BL3051" s="18"/>
      <c r="BM3051" s="18"/>
      <c r="BN3051" s="18"/>
      <c r="BO3051" s="18"/>
      <c r="BP3051" s="18"/>
      <c r="BQ3051" s="18"/>
      <c r="BR3051" s="18"/>
      <c r="BS3051" s="18"/>
      <c r="BT3051" s="18"/>
      <c r="BU3051" s="18"/>
      <c r="BV3051" s="18"/>
      <c r="BW3051" s="18"/>
      <c r="BX3051" s="19"/>
    </row>
    <row r="3052" spans="1:126" s="8" customFormat="1" ht="10.5" customHeight="1">
      <c r="D3052" s="15"/>
      <c r="E3052" s="16"/>
      <c r="F3052" s="16"/>
      <c r="G3052" s="16"/>
      <c r="H3052" s="16"/>
      <c r="I3052" s="16"/>
      <c r="J3052" s="16"/>
      <c r="K3052" s="16"/>
      <c r="L3052" s="16"/>
      <c r="M3052" s="16"/>
      <c r="N3052" s="16"/>
      <c r="O3052" s="16"/>
      <c r="P3052" s="17"/>
      <c r="Q3052" s="15"/>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6"/>
      <c r="AW3052" s="16"/>
      <c r="AX3052" s="16"/>
      <c r="AY3052" s="16"/>
      <c r="AZ3052" s="16"/>
      <c r="BA3052" s="16"/>
      <c r="BB3052" s="16"/>
      <c r="BC3052" s="16"/>
      <c r="BD3052" s="16"/>
      <c r="BE3052" s="16"/>
      <c r="BF3052" s="16"/>
      <c r="BG3052" s="16"/>
      <c r="BH3052" s="16"/>
      <c r="BI3052" s="16"/>
      <c r="BJ3052" s="16"/>
      <c r="BK3052" s="16"/>
      <c r="BL3052" s="16"/>
      <c r="BM3052" s="16"/>
      <c r="BN3052" s="16"/>
      <c r="BO3052" s="16"/>
      <c r="BP3052" s="16"/>
      <c r="BQ3052" s="16"/>
      <c r="BR3052" s="16"/>
      <c r="BS3052" s="16"/>
      <c r="BT3052" s="16"/>
      <c r="BU3052" s="16"/>
      <c r="BV3052" s="16"/>
      <c r="BW3052" s="16"/>
      <c r="BX3052" s="19"/>
      <c r="BY3052"/>
      <c r="BZ3052" s="43"/>
      <c r="CA3052" s="43"/>
      <c r="CB3052" s="43"/>
      <c r="CC3052" s="43"/>
      <c r="CD3052" s="43"/>
      <c r="CE3052" s="43"/>
      <c r="CF3052" s="43"/>
      <c r="CG3052" s="43"/>
      <c r="CH3052" s="43"/>
      <c r="CI3052" s="43"/>
      <c r="CJ3052" s="43"/>
      <c r="CK3052" s="43"/>
      <c r="CL3052" s="43"/>
      <c r="CM3052" s="43"/>
      <c r="CN3052" s="43"/>
      <c r="CO3052" s="43"/>
      <c r="CP3052" s="43"/>
      <c r="CQ3052" s="43"/>
      <c r="CR3052" s="43"/>
      <c r="CS3052" s="43"/>
      <c r="CT3052" s="43"/>
      <c r="CU3052" s="43"/>
      <c r="CV3052" s="43"/>
      <c r="CW3052" s="43"/>
      <c r="CX3052" s="43"/>
      <c r="CY3052" s="43"/>
      <c r="CZ3052" s="43"/>
      <c r="DA3052" s="43"/>
      <c r="DB3052" s="43"/>
      <c r="DC3052" s="43"/>
      <c r="DD3052" s="43"/>
      <c r="DE3052" s="43"/>
      <c r="DF3052" s="43"/>
      <c r="DG3052" s="43"/>
      <c r="DH3052" s="43"/>
      <c r="DI3052" s="43"/>
      <c r="DJ3052" s="43"/>
      <c r="DK3052" s="43"/>
      <c r="DL3052" s="43"/>
      <c r="DM3052" s="43"/>
      <c r="DN3052" s="43"/>
      <c r="DO3052" s="43"/>
      <c r="DP3052" s="43"/>
      <c r="DQ3052" s="43"/>
      <c r="DR3052" s="43"/>
      <c r="DS3052" s="43"/>
      <c r="DT3052" s="43"/>
      <c r="DU3052" s="43"/>
      <c r="DV3052" s="43"/>
    </row>
    <row r="3053" spans="1:126" ht="20.100000000000001" customHeight="1">
      <c r="B3053" s="9"/>
      <c r="C3053" s="9"/>
      <c r="D3053" s="15"/>
      <c r="E3053" s="16"/>
      <c r="F3053" s="16"/>
      <c r="G3053" s="16"/>
      <c r="H3053" s="16"/>
      <c r="I3053" s="16"/>
      <c r="J3053" s="17"/>
      <c r="K3053" s="17"/>
      <c r="L3053" s="17"/>
      <c r="M3053" s="17"/>
      <c r="N3053" s="17"/>
      <c r="O3053" s="17"/>
      <c r="P3053" s="17"/>
      <c r="Q3053" s="15"/>
      <c r="R3053" s="17"/>
      <c r="S3053" s="17" t="s">
        <v>46</v>
      </c>
      <c r="T3053" s="17"/>
      <c r="U3053" s="17"/>
      <c r="V3053" s="17"/>
      <c r="W3053" s="17"/>
      <c r="X3053" s="17"/>
      <c r="Y3053" s="17"/>
      <c r="Z3053" s="17"/>
      <c r="AA3053" s="17"/>
      <c r="AB3053" s="17"/>
      <c r="AC3053" s="17"/>
      <c r="AD3053" s="17"/>
      <c r="AE3053" s="17"/>
      <c r="AF3053" s="17"/>
      <c r="AG3053" s="17"/>
      <c r="AH3053" s="17"/>
      <c r="AI3053" s="17"/>
      <c r="AJ3053" s="17"/>
      <c r="BI3053" s="247"/>
      <c r="BJ3053" s="247"/>
      <c r="BK3053" s="247"/>
      <c r="BL3053" s="18"/>
      <c r="BM3053" s="18"/>
      <c r="BN3053" s="18"/>
      <c r="BO3053" s="18"/>
      <c r="BP3053" s="18"/>
      <c r="BQ3053" s="18"/>
      <c r="BR3053" s="18"/>
      <c r="BS3053" s="18"/>
      <c r="BT3053" s="18"/>
      <c r="BU3053" s="18"/>
      <c r="BV3053" s="18"/>
      <c r="BW3053" s="18"/>
      <c r="BX3053" s="19"/>
    </row>
    <row r="3054" spans="1:126" ht="20.100000000000001" customHeight="1">
      <c r="B3054" s="9"/>
      <c r="C3054" s="9"/>
      <c r="D3054" s="15"/>
      <c r="E3054" s="16"/>
      <c r="F3054" s="16"/>
      <c r="G3054" s="16"/>
      <c r="H3054" s="16"/>
      <c r="I3054" s="16"/>
      <c r="J3054" s="17"/>
      <c r="K3054" s="17"/>
      <c r="L3054" s="17"/>
      <c r="M3054" s="17"/>
      <c r="N3054" s="17"/>
      <c r="O3054" s="17"/>
      <c r="P3054" s="17"/>
      <c r="Q3054" s="15"/>
      <c r="R3054" s="492" t="str">
        <f>VLOOKUP(A3039,入力フォーム!$A$26:$AA$75,17,FALSE)</f>
        <v/>
      </c>
      <c r="S3054" s="492"/>
      <c r="T3054" s="492"/>
      <c r="U3054" s="492"/>
      <c r="V3054" s="492"/>
      <c r="W3054" s="492"/>
      <c r="X3054" s="492"/>
      <c r="Y3054" s="492"/>
      <c r="Z3054" s="492"/>
      <c r="AA3054" s="492"/>
      <c r="AB3054" s="491" t="s">
        <v>235</v>
      </c>
      <c r="AC3054" s="491"/>
      <c r="AD3054" s="491"/>
      <c r="AE3054" s="491"/>
      <c r="AF3054" s="491"/>
      <c r="AG3054" s="492" t="str">
        <f>VLOOKUP(A3039,入力フォーム!$A$26:$AA$75,19,FALSE)</f>
        <v/>
      </c>
      <c r="AH3054" s="492"/>
      <c r="AI3054" s="492"/>
      <c r="AJ3054" s="492"/>
      <c r="AK3054" s="492"/>
      <c r="AL3054" s="492"/>
      <c r="AM3054" s="492"/>
      <c r="AN3054" s="492"/>
      <c r="AO3054" s="492"/>
      <c r="AP3054" s="492"/>
      <c r="AQ3054" s="27"/>
      <c r="AR3054" s="28" t="s">
        <v>47</v>
      </c>
      <c r="AS3054" s="28"/>
      <c r="AT3054" s="28"/>
      <c r="AU3054" s="28"/>
      <c r="AV3054" s="485" t="str">
        <f>VLOOKUP(A3039,入力フォーム!$A$26:$AA$75,20,FALSE)</f>
        <v/>
      </c>
      <c r="AW3054" s="485"/>
      <c r="AX3054" s="28" t="s">
        <v>48</v>
      </c>
      <c r="AY3054" s="28"/>
      <c r="AZ3054" s="28"/>
      <c r="BA3054" s="28"/>
      <c r="BB3054" s="28"/>
      <c r="BC3054" s="28"/>
      <c r="BD3054" s="28"/>
      <c r="BE3054" s="28"/>
      <c r="BF3054" s="28"/>
      <c r="BG3054" s="18"/>
      <c r="BH3054" s="18"/>
      <c r="BI3054" s="18"/>
      <c r="BJ3054" s="18"/>
      <c r="BK3054" s="18"/>
      <c r="BL3054" s="18"/>
      <c r="BM3054" s="18"/>
      <c r="BN3054" s="18"/>
      <c r="BO3054" s="18"/>
      <c r="BP3054" s="18"/>
      <c r="BQ3054" s="18"/>
      <c r="BR3054" s="18"/>
      <c r="BS3054" s="18"/>
      <c r="BT3054" s="18"/>
      <c r="BU3054" s="18"/>
      <c r="BV3054" s="18"/>
      <c r="BW3054" s="18"/>
      <c r="BX3054" s="19"/>
    </row>
    <row r="3055" spans="1:126" ht="20.100000000000001" customHeight="1">
      <c r="B3055" s="9"/>
      <c r="C3055" s="9"/>
      <c r="D3055" s="15"/>
      <c r="E3055" s="16"/>
      <c r="F3055" s="16"/>
      <c r="G3055" s="16"/>
      <c r="H3055" s="16"/>
      <c r="I3055" s="16"/>
      <c r="J3055" s="17"/>
      <c r="K3055" s="17"/>
      <c r="L3055" s="17"/>
      <c r="M3055" s="17"/>
      <c r="N3055" s="17"/>
      <c r="O3055" s="17"/>
      <c r="P3055" s="17"/>
      <c r="Q3055" s="15"/>
      <c r="R3055" s="17"/>
      <c r="S3055" s="17"/>
      <c r="T3055" s="17"/>
      <c r="U3055" s="17"/>
      <c r="V3055" s="17"/>
      <c r="W3055" s="17"/>
      <c r="X3055" s="17"/>
      <c r="Y3055" s="17"/>
      <c r="Z3055" s="17"/>
      <c r="AA3055" s="17"/>
      <c r="AB3055" s="17"/>
      <c r="AC3055" s="17"/>
      <c r="AD3055" s="17"/>
      <c r="AE3055" s="17"/>
      <c r="AF3055" s="17"/>
      <c r="AG3055" s="17"/>
      <c r="AH3055" s="17"/>
      <c r="AI3055" s="17"/>
      <c r="AJ3055" s="17"/>
      <c r="AK3055" s="17"/>
      <c r="AL3055" s="17"/>
      <c r="AM3055" s="17"/>
      <c r="AN3055" s="17"/>
      <c r="AO3055" s="17"/>
      <c r="AP3055" s="17"/>
      <c r="AQ3055" s="17"/>
      <c r="AR3055" s="17"/>
      <c r="AS3055" s="17"/>
      <c r="AT3055" s="17"/>
      <c r="AU3055" s="17"/>
      <c r="AV3055" s="17"/>
      <c r="AW3055" s="17"/>
      <c r="AX3055" s="17"/>
      <c r="AY3055" s="18"/>
      <c r="AZ3055" s="18"/>
      <c r="BA3055" s="18"/>
      <c r="BB3055" s="18"/>
      <c r="BC3055" s="18"/>
      <c r="BD3055" s="18"/>
      <c r="BE3055" s="18"/>
      <c r="BF3055" s="18"/>
      <c r="BG3055" s="18"/>
      <c r="BH3055" s="18"/>
      <c r="BI3055" s="18"/>
      <c r="BJ3055" s="18"/>
      <c r="BK3055" s="18"/>
      <c r="BL3055" s="18"/>
      <c r="BM3055" s="18"/>
      <c r="BN3055" s="18"/>
      <c r="BO3055" s="18"/>
      <c r="BP3055" s="18"/>
      <c r="BQ3055" s="18"/>
      <c r="BR3055" s="18"/>
      <c r="BS3055" s="18"/>
      <c r="BT3055" s="18"/>
      <c r="BU3055" s="18"/>
      <c r="BV3055" s="18"/>
      <c r="BW3055" s="18"/>
      <c r="BX3055" s="19"/>
    </row>
    <row r="3056" spans="1:126" ht="20.100000000000001" customHeight="1">
      <c r="B3056" s="9"/>
      <c r="C3056" s="9"/>
      <c r="D3056" s="15"/>
      <c r="E3056" s="16"/>
      <c r="F3056" s="16"/>
      <c r="G3056" s="16"/>
      <c r="H3056" s="16"/>
      <c r="I3056" s="16"/>
      <c r="J3056" s="17"/>
      <c r="K3056" s="17"/>
      <c r="L3056" s="17"/>
      <c r="M3056" s="17"/>
      <c r="N3056" s="17"/>
      <c r="O3056" s="17"/>
      <c r="P3056" s="17"/>
      <c r="Q3056" s="15"/>
      <c r="R3056" s="248" t="s">
        <v>238</v>
      </c>
      <c r="S3056" s="29"/>
      <c r="T3056" s="29"/>
      <c r="U3056" s="29"/>
      <c r="V3056" s="29"/>
      <c r="W3056" s="29"/>
      <c r="X3056" s="29"/>
      <c r="Y3056" s="29"/>
      <c r="Z3056" s="29"/>
      <c r="AA3056" s="29"/>
      <c r="AB3056" s="29"/>
      <c r="AC3056" s="29"/>
      <c r="AD3056" s="29"/>
      <c r="AE3056" s="29"/>
      <c r="AF3056" s="29"/>
      <c r="AG3056" s="29"/>
      <c r="AH3056" s="29"/>
      <c r="AI3056" s="29"/>
      <c r="AJ3056" s="29"/>
      <c r="AK3056" s="29"/>
      <c r="AL3056" s="29"/>
      <c r="AM3056" s="29"/>
      <c r="AN3056" s="29"/>
      <c r="AO3056" s="29"/>
      <c r="AP3056" s="29"/>
      <c r="AQ3056" s="29"/>
      <c r="AR3056" s="29"/>
      <c r="AS3056" s="29"/>
      <c r="AT3056" s="29"/>
      <c r="AU3056" s="29"/>
      <c r="AV3056" s="29"/>
      <c r="AW3056" s="29"/>
      <c r="AX3056" s="29"/>
      <c r="AY3056" s="30"/>
      <c r="AZ3056" s="30"/>
      <c r="BA3056" s="30"/>
      <c r="BB3056" s="30"/>
      <c r="BC3056" s="30"/>
      <c r="BD3056" s="30"/>
      <c r="BE3056" s="30"/>
      <c r="BF3056" s="30"/>
      <c r="BG3056" s="30"/>
      <c r="BH3056" s="30"/>
      <c r="BI3056" s="30"/>
      <c r="BJ3056" s="30"/>
      <c r="BK3056" s="30"/>
      <c r="BL3056" s="18"/>
      <c r="BM3056" s="18"/>
      <c r="BN3056" s="18"/>
      <c r="BO3056" s="18"/>
      <c r="BP3056" s="18"/>
      <c r="BQ3056" s="18"/>
      <c r="BR3056" s="18"/>
      <c r="BS3056" s="18"/>
      <c r="BT3056" s="18"/>
      <c r="BU3056" s="18"/>
      <c r="BV3056" s="18"/>
      <c r="BW3056" s="18"/>
      <c r="BX3056" s="19"/>
    </row>
    <row r="3057" spans="2:126" ht="20.100000000000001" customHeight="1">
      <c r="B3057" s="9"/>
      <c r="C3057" s="9"/>
      <c r="D3057" s="23"/>
      <c r="E3057" s="24"/>
      <c r="F3057" s="24"/>
      <c r="G3057" s="24"/>
      <c r="H3057" s="24"/>
      <c r="I3057" s="24"/>
      <c r="J3057" s="25"/>
      <c r="K3057" s="25"/>
      <c r="L3057" s="25"/>
      <c r="M3057" s="25"/>
      <c r="N3057" s="25"/>
      <c r="O3057" s="25"/>
      <c r="P3057" s="25"/>
      <c r="Q3057" s="15"/>
      <c r="R3057" s="249" t="s">
        <v>239</v>
      </c>
      <c r="S3057" s="29"/>
      <c r="T3057" s="29"/>
      <c r="U3057" s="29"/>
      <c r="V3057" s="29"/>
      <c r="W3057" s="29"/>
      <c r="X3057" s="29"/>
      <c r="Y3057" s="29"/>
      <c r="Z3057" s="29"/>
      <c r="AA3057" s="29"/>
      <c r="AB3057" s="29"/>
      <c r="AC3057" s="29"/>
      <c r="AD3057" s="29"/>
      <c r="AE3057" s="29"/>
      <c r="AF3057" s="29"/>
      <c r="AG3057" s="29"/>
      <c r="AH3057" s="29"/>
      <c r="AI3057" s="29"/>
      <c r="AJ3057" s="29"/>
      <c r="AK3057" s="29"/>
      <c r="AL3057" s="29"/>
      <c r="AM3057" s="29"/>
      <c r="AN3057" s="29"/>
      <c r="AO3057" s="29"/>
      <c r="AP3057" s="29"/>
      <c r="AQ3057" s="29"/>
      <c r="AR3057" s="29"/>
      <c r="AS3057" s="29"/>
      <c r="AT3057" s="29"/>
      <c r="AU3057" s="29"/>
      <c r="AV3057" s="29"/>
      <c r="AW3057" s="29"/>
      <c r="AX3057" s="29"/>
      <c r="AY3057" s="30"/>
      <c r="AZ3057" s="30"/>
      <c r="BA3057" s="30"/>
      <c r="BB3057" s="30"/>
      <c r="BC3057" s="30"/>
      <c r="BD3057" s="30"/>
      <c r="BE3057" s="30"/>
      <c r="BF3057" s="30"/>
      <c r="BG3057" s="30"/>
      <c r="BH3057" s="30"/>
      <c r="BI3057" s="30"/>
      <c r="BJ3057" s="30"/>
      <c r="BK3057" s="30"/>
      <c r="BL3057" s="18"/>
      <c r="BM3057" s="18"/>
      <c r="BN3057" s="18"/>
      <c r="BO3057" s="18"/>
      <c r="BP3057" s="18"/>
      <c r="BQ3057" s="18"/>
      <c r="BR3057" s="18"/>
      <c r="BS3057" s="18"/>
      <c r="BT3057" s="18"/>
      <c r="BU3057" s="18"/>
      <c r="BV3057" s="18"/>
      <c r="BW3057" s="18"/>
      <c r="BX3057" s="19"/>
    </row>
    <row r="3058" spans="2:126" ht="20.100000000000001" customHeight="1">
      <c r="B3058" s="9"/>
      <c r="C3058" s="9"/>
      <c r="D3058" s="15"/>
      <c r="E3058" s="16" t="s">
        <v>49</v>
      </c>
      <c r="F3058" s="16"/>
      <c r="G3058" s="16"/>
      <c r="H3058" s="16"/>
      <c r="I3058" s="16"/>
      <c r="J3058" s="17"/>
      <c r="K3058" s="17"/>
      <c r="L3058" s="17"/>
      <c r="M3058" s="17"/>
      <c r="N3058" s="17"/>
      <c r="O3058" s="17"/>
      <c r="P3058" s="17"/>
      <c r="Q3058" s="20"/>
      <c r="R3058" s="21" t="s">
        <v>67</v>
      </c>
      <c r="S3058" s="22"/>
      <c r="T3058" s="22"/>
      <c r="U3058" s="22"/>
      <c r="V3058" s="22"/>
      <c r="W3058" s="22"/>
      <c r="X3058" s="22"/>
      <c r="Y3058" s="22"/>
      <c r="Z3058" s="22"/>
      <c r="AA3058" s="22"/>
      <c r="AB3058" s="22"/>
      <c r="AC3058" s="22"/>
      <c r="AD3058" s="22"/>
      <c r="AE3058" s="22"/>
      <c r="AF3058" s="22"/>
      <c r="AG3058" s="22"/>
      <c r="AH3058" s="22"/>
      <c r="AI3058" s="22"/>
      <c r="AJ3058" s="22"/>
      <c r="AK3058" s="22"/>
      <c r="AL3058" s="22"/>
      <c r="AM3058" s="22"/>
      <c r="AN3058" s="22"/>
      <c r="AO3058" s="22"/>
      <c r="AP3058" s="22"/>
      <c r="AQ3058" s="22"/>
      <c r="AR3058" s="22"/>
      <c r="AS3058" s="22"/>
      <c r="AT3058" s="22"/>
      <c r="AU3058" s="22"/>
      <c r="AV3058" s="22"/>
      <c r="AW3058" s="22"/>
      <c r="AX3058" s="2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3"/>
    </row>
    <row r="3059" spans="2:126" ht="20.100000000000001" customHeight="1">
      <c r="B3059" s="9"/>
      <c r="C3059" s="9"/>
      <c r="D3059" s="15"/>
      <c r="E3059" s="16"/>
      <c r="F3059" s="16"/>
      <c r="G3059" s="16"/>
      <c r="H3059" s="16"/>
      <c r="I3059" s="16"/>
      <c r="J3059" s="17"/>
      <c r="K3059" s="17"/>
      <c r="L3059" s="17"/>
      <c r="M3059" s="17"/>
      <c r="N3059" s="17"/>
      <c r="O3059" s="17"/>
      <c r="P3059" s="17"/>
      <c r="Q3059" s="23"/>
      <c r="R3059" s="31" t="s">
        <v>126</v>
      </c>
      <c r="S3059" s="31"/>
      <c r="T3059" s="31"/>
      <c r="U3059" s="31"/>
      <c r="V3059" s="31"/>
      <c r="W3059" s="31"/>
      <c r="X3059" s="31"/>
      <c r="Y3059" s="31"/>
      <c r="Z3059" s="31"/>
      <c r="AA3059" s="31"/>
      <c r="AB3059" s="31"/>
      <c r="AC3059" s="31"/>
      <c r="AD3059" s="31"/>
      <c r="AE3059" s="31"/>
      <c r="AF3059" s="31"/>
      <c r="AG3059" s="31"/>
      <c r="AH3059" s="31"/>
      <c r="AI3059" s="31"/>
      <c r="AJ3059" s="31"/>
      <c r="AK3059" s="31"/>
      <c r="AL3059" s="31"/>
      <c r="AM3059" s="31"/>
      <c r="AN3059" s="31"/>
      <c r="AO3059" s="31"/>
      <c r="AP3059" s="31"/>
      <c r="AQ3059" s="31"/>
      <c r="AR3059" s="31"/>
      <c r="AS3059" s="31"/>
      <c r="AT3059" s="31"/>
      <c r="AU3059" s="31"/>
      <c r="AV3059" s="31"/>
      <c r="AW3059" s="31"/>
      <c r="AX3059" s="31"/>
      <c r="AY3059" s="32"/>
      <c r="AZ3059" s="32"/>
      <c r="BA3059" s="32"/>
      <c r="BB3059" s="32"/>
      <c r="BC3059" s="32"/>
      <c r="BD3059" s="32"/>
      <c r="BE3059" s="32"/>
      <c r="BF3059" s="32"/>
      <c r="BG3059" s="32"/>
      <c r="BH3059" s="32"/>
      <c r="BI3059" s="32"/>
      <c r="BJ3059" s="32"/>
      <c r="BK3059" s="33"/>
      <c r="BL3059" s="33"/>
      <c r="BM3059" s="33"/>
      <c r="BN3059" s="33"/>
      <c r="BO3059" s="33"/>
      <c r="BP3059" s="33"/>
      <c r="BQ3059" s="33"/>
      <c r="BR3059" s="33"/>
      <c r="BS3059" s="33"/>
      <c r="BT3059" s="33"/>
      <c r="BU3059" s="33"/>
      <c r="BV3059" s="33"/>
      <c r="BW3059" s="33"/>
      <c r="BX3059" s="26"/>
      <c r="BZ3059"/>
      <c r="CA3059"/>
      <c r="CB3059"/>
      <c r="CC3059"/>
      <c r="CD3059"/>
      <c r="CE3059"/>
      <c r="CF3059"/>
      <c r="CG3059"/>
      <c r="CH3059"/>
      <c r="CI3059"/>
      <c r="CJ3059"/>
      <c r="CK3059"/>
      <c r="CL3059"/>
      <c r="CM3059"/>
      <c r="CN3059"/>
      <c r="CO3059"/>
      <c r="CP3059"/>
      <c r="CQ3059"/>
      <c r="CR3059"/>
      <c r="CS3059"/>
      <c r="CT3059"/>
      <c r="CU3059"/>
      <c r="CV3059"/>
      <c r="CW3059"/>
      <c r="CX3059"/>
      <c r="CY3059"/>
      <c r="CZ3059"/>
      <c r="DA3059"/>
      <c r="DB3059"/>
      <c r="DC3059"/>
      <c r="DD3059"/>
      <c r="DE3059"/>
      <c r="DF3059"/>
      <c r="DG3059"/>
      <c r="DH3059"/>
      <c r="DI3059"/>
      <c r="DJ3059"/>
      <c r="DK3059"/>
      <c r="DL3059"/>
      <c r="DM3059"/>
      <c r="DN3059"/>
      <c r="DO3059"/>
      <c r="DP3059"/>
      <c r="DQ3059"/>
      <c r="DR3059"/>
      <c r="DS3059"/>
      <c r="DT3059"/>
      <c r="DU3059"/>
      <c r="DV3059"/>
    </row>
    <row r="3060" spans="2:126" ht="20.100000000000001" customHeight="1">
      <c r="B3060" s="9"/>
      <c r="C3060" s="9"/>
      <c r="D3060" s="10"/>
      <c r="E3060" s="11" t="s">
        <v>81</v>
      </c>
      <c r="F3060" s="11"/>
      <c r="G3060" s="11"/>
      <c r="H3060" s="11"/>
      <c r="I3060" s="11"/>
      <c r="J3060" s="12"/>
      <c r="K3060" s="12"/>
      <c r="L3060" s="12"/>
      <c r="M3060" s="12"/>
      <c r="N3060" s="12"/>
      <c r="O3060" s="12"/>
      <c r="P3060" s="12"/>
      <c r="Q3060" s="15"/>
      <c r="R3060" s="16" t="s">
        <v>115</v>
      </c>
      <c r="S3060" s="17"/>
      <c r="T3060" s="17"/>
      <c r="U3060" s="17"/>
      <c r="V3060" s="17"/>
      <c r="W3060" s="17"/>
      <c r="X3060" s="17"/>
      <c r="Y3060" s="17"/>
      <c r="Z3060" s="17"/>
      <c r="AA3060" s="17"/>
      <c r="AB3060" s="17"/>
      <c r="AC3060" s="17"/>
      <c r="AD3060" s="17"/>
      <c r="AE3060" s="17"/>
      <c r="AF3060" s="17"/>
      <c r="AG3060" s="17"/>
      <c r="AH3060" s="17"/>
      <c r="AI3060" s="17"/>
      <c r="AJ3060" s="17"/>
      <c r="AK3060" s="17"/>
      <c r="AL3060" s="17"/>
      <c r="AM3060" s="17"/>
      <c r="AN3060" s="17"/>
      <c r="AO3060" s="17"/>
      <c r="AP3060" s="17"/>
      <c r="AQ3060" s="17"/>
      <c r="AR3060" s="17"/>
      <c r="AS3060" s="17"/>
      <c r="AT3060" s="17"/>
      <c r="AU3060" s="17"/>
      <c r="AV3060" s="17"/>
      <c r="AW3060" s="17"/>
      <c r="AX3060" s="17"/>
      <c r="AY3060" s="18"/>
      <c r="AZ3060" s="18"/>
      <c r="BA3060" s="18"/>
      <c r="BB3060" s="18"/>
      <c r="BC3060" s="18"/>
      <c r="BD3060" s="18"/>
      <c r="BE3060" s="18"/>
      <c r="BF3060" s="18"/>
      <c r="BG3060" s="18"/>
      <c r="BH3060" s="18"/>
      <c r="BI3060" s="18"/>
      <c r="BJ3060" s="18"/>
      <c r="BK3060" s="18"/>
      <c r="BL3060" s="18"/>
      <c r="BM3060" s="18"/>
      <c r="BN3060" s="18"/>
      <c r="BO3060" s="18"/>
      <c r="BP3060" s="18"/>
      <c r="BQ3060" s="18"/>
      <c r="BR3060" s="18"/>
      <c r="BS3060" s="18"/>
      <c r="BT3060" s="18"/>
      <c r="BU3060" s="18"/>
      <c r="BV3060" s="18"/>
      <c r="BW3060" s="18"/>
      <c r="BX3060" s="19"/>
      <c r="BZ3060"/>
      <c r="CA3060"/>
      <c r="CB3060"/>
      <c r="CC3060"/>
      <c r="CD3060"/>
      <c r="CE3060"/>
      <c r="CF3060"/>
      <c r="CG3060"/>
      <c r="CH3060"/>
      <c r="CI3060"/>
      <c r="CJ3060"/>
      <c r="CK3060"/>
      <c r="CL3060"/>
      <c r="CM3060"/>
      <c r="CN3060"/>
      <c r="CO3060"/>
      <c r="CP3060"/>
      <c r="CQ3060"/>
      <c r="CR3060"/>
      <c r="CS3060"/>
      <c r="CT3060"/>
      <c r="CU3060"/>
      <c r="CV3060"/>
      <c r="CW3060"/>
      <c r="CX3060"/>
      <c r="CY3060"/>
      <c r="CZ3060"/>
      <c r="DA3060"/>
      <c r="DB3060"/>
      <c r="DC3060"/>
      <c r="DD3060"/>
      <c r="DE3060"/>
      <c r="DF3060"/>
      <c r="DG3060"/>
      <c r="DH3060"/>
      <c r="DI3060"/>
      <c r="DJ3060"/>
      <c r="DK3060"/>
      <c r="DL3060"/>
      <c r="DM3060"/>
      <c r="DN3060"/>
      <c r="DO3060"/>
      <c r="DP3060"/>
      <c r="DQ3060"/>
      <c r="DR3060"/>
      <c r="DS3060"/>
      <c r="DT3060"/>
      <c r="DU3060"/>
      <c r="DV3060"/>
    </row>
    <row r="3061" spans="2:126" ht="20.100000000000001" customHeight="1">
      <c r="B3061" s="9"/>
      <c r="C3061" s="9"/>
      <c r="D3061" s="15"/>
      <c r="E3061" s="16" t="s">
        <v>82</v>
      </c>
      <c r="F3061" s="16"/>
      <c r="G3061" s="16"/>
      <c r="H3061" s="16"/>
      <c r="I3061" s="16"/>
      <c r="J3061" s="17"/>
      <c r="K3061" s="17"/>
      <c r="L3061" s="17"/>
      <c r="M3061" s="17"/>
      <c r="N3061" s="17"/>
      <c r="O3061" s="17"/>
      <c r="P3061" s="17"/>
      <c r="Q3061" s="20"/>
      <c r="R3061" s="486" t="s">
        <v>113</v>
      </c>
      <c r="S3061" s="486"/>
      <c r="T3061" s="486"/>
      <c r="U3061" s="486"/>
      <c r="V3061" s="39" t="s">
        <v>240</v>
      </c>
      <c r="W3061" s="487" t="str">
        <f>VLOOKUP(A3039,入力フォーム!$A$26:$AA$75,10,FALSE)</f>
        <v/>
      </c>
      <c r="X3061" s="487"/>
      <c r="Y3061" s="487"/>
      <c r="Z3061" s="487"/>
      <c r="AA3061" s="487"/>
      <c r="AB3061" s="487"/>
      <c r="AC3061" s="487"/>
      <c r="AD3061" s="39" t="s">
        <v>21</v>
      </c>
      <c r="AE3061" s="40"/>
      <c r="AF3061" s="22"/>
      <c r="AG3061" s="22"/>
      <c r="AH3061" s="22"/>
      <c r="AI3061" s="22"/>
      <c r="AJ3061" s="22"/>
      <c r="AK3061" s="22"/>
      <c r="AL3061" s="22"/>
      <c r="AM3061" s="22"/>
      <c r="AN3061" s="22"/>
      <c r="AO3061" s="22"/>
      <c r="AP3061" s="22"/>
      <c r="AQ3061" s="22"/>
      <c r="AR3061" s="22"/>
      <c r="AS3061" s="22"/>
      <c r="AT3061" s="22"/>
      <c r="AU3061" s="22"/>
      <c r="AV3061" s="22"/>
      <c r="AW3061" s="22"/>
      <c r="AX3061" s="2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3"/>
      <c r="BZ3061"/>
      <c r="CA3061"/>
      <c r="CB3061"/>
      <c r="CC3061"/>
      <c r="CD3061"/>
      <c r="CE3061"/>
      <c r="CF3061"/>
      <c r="CG3061"/>
      <c r="CH3061"/>
      <c r="CI3061"/>
      <c r="CJ3061"/>
      <c r="CK3061"/>
      <c r="CL3061"/>
      <c r="CM3061"/>
      <c r="CN3061"/>
      <c r="CO3061"/>
      <c r="CP3061"/>
      <c r="CQ3061"/>
      <c r="CR3061"/>
      <c r="CS3061"/>
      <c r="CT3061"/>
      <c r="CU3061"/>
      <c r="CV3061"/>
      <c r="CW3061"/>
      <c r="CX3061"/>
      <c r="CY3061"/>
      <c r="CZ3061"/>
      <c r="DA3061"/>
      <c r="DB3061"/>
      <c r="DC3061"/>
      <c r="DD3061"/>
      <c r="DE3061"/>
      <c r="DF3061"/>
      <c r="DG3061"/>
      <c r="DH3061"/>
      <c r="DI3061"/>
      <c r="DJ3061"/>
      <c r="DK3061"/>
      <c r="DL3061"/>
      <c r="DM3061"/>
      <c r="DN3061"/>
      <c r="DO3061"/>
      <c r="DP3061"/>
      <c r="DQ3061"/>
      <c r="DR3061"/>
      <c r="DS3061"/>
      <c r="DT3061"/>
      <c r="DU3061"/>
      <c r="DV3061"/>
    </row>
    <row r="3062" spans="2:126" ht="20.100000000000001" customHeight="1">
      <c r="B3062" s="9"/>
      <c r="C3062" s="9"/>
      <c r="D3062" s="15"/>
      <c r="E3062" s="16"/>
      <c r="F3062" s="16"/>
      <c r="G3062" s="16"/>
      <c r="H3062" s="16"/>
      <c r="I3062" s="16"/>
      <c r="J3062" s="17"/>
      <c r="K3062" s="17"/>
      <c r="L3062" s="17"/>
      <c r="M3062" s="17"/>
      <c r="N3062" s="17"/>
      <c r="O3062" s="17"/>
      <c r="P3062" s="17"/>
      <c r="Q3062" s="15"/>
      <c r="R3062" s="16" t="s">
        <v>104</v>
      </c>
      <c r="S3062" s="17"/>
      <c r="T3062" s="17"/>
      <c r="U3062" s="17"/>
      <c r="V3062" s="17"/>
      <c r="W3062" s="17"/>
      <c r="X3062" s="17"/>
      <c r="Y3062" s="17"/>
      <c r="Z3062" s="17"/>
      <c r="AA3062" s="17"/>
      <c r="AB3062" s="17"/>
      <c r="AC3062" s="17"/>
      <c r="AD3062" s="17"/>
      <c r="AE3062" s="17"/>
      <c r="AF3062" s="17"/>
      <c r="AG3062" s="17"/>
      <c r="AH3062" s="17"/>
      <c r="AI3062" s="17"/>
      <c r="AJ3062" s="17"/>
      <c r="AK3062" s="17"/>
      <c r="AL3062" s="17"/>
      <c r="AM3062" s="17"/>
      <c r="AN3062" s="17"/>
      <c r="AO3062" s="17"/>
      <c r="AP3062" s="17"/>
      <c r="AQ3062" s="17"/>
      <c r="AR3062" s="17"/>
      <c r="AS3062" s="17"/>
      <c r="AT3062" s="17"/>
      <c r="AU3062" s="17"/>
      <c r="AV3062" s="17"/>
      <c r="AW3062" s="17"/>
      <c r="AX3062" s="17"/>
      <c r="AY3062" s="18"/>
      <c r="AZ3062" s="18"/>
      <c r="BA3062" s="18"/>
      <c r="BB3062" s="18"/>
      <c r="BC3062" s="18"/>
      <c r="BD3062" s="18"/>
      <c r="BE3062" s="18"/>
      <c r="BF3062" s="18"/>
      <c r="BG3062" s="18"/>
      <c r="BH3062" s="18"/>
      <c r="BI3062" s="18"/>
      <c r="BJ3062" s="18"/>
      <c r="BK3062" s="18"/>
      <c r="BL3062" s="18"/>
      <c r="BM3062" s="18"/>
      <c r="BN3062" s="18"/>
      <c r="BO3062" s="18"/>
      <c r="BP3062" s="18"/>
      <c r="BQ3062" s="18"/>
      <c r="BR3062" s="18"/>
      <c r="BS3062" s="18"/>
      <c r="BT3062" s="18"/>
      <c r="BU3062" s="18"/>
      <c r="BV3062" s="18"/>
      <c r="BW3062" s="18"/>
      <c r="BX3062" s="19"/>
      <c r="BZ3062"/>
      <c r="CA3062"/>
      <c r="CB3062"/>
      <c r="CC3062"/>
      <c r="CD3062"/>
      <c r="CE3062"/>
      <c r="CF3062"/>
      <c r="CG3062"/>
      <c r="CH3062"/>
      <c r="CI3062"/>
      <c r="CJ3062"/>
      <c r="CK3062"/>
      <c r="CL3062"/>
      <c r="CM3062"/>
      <c r="CN3062"/>
      <c r="CO3062"/>
      <c r="CP3062"/>
      <c r="CQ3062"/>
      <c r="CR3062"/>
      <c r="CS3062"/>
      <c r="CT3062"/>
      <c r="CU3062"/>
      <c r="CV3062"/>
      <c r="CW3062"/>
      <c r="CX3062"/>
      <c r="CY3062"/>
      <c r="CZ3062"/>
      <c r="DA3062"/>
      <c r="DB3062"/>
      <c r="DC3062"/>
      <c r="DD3062"/>
      <c r="DE3062"/>
      <c r="DF3062"/>
      <c r="DG3062"/>
      <c r="DH3062"/>
      <c r="DI3062"/>
      <c r="DJ3062"/>
      <c r="DK3062"/>
      <c r="DL3062"/>
      <c r="DM3062"/>
      <c r="DN3062"/>
      <c r="DO3062"/>
      <c r="DP3062"/>
      <c r="DQ3062"/>
      <c r="DR3062"/>
      <c r="DS3062"/>
      <c r="DT3062"/>
      <c r="DU3062"/>
      <c r="DV3062"/>
    </row>
    <row r="3063" spans="2:126" ht="20.100000000000001" customHeight="1">
      <c r="B3063" s="9"/>
      <c r="C3063" s="9"/>
      <c r="D3063" s="15"/>
      <c r="E3063" s="16"/>
      <c r="F3063" s="16"/>
      <c r="G3063" s="16"/>
      <c r="H3063" s="16"/>
      <c r="I3063" s="16"/>
      <c r="J3063" s="17"/>
      <c r="K3063" s="17"/>
      <c r="L3063" s="17"/>
      <c r="M3063" s="17"/>
      <c r="N3063" s="17"/>
      <c r="O3063" s="17"/>
      <c r="P3063" s="17"/>
      <c r="Q3063" s="15"/>
      <c r="R3063" s="16" t="s">
        <v>68</v>
      </c>
      <c r="S3063" s="17"/>
      <c r="T3063" s="17"/>
      <c r="U3063" s="17"/>
      <c r="V3063" s="17"/>
      <c r="W3063" s="17"/>
      <c r="X3063" s="17"/>
      <c r="Y3063" s="17"/>
      <c r="Z3063" s="17"/>
      <c r="AA3063" s="17"/>
      <c r="AB3063" s="17"/>
      <c r="AC3063" s="17"/>
      <c r="AD3063" s="17"/>
      <c r="AE3063" s="17"/>
      <c r="AF3063" s="17"/>
      <c r="AG3063" s="17"/>
      <c r="AH3063" s="17"/>
      <c r="AI3063" s="17"/>
      <c r="AJ3063" s="17"/>
      <c r="AK3063" s="17"/>
      <c r="AL3063" s="17"/>
      <c r="AM3063" s="17"/>
      <c r="AN3063" s="17"/>
      <c r="AO3063" s="17"/>
      <c r="AP3063" s="17"/>
      <c r="AQ3063" s="17"/>
      <c r="AR3063" s="17"/>
      <c r="AS3063" s="17"/>
      <c r="AT3063" s="17"/>
      <c r="AU3063" s="17"/>
      <c r="AV3063" s="17"/>
      <c r="AW3063" s="17"/>
      <c r="AX3063" s="17"/>
      <c r="AY3063" s="18"/>
      <c r="AZ3063" s="18"/>
      <c r="BA3063" s="18"/>
      <c r="BB3063" s="18"/>
      <c r="BC3063" s="18"/>
      <c r="BD3063" s="18"/>
      <c r="BE3063" s="18"/>
      <c r="BF3063" s="18"/>
      <c r="BG3063" s="18"/>
      <c r="BH3063" s="18"/>
      <c r="BI3063" s="18"/>
      <c r="BJ3063" s="18"/>
      <c r="BK3063" s="18"/>
      <c r="BL3063" s="18"/>
      <c r="BM3063" s="18"/>
      <c r="BN3063" s="18"/>
      <c r="BO3063" s="18"/>
      <c r="BP3063" s="18"/>
      <c r="BQ3063" s="18"/>
      <c r="BR3063" s="18"/>
      <c r="BS3063" s="18"/>
      <c r="BT3063" s="18"/>
      <c r="BU3063" s="18"/>
      <c r="BV3063" s="18"/>
      <c r="BW3063" s="18"/>
      <c r="BX3063" s="19"/>
      <c r="BZ3063"/>
      <c r="CA3063"/>
      <c r="CB3063"/>
      <c r="CC3063"/>
      <c r="CD3063"/>
      <c r="CE3063"/>
      <c r="CF3063"/>
      <c r="CG3063"/>
      <c r="CH3063"/>
      <c r="CI3063"/>
      <c r="CJ3063"/>
      <c r="CK3063"/>
      <c r="CL3063"/>
      <c r="CM3063"/>
      <c r="CN3063"/>
      <c r="CO3063"/>
      <c r="CP3063"/>
      <c r="CQ3063"/>
      <c r="CR3063"/>
      <c r="CS3063"/>
      <c r="CT3063"/>
      <c r="CU3063"/>
      <c r="CV3063"/>
      <c r="CW3063"/>
      <c r="CX3063"/>
      <c r="CY3063"/>
      <c r="CZ3063"/>
      <c r="DA3063"/>
      <c r="DB3063"/>
      <c r="DC3063"/>
      <c r="DD3063"/>
      <c r="DE3063"/>
      <c r="DF3063"/>
      <c r="DG3063"/>
      <c r="DH3063"/>
      <c r="DI3063"/>
      <c r="DJ3063"/>
      <c r="DK3063"/>
      <c r="DL3063"/>
      <c r="DM3063"/>
      <c r="DN3063"/>
      <c r="DO3063"/>
      <c r="DP3063"/>
      <c r="DQ3063"/>
      <c r="DR3063"/>
      <c r="DS3063"/>
      <c r="DT3063"/>
      <c r="DU3063"/>
      <c r="DV3063"/>
    </row>
    <row r="3064" spans="2:126" ht="20.100000000000001" customHeight="1">
      <c r="B3064" s="9"/>
      <c r="C3064" s="9"/>
      <c r="D3064" s="15"/>
      <c r="E3064" s="16"/>
      <c r="F3064" s="16"/>
      <c r="G3064" s="16"/>
      <c r="H3064" s="16"/>
      <c r="I3064" s="16"/>
      <c r="J3064" s="17"/>
      <c r="K3064" s="17"/>
      <c r="L3064" s="17"/>
      <c r="M3064" s="17"/>
      <c r="N3064" s="17"/>
      <c r="O3064" s="17"/>
      <c r="P3064" s="17"/>
      <c r="Q3064" s="15"/>
      <c r="R3064" s="16" t="s">
        <v>114</v>
      </c>
      <c r="S3064" s="17"/>
      <c r="T3064" s="17"/>
      <c r="U3064" s="17"/>
      <c r="V3064" s="17"/>
      <c r="W3064" s="17"/>
      <c r="X3064" s="17"/>
      <c r="Y3064" s="17"/>
      <c r="Z3064" s="17"/>
      <c r="AA3064" s="17"/>
      <c r="AB3064" s="17"/>
      <c r="AC3064" s="17"/>
      <c r="AD3064" s="17"/>
      <c r="AE3064" s="17"/>
      <c r="AF3064" s="17"/>
      <c r="AG3064" s="17"/>
      <c r="AH3064" s="17"/>
      <c r="AI3064" s="17"/>
      <c r="AJ3064" s="17"/>
      <c r="AK3064" s="17"/>
      <c r="AL3064" s="17"/>
      <c r="AM3064" s="17"/>
      <c r="AN3064" s="17"/>
      <c r="AO3064" s="17"/>
      <c r="AP3064" s="17"/>
      <c r="AQ3064" s="17"/>
      <c r="AR3064" s="17"/>
      <c r="AS3064" s="17"/>
      <c r="AT3064" s="17"/>
      <c r="AU3064" s="17"/>
      <c r="AV3064" s="17"/>
      <c r="AW3064" s="17"/>
      <c r="AX3064" s="17"/>
      <c r="AY3064" s="18"/>
      <c r="AZ3064" s="18"/>
      <c r="BA3064" s="18"/>
      <c r="BB3064" s="18"/>
      <c r="BC3064" s="18"/>
      <c r="BD3064" s="18"/>
      <c r="BE3064" s="18"/>
      <c r="BF3064" s="18"/>
      <c r="BG3064" s="18"/>
      <c r="BH3064" s="18"/>
      <c r="BI3064" s="18"/>
      <c r="BJ3064" s="18"/>
      <c r="BK3064" s="18"/>
      <c r="BL3064" s="18"/>
      <c r="BM3064" s="18"/>
      <c r="BN3064" s="18"/>
      <c r="BO3064" s="18"/>
      <c r="BP3064" s="18"/>
      <c r="BQ3064" s="18"/>
      <c r="BR3064" s="18"/>
      <c r="BS3064" s="18"/>
      <c r="BT3064" s="18"/>
      <c r="BU3064" s="18"/>
      <c r="BV3064" s="18"/>
      <c r="BW3064" s="18"/>
      <c r="BX3064" s="19"/>
      <c r="BZ3064"/>
      <c r="CA3064"/>
      <c r="CB3064"/>
      <c r="CC3064"/>
      <c r="CD3064"/>
      <c r="CE3064"/>
      <c r="CF3064"/>
      <c r="CG3064"/>
      <c r="CH3064"/>
      <c r="CI3064"/>
      <c r="CJ3064"/>
      <c r="CK3064"/>
      <c r="CL3064"/>
      <c r="CM3064"/>
      <c r="CN3064"/>
      <c r="CO3064"/>
      <c r="CP3064"/>
      <c r="CQ3064"/>
      <c r="CR3064"/>
      <c r="CS3064"/>
      <c r="CT3064"/>
      <c r="CU3064"/>
      <c r="CV3064"/>
      <c r="CW3064"/>
      <c r="CX3064"/>
      <c r="CY3064"/>
      <c r="CZ3064"/>
      <c r="DA3064"/>
      <c r="DB3064"/>
      <c r="DC3064"/>
      <c r="DD3064"/>
      <c r="DE3064"/>
      <c r="DF3064"/>
      <c r="DG3064"/>
      <c r="DH3064"/>
      <c r="DI3064"/>
      <c r="DJ3064"/>
      <c r="DK3064"/>
      <c r="DL3064"/>
      <c r="DM3064"/>
      <c r="DN3064"/>
      <c r="DO3064"/>
      <c r="DP3064"/>
      <c r="DQ3064"/>
      <c r="DR3064"/>
      <c r="DS3064"/>
      <c r="DT3064"/>
      <c r="DU3064"/>
      <c r="DV3064"/>
    </row>
    <row r="3065" spans="2:126" ht="20.100000000000001" customHeight="1">
      <c r="B3065" s="9"/>
      <c r="C3065" s="9"/>
      <c r="D3065" s="15"/>
      <c r="E3065" s="16"/>
      <c r="F3065" s="16"/>
      <c r="G3065" s="16"/>
      <c r="H3065" s="16"/>
      <c r="I3065" s="16"/>
      <c r="J3065" s="17"/>
      <c r="K3065" s="17"/>
      <c r="L3065" s="17"/>
      <c r="M3065" s="17"/>
      <c r="N3065" s="17"/>
      <c r="O3065" s="17"/>
      <c r="P3065" s="17"/>
      <c r="Q3065" s="23"/>
      <c r="R3065" s="25"/>
      <c r="S3065" s="25"/>
      <c r="T3065" s="25"/>
      <c r="U3065" s="25"/>
      <c r="V3065" s="25"/>
      <c r="W3065" s="25"/>
      <c r="X3065" s="25"/>
      <c r="Y3065" s="24" t="s">
        <v>241</v>
      </c>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26"/>
      <c r="BZ3065"/>
      <c r="CA3065"/>
      <c r="CB3065"/>
      <c r="CC3065"/>
      <c r="CD3065"/>
      <c r="CE3065"/>
      <c r="CF3065"/>
      <c r="CG3065"/>
      <c r="CH3065"/>
      <c r="CI3065"/>
      <c r="CJ3065"/>
      <c r="CK3065"/>
      <c r="CL3065"/>
      <c r="CM3065"/>
      <c r="CN3065"/>
      <c r="CO3065"/>
      <c r="CP3065"/>
      <c r="CQ3065"/>
      <c r="CR3065"/>
      <c r="CS3065"/>
      <c r="CT3065"/>
      <c r="CU3065"/>
      <c r="CV3065"/>
      <c r="CW3065"/>
      <c r="CX3065"/>
      <c r="CY3065"/>
      <c r="CZ3065"/>
      <c r="DA3065"/>
      <c r="DB3065"/>
      <c r="DC3065"/>
      <c r="DD3065"/>
      <c r="DE3065"/>
      <c r="DF3065"/>
      <c r="DG3065"/>
      <c r="DH3065"/>
      <c r="DI3065"/>
      <c r="DJ3065"/>
      <c r="DK3065"/>
      <c r="DL3065"/>
      <c r="DM3065"/>
      <c r="DN3065"/>
      <c r="DO3065"/>
      <c r="DP3065"/>
      <c r="DQ3065"/>
      <c r="DR3065"/>
      <c r="DS3065"/>
      <c r="DT3065"/>
      <c r="DU3065"/>
      <c r="DV3065"/>
    </row>
    <row r="3066" spans="2:126" ht="20.100000000000001" customHeight="1">
      <c r="B3066" s="9"/>
      <c r="C3066" s="9"/>
      <c r="D3066" s="10"/>
      <c r="E3066" s="11" t="s">
        <v>50</v>
      </c>
      <c r="F3066" s="11"/>
      <c r="G3066" s="11"/>
      <c r="H3066" s="11"/>
      <c r="I3066" s="11"/>
      <c r="J3066" s="12"/>
      <c r="K3066" s="12"/>
      <c r="L3066" s="12"/>
      <c r="M3066" s="12"/>
      <c r="N3066" s="12"/>
      <c r="O3066" s="12"/>
      <c r="P3066" s="12"/>
      <c r="Q3066" s="15"/>
      <c r="R3066" s="16" t="s">
        <v>69</v>
      </c>
      <c r="S3066" s="17"/>
      <c r="T3066" s="17"/>
      <c r="U3066" s="17"/>
      <c r="V3066" s="17"/>
      <c r="W3066" s="17"/>
      <c r="X3066" s="17"/>
      <c r="Y3066" s="17"/>
      <c r="Z3066" s="17"/>
      <c r="AA3066" s="17"/>
      <c r="AB3066" s="17"/>
      <c r="AC3066" s="16" t="s">
        <v>70</v>
      </c>
      <c r="AD3066" s="17"/>
      <c r="AE3066" s="17"/>
      <c r="AF3066" s="17"/>
      <c r="AG3066" s="17"/>
      <c r="AH3066" s="17"/>
      <c r="AI3066" s="17"/>
      <c r="AJ3066" s="17"/>
      <c r="AK3066" s="17"/>
      <c r="AL3066" s="17"/>
      <c r="AM3066" s="17"/>
      <c r="AN3066" s="17"/>
      <c r="AO3066" s="17"/>
      <c r="AP3066" s="17"/>
      <c r="AQ3066" s="17"/>
      <c r="AR3066" s="17"/>
      <c r="AS3066" s="17"/>
      <c r="AT3066" s="17"/>
      <c r="AU3066" s="17"/>
      <c r="AV3066" s="17"/>
      <c r="AW3066" s="17"/>
      <c r="AX3066" s="17"/>
      <c r="AY3066" s="18"/>
      <c r="AZ3066" s="18"/>
      <c r="BA3066" s="18"/>
      <c r="BB3066" s="18"/>
      <c r="BC3066" s="18"/>
      <c r="BD3066" s="18"/>
      <c r="BE3066" s="18"/>
      <c r="BF3066" s="18"/>
      <c r="BG3066" s="18"/>
      <c r="BH3066" s="18"/>
      <c r="BI3066" s="18"/>
      <c r="BJ3066" s="18"/>
      <c r="BK3066" s="18"/>
      <c r="BL3066" s="18"/>
      <c r="BM3066" s="18"/>
      <c r="BN3066" s="18"/>
      <c r="BO3066" s="18"/>
      <c r="BP3066" s="18"/>
      <c r="BQ3066" s="18"/>
      <c r="BR3066" s="18"/>
      <c r="BS3066" s="18"/>
      <c r="BT3066" s="18"/>
      <c r="BU3066" s="18"/>
      <c r="BV3066" s="18"/>
      <c r="BW3066" s="18"/>
      <c r="BX3066" s="19"/>
      <c r="BZ3066"/>
      <c r="CA3066"/>
      <c r="CB3066"/>
      <c r="CC3066"/>
      <c r="CD3066"/>
      <c r="CE3066"/>
      <c r="CF3066"/>
      <c r="CG3066"/>
      <c r="CH3066"/>
      <c r="CI3066"/>
      <c r="CJ3066"/>
      <c r="CK3066"/>
      <c r="CL3066"/>
      <c r="CM3066"/>
      <c r="CN3066"/>
      <c r="CO3066"/>
      <c r="CP3066"/>
      <c r="CQ3066"/>
      <c r="CR3066"/>
      <c r="CS3066"/>
      <c r="CT3066"/>
      <c r="CU3066"/>
      <c r="CV3066"/>
      <c r="CW3066"/>
      <c r="CX3066"/>
      <c r="CY3066"/>
      <c r="CZ3066"/>
      <c r="DA3066"/>
      <c r="DB3066"/>
      <c r="DC3066"/>
      <c r="DD3066"/>
      <c r="DE3066"/>
      <c r="DF3066"/>
      <c r="DG3066"/>
      <c r="DH3066"/>
      <c r="DI3066"/>
      <c r="DJ3066"/>
      <c r="DK3066"/>
      <c r="DL3066"/>
      <c r="DM3066"/>
      <c r="DN3066"/>
      <c r="DO3066"/>
      <c r="DP3066"/>
      <c r="DQ3066"/>
      <c r="DR3066"/>
      <c r="DS3066"/>
      <c r="DT3066"/>
      <c r="DU3066"/>
      <c r="DV3066"/>
    </row>
    <row r="3067" spans="2:126" ht="20.100000000000001" customHeight="1">
      <c r="B3067" s="9"/>
      <c r="C3067" s="9"/>
      <c r="D3067" s="10"/>
      <c r="E3067" s="11" t="s">
        <v>51</v>
      </c>
      <c r="F3067" s="11"/>
      <c r="G3067" s="11"/>
      <c r="H3067" s="11"/>
      <c r="I3067" s="11"/>
      <c r="J3067" s="12"/>
      <c r="K3067" s="12"/>
      <c r="L3067" s="12"/>
      <c r="M3067" s="12"/>
      <c r="N3067" s="12"/>
      <c r="O3067" s="12"/>
      <c r="P3067" s="12"/>
      <c r="Q3067" s="10"/>
      <c r="R3067" s="11" t="s">
        <v>86</v>
      </c>
      <c r="S3067" s="12"/>
      <c r="T3067" s="12"/>
      <c r="U3067" s="12"/>
      <c r="V3067" s="12"/>
      <c r="W3067" s="12"/>
      <c r="X3067" s="12"/>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c r="BW3067" s="13"/>
      <c r="BX3067" s="14"/>
    </row>
    <row r="3068" spans="2:126" ht="20.100000000000001" customHeight="1">
      <c r="B3068" s="9"/>
      <c r="C3068" s="9"/>
      <c r="D3068" s="20"/>
      <c r="E3068" s="21" t="s">
        <v>52</v>
      </c>
      <c r="F3068" s="21"/>
      <c r="G3068" s="21"/>
      <c r="H3068" s="21"/>
      <c r="I3068" s="21"/>
      <c r="J3068" s="22"/>
      <c r="K3068" s="22"/>
      <c r="L3068" s="22"/>
      <c r="M3068" s="22"/>
      <c r="N3068" s="22"/>
      <c r="O3068" s="22"/>
      <c r="P3068" s="22"/>
      <c r="Q3068" s="15"/>
      <c r="R3068" s="16" t="s">
        <v>71</v>
      </c>
      <c r="S3068" s="29"/>
      <c r="T3068" s="29"/>
      <c r="U3068" s="29"/>
      <c r="V3068" s="29"/>
      <c r="W3068" s="29"/>
      <c r="X3068" s="29"/>
      <c r="Y3068" s="29"/>
      <c r="Z3068" s="29"/>
      <c r="AA3068" s="29"/>
      <c r="AB3068" s="29"/>
      <c r="AC3068" s="29"/>
      <c r="AD3068" s="29"/>
      <c r="AE3068" s="29"/>
      <c r="AF3068" s="29"/>
      <c r="AG3068" s="29"/>
      <c r="AH3068" s="29"/>
      <c r="AI3068" s="29"/>
      <c r="AJ3068" s="29"/>
      <c r="AK3068" s="29"/>
      <c r="AL3068" s="29"/>
      <c r="AM3068" s="29"/>
      <c r="AN3068" s="29"/>
      <c r="AO3068" s="29"/>
      <c r="AP3068" s="29"/>
      <c r="AQ3068" s="29"/>
      <c r="AR3068" s="29"/>
      <c r="AS3068" s="29"/>
      <c r="AT3068" s="29"/>
      <c r="AU3068" s="29"/>
      <c r="AV3068" s="29"/>
      <c r="AW3068" s="29"/>
      <c r="AX3068" s="29"/>
      <c r="AY3068" s="30"/>
      <c r="AZ3068" s="30"/>
      <c r="BA3068" s="30"/>
      <c r="BB3068" s="30"/>
      <c r="BC3068" s="30"/>
      <c r="BD3068" s="30"/>
      <c r="BE3068" s="30"/>
      <c r="BF3068" s="30"/>
      <c r="BG3068" s="30"/>
      <c r="BH3068" s="30"/>
      <c r="BI3068" s="30"/>
      <c r="BJ3068" s="30"/>
      <c r="BK3068" s="30"/>
      <c r="BL3068" s="18"/>
      <c r="BM3068" s="18"/>
      <c r="BN3068" s="18"/>
      <c r="BO3068" s="18"/>
      <c r="BP3068" s="18"/>
      <c r="BQ3068" s="18"/>
      <c r="BR3068" s="18"/>
      <c r="BS3068" s="18"/>
      <c r="BT3068" s="18"/>
      <c r="BU3068" s="18"/>
      <c r="BV3068" s="18"/>
      <c r="BW3068" s="18"/>
      <c r="BX3068" s="19"/>
      <c r="BZ3068"/>
      <c r="CA3068"/>
      <c r="CB3068"/>
      <c r="CC3068"/>
      <c r="CD3068"/>
      <c r="CE3068"/>
      <c r="CF3068"/>
      <c r="CG3068"/>
      <c r="CH3068"/>
      <c r="CI3068"/>
      <c r="CJ3068"/>
      <c r="CK3068"/>
      <c r="CL3068"/>
      <c r="CM3068"/>
      <c r="CN3068"/>
      <c r="CO3068"/>
      <c r="CP3068"/>
      <c r="CQ3068"/>
      <c r="CR3068"/>
      <c r="CS3068"/>
      <c r="CT3068"/>
      <c r="CU3068"/>
      <c r="CV3068"/>
      <c r="CW3068"/>
      <c r="CX3068"/>
      <c r="CY3068"/>
      <c r="CZ3068"/>
      <c r="DA3068"/>
      <c r="DB3068"/>
      <c r="DC3068"/>
      <c r="DD3068"/>
      <c r="DE3068"/>
      <c r="DF3068"/>
      <c r="DG3068"/>
      <c r="DH3068"/>
      <c r="DI3068"/>
      <c r="DJ3068"/>
      <c r="DK3068"/>
      <c r="DL3068"/>
      <c r="DM3068"/>
      <c r="DN3068"/>
      <c r="DO3068"/>
      <c r="DP3068"/>
      <c r="DQ3068"/>
      <c r="DR3068"/>
      <c r="DS3068"/>
      <c r="DT3068"/>
      <c r="DU3068"/>
      <c r="DV3068"/>
    </row>
    <row r="3069" spans="2:126" ht="20.100000000000001" customHeight="1">
      <c r="B3069" s="9"/>
      <c r="C3069" s="9"/>
      <c r="D3069" s="15"/>
      <c r="E3069" s="16"/>
      <c r="F3069" s="16"/>
      <c r="G3069" s="16"/>
      <c r="H3069" s="16"/>
      <c r="I3069" s="16"/>
      <c r="J3069" s="17"/>
      <c r="K3069" s="17"/>
      <c r="L3069" s="17"/>
      <c r="M3069" s="17"/>
      <c r="N3069" s="17"/>
      <c r="O3069" s="17"/>
      <c r="P3069" s="17"/>
      <c r="Q3069" s="15"/>
      <c r="R3069" s="28" t="s">
        <v>72</v>
      </c>
      <c r="S3069" s="29"/>
      <c r="T3069" s="29"/>
      <c r="U3069" s="29"/>
      <c r="V3069" s="29"/>
      <c r="W3069" s="29"/>
      <c r="X3069" s="29"/>
      <c r="Y3069" s="29"/>
      <c r="Z3069" s="29"/>
      <c r="AA3069" s="29"/>
      <c r="AB3069" s="29"/>
      <c r="AC3069" s="29"/>
      <c r="AD3069" s="29"/>
      <c r="AE3069" s="29"/>
      <c r="AF3069" s="29"/>
      <c r="AG3069" s="29"/>
      <c r="AH3069" s="29"/>
      <c r="AI3069" s="29"/>
      <c r="AJ3069" s="29"/>
      <c r="AK3069" s="29"/>
      <c r="AL3069" s="29"/>
      <c r="AM3069" s="29"/>
      <c r="AN3069" s="29"/>
      <c r="AO3069" s="29"/>
      <c r="AP3069" s="29"/>
      <c r="AQ3069" s="29"/>
      <c r="AR3069" s="29"/>
      <c r="AS3069" s="29"/>
      <c r="AT3069" s="29"/>
      <c r="AU3069" s="29"/>
      <c r="AV3069" s="29"/>
      <c r="AW3069" s="29"/>
      <c r="AX3069" s="29"/>
      <c r="AY3069" s="30"/>
      <c r="AZ3069" s="30"/>
      <c r="BA3069" s="30"/>
      <c r="BB3069" s="30"/>
      <c r="BC3069" s="30"/>
      <c r="BD3069" s="30"/>
      <c r="BE3069" s="30"/>
      <c r="BF3069" s="30"/>
      <c r="BG3069" s="30"/>
      <c r="BH3069" s="30"/>
      <c r="BI3069" s="30"/>
      <c r="BJ3069" s="30"/>
      <c r="BK3069" s="30"/>
      <c r="BL3069" s="18"/>
      <c r="BM3069" s="18"/>
      <c r="BN3069" s="18"/>
      <c r="BO3069" s="18"/>
      <c r="BP3069" s="18"/>
      <c r="BQ3069" s="18"/>
      <c r="BR3069" s="18"/>
      <c r="BS3069" s="18"/>
      <c r="BT3069" s="18"/>
      <c r="BU3069" s="18"/>
      <c r="BV3069" s="18"/>
      <c r="BW3069" s="18"/>
      <c r="BX3069" s="19"/>
      <c r="BZ3069"/>
      <c r="CA3069"/>
      <c r="CB3069"/>
      <c r="CC3069"/>
      <c r="CD3069"/>
      <c r="CE3069"/>
      <c r="CF3069"/>
      <c r="CG3069"/>
      <c r="CH3069"/>
      <c r="CI3069"/>
      <c r="CJ3069"/>
      <c r="CK3069"/>
      <c r="CL3069"/>
      <c r="CM3069"/>
      <c r="CN3069"/>
      <c r="CO3069"/>
      <c r="CP3069"/>
      <c r="CQ3069"/>
      <c r="CR3069"/>
      <c r="CS3069"/>
      <c r="CT3069"/>
      <c r="CU3069"/>
      <c r="CV3069"/>
      <c r="CW3069"/>
      <c r="CX3069"/>
      <c r="CY3069"/>
      <c r="CZ3069"/>
      <c r="DA3069"/>
      <c r="DB3069"/>
      <c r="DC3069"/>
      <c r="DD3069"/>
      <c r="DE3069"/>
      <c r="DF3069"/>
      <c r="DG3069"/>
      <c r="DH3069"/>
      <c r="DI3069"/>
      <c r="DJ3069"/>
      <c r="DK3069"/>
      <c r="DL3069"/>
      <c r="DM3069"/>
      <c r="DN3069"/>
      <c r="DO3069"/>
      <c r="DP3069"/>
      <c r="DQ3069"/>
      <c r="DR3069"/>
      <c r="DS3069"/>
      <c r="DT3069"/>
      <c r="DU3069"/>
      <c r="DV3069"/>
    </row>
    <row r="3070" spans="2:126" ht="20.100000000000001" customHeight="1">
      <c r="B3070" s="9"/>
      <c r="C3070" s="9"/>
      <c r="D3070" s="15"/>
      <c r="E3070" s="16"/>
      <c r="F3070" s="16"/>
      <c r="G3070" s="16"/>
      <c r="H3070" s="16"/>
      <c r="I3070" s="16"/>
      <c r="J3070" s="17"/>
      <c r="K3070" s="17"/>
      <c r="L3070" s="17"/>
      <c r="M3070" s="17"/>
      <c r="N3070" s="17"/>
      <c r="O3070" s="17"/>
      <c r="P3070" s="17"/>
      <c r="Q3070" s="15"/>
      <c r="R3070" s="29"/>
      <c r="S3070" s="29"/>
      <c r="T3070" s="29" t="s">
        <v>73</v>
      </c>
      <c r="U3070" s="29"/>
      <c r="V3070" s="29"/>
      <c r="W3070" s="29"/>
      <c r="X3070" s="29"/>
      <c r="Y3070" s="29"/>
      <c r="Z3070" s="29"/>
      <c r="AA3070" s="29"/>
      <c r="AB3070" s="29"/>
      <c r="AC3070" s="29"/>
      <c r="AD3070" s="29"/>
      <c r="AE3070" s="29"/>
      <c r="AF3070" s="29"/>
      <c r="AG3070" s="29"/>
      <c r="AH3070" s="29"/>
      <c r="AI3070" s="29"/>
      <c r="AJ3070" s="29"/>
      <c r="AK3070" s="29"/>
      <c r="AL3070" s="29"/>
      <c r="AM3070" s="29"/>
      <c r="AN3070" s="29"/>
      <c r="AO3070" s="29"/>
      <c r="AP3070" s="29"/>
      <c r="AQ3070" s="29"/>
      <c r="AR3070" s="29"/>
      <c r="AS3070" s="29"/>
      <c r="AT3070" s="29"/>
      <c r="AU3070" s="29"/>
      <c r="AV3070" s="29"/>
      <c r="AW3070" s="29"/>
      <c r="AX3070" s="29"/>
      <c r="AY3070" s="30"/>
      <c r="AZ3070" s="30"/>
      <c r="BA3070" s="30"/>
      <c r="BB3070" s="30"/>
      <c r="BC3070" s="30"/>
      <c r="BD3070" s="30"/>
      <c r="BE3070" s="30"/>
      <c r="BF3070" s="30"/>
      <c r="BG3070" s="30"/>
      <c r="BH3070" s="30"/>
      <c r="BI3070" s="30"/>
      <c r="BJ3070" s="30"/>
      <c r="BK3070" s="30"/>
      <c r="BL3070" s="18"/>
      <c r="BM3070" s="18"/>
      <c r="BN3070" s="18"/>
      <c r="BO3070" s="18"/>
      <c r="BP3070" s="18"/>
      <c r="BQ3070" s="18"/>
      <c r="BR3070" s="18"/>
      <c r="BS3070" s="18"/>
      <c r="BT3070" s="18"/>
      <c r="BU3070" s="18"/>
      <c r="BV3070" s="18"/>
      <c r="BW3070" s="18"/>
      <c r="BX3070" s="19"/>
      <c r="BZ3070"/>
      <c r="CA3070"/>
      <c r="CB3070"/>
      <c r="CC3070"/>
      <c r="CD3070"/>
      <c r="CE3070"/>
      <c r="CF3070"/>
      <c r="CG3070"/>
      <c r="CH3070"/>
      <c r="CI3070"/>
      <c r="CJ3070"/>
      <c r="CK3070"/>
      <c r="CL3070"/>
      <c r="CM3070"/>
      <c r="CN3070"/>
      <c r="CO3070"/>
      <c r="CP3070"/>
      <c r="CQ3070"/>
      <c r="CR3070"/>
      <c r="CS3070"/>
      <c r="CT3070"/>
      <c r="CU3070"/>
      <c r="CV3070"/>
      <c r="CW3070"/>
      <c r="CX3070"/>
      <c r="CY3070"/>
      <c r="CZ3070"/>
      <c r="DA3070"/>
      <c r="DB3070"/>
      <c r="DC3070"/>
      <c r="DD3070"/>
      <c r="DE3070"/>
      <c r="DF3070"/>
      <c r="DG3070"/>
      <c r="DH3070"/>
      <c r="DI3070"/>
      <c r="DJ3070"/>
      <c r="DK3070"/>
      <c r="DL3070"/>
      <c r="DM3070"/>
      <c r="DN3070"/>
      <c r="DO3070"/>
      <c r="DP3070"/>
      <c r="DQ3070"/>
      <c r="DR3070"/>
      <c r="DS3070"/>
      <c r="DT3070"/>
      <c r="DU3070"/>
      <c r="DV3070"/>
    </row>
    <row r="3071" spans="2:126" ht="20.100000000000001" customHeight="1">
      <c r="B3071" s="9"/>
      <c r="C3071" s="9"/>
      <c r="D3071" s="15"/>
      <c r="E3071" s="16"/>
      <c r="F3071" s="16"/>
      <c r="G3071" s="16"/>
      <c r="H3071" s="16"/>
      <c r="I3071" s="16"/>
      <c r="J3071" s="17"/>
      <c r="K3071" s="17"/>
      <c r="L3071" s="17"/>
      <c r="M3071" s="17"/>
      <c r="N3071" s="17"/>
      <c r="O3071" s="17"/>
      <c r="P3071" s="17"/>
      <c r="Q3071" s="15"/>
      <c r="R3071" s="29"/>
      <c r="S3071" s="29"/>
      <c r="T3071" s="29" t="s">
        <v>74</v>
      </c>
      <c r="U3071" s="29"/>
      <c r="V3071" s="29"/>
      <c r="W3071" s="29"/>
      <c r="X3071" s="29"/>
      <c r="Y3071" s="29"/>
      <c r="Z3071" s="29"/>
      <c r="AA3071" s="29"/>
      <c r="AB3071" s="29"/>
      <c r="AC3071" s="29"/>
      <c r="AD3071" s="29"/>
      <c r="AE3071" s="29"/>
      <c r="AF3071" s="29"/>
      <c r="AG3071" s="29"/>
      <c r="AH3071" s="29"/>
      <c r="AI3071" s="29"/>
      <c r="AJ3071" s="29"/>
      <c r="AK3071" s="29"/>
      <c r="AL3071" s="29"/>
      <c r="AM3071" s="29"/>
      <c r="AN3071" s="29"/>
      <c r="AO3071" s="29"/>
      <c r="AP3071" s="29"/>
      <c r="AQ3071" s="29"/>
      <c r="AR3071" s="29"/>
      <c r="AS3071" s="29"/>
      <c r="AT3071" s="29"/>
      <c r="AU3071" s="29"/>
      <c r="AV3071" s="29"/>
      <c r="AW3071" s="29"/>
      <c r="AX3071" s="29"/>
      <c r="AY3071" s="30"/>
      <c r="AZ3071" s="30"/>
      <c r="BA3071" s="30"/>
      <c r="BB3071" s="30"/>
      <c r="BC3071" s="30"/>
      <c r="BD3071" s="30"/>
      <c r="BE3071" s="30"/>
      <c r="BF3071" s="30"/>
      <c r="BG3071" s="30"/>
      <c r="BH3071" s="30"/>
      <c r="BI3071" s="30"/>
      <c r="BJ3071" s="30"/>
      <c r="BK3071" s="30"/>
      <c r="BL3071" s="18"/>
      <c r="BM3071" s="18"/>
      <c r="BN3071" s="18"/>
      <c r="BO3071" s="18"/>
      <c r="BP3071" s="18"/>
      <c r="BQ3071" s="18"/>
      <c r="BR3071" s="18"/>
      <c r="BS3071" s="18"/>
      <c r="BT3071" s="18"/>
      <c r="BU3071" s="18"/>
      <c r="BV3071" s="18"/>
      <c r="BW3071" s="18"/>
      <c r="BX3071" s="19"/>
      <c r="BZ3071"/>
      <c r="CA3071"/>
      <c r="CB3071"/>
      <c r="CC3071"/>
      <c r="CD3071"/>
      <c r="CE3071"/>
      <c r="CF3071"/>
      <c r="CG3071"/>
      <c r="CH3071"/>
      <c r="CI3071"/>
      <c r="CJ3071"/>
      <c r="CK3071"/>
      <c r="CL3071"/>
      <c r="CM3071"/>
      <c r="CN3071"/>
      <c r="CO3071"/>
      <c r="CP3071"/>
      <c r="CQ3071"/>
      <c r="CR3071"/>
      <c r="CS3071"/>
      <c r="CT3071"/>
      <c r="CU3071"/>
      <c r="CV3071"/>
      <c r="CW3071"/>
      <c r="CX3071"/>
      <c r="CY3071"/>
      <c r="CZ3071"/>
      <c r="DA3071"/>
      <c r="DB3071"/>
      <c r="DC3071"/>
      <c r="DD3071"/>
      <c r="DE3071"/>
      <c r="DF3071"/>
      <c r="DG3071"/>
      <c r="DH3071"/>
      <c r="DI3071"/>
      <c r="DJ3071"/>
      <c r="DK3071"/>
      <c r="DL3071"/>
      <c r="DM3071"/>
      <c r="DN3071"/>
      <c r="DO3071"/>
      <c r="DP3071"/>
      <c r="DQ3071"/>
      <c r="DR3071"/>
      <c r="DS3071"/>
      <c r="DT3071"/>
      <c r="DU3071"/>
      <c r="DV3071"/>
    </row>
    <row r="3072" spans="2:126" ht="20.100000000000001" customHeight="1">
      <c r="B3072" s="9"/>
      <c r="C3072" s="9"/>
      <c r="D3072" s="15"/>
      <c r="E3072" s="16"/>
      <c r="F3072" s="16"/>
      <c r="G3072" s="16"/>
      <c r="H3072" s="16"/>
      <c r="I3072" s="16"/>
      <c r="J3072" s="17"/>
      <c r="K3072" s="17"/>
      <c r="L3072" s="17"/>
      <c r="M3072" s="17"/>
      <c r="N3072" s="17"/>
      <c r="O3072" s="17"/>
      <c r="P3072" s="17"/>
      <c r="Q3072" s="15"/>
      <c r="R3072" s="29"/>
      <c r="S3072" s="29"/>
      <c r="T3072" s="29" t="s">
        <v>75</v>
      </c>
      <c r="U3072" s="29"/>
      <c r="V3072" s="29"/>
      <c r="W3072" s="29"/>
      <c r="X3072" s="29"/>
      <c r="Y3072" s="29"/>
      <c r="Z3072" s="29"/>
      <c r="AA3072" s="29"/>
      <c r="AB3072" s="29"/>
      <c r="AC3072" s="29"/>
      <c r="AD3072" s="29"/>
      <c r="AE3072" s="29"/>
      <c r="AF3072" s="29"/>
      <c r="AG3072" s="29"/>
      <c r="AH3072" s="29"/>
      <c r="AI3072" s="29"/>
      <c r="AJ3072" s="29"/>
      <c r="AK3072" s="29"/>
      <c r="AL3072" s="29"/>
      <c r="AM3072" s="29"/>
      <c r="AN3072" s="29"/>
      <c r="AO3072" s="29"/>
      <c r="AP3072" s="29"/>
      <c r="AQ3072" s="29"/>
      <c r="AR3072" s="29"/>
      <c r="AS3072" s="29"/>
      <c r="AT3072" s="29"/>
      <c r="AU3072" s="29"/>
      <c r="AV3072" s="29"/>
      <c r="AW3072" s="29"/>
      <c r="AX3072" s="29"/>
      <c r="AY3072" s="30"/>
      <c r="AZ3072" s="30"/>
      <c r="BA3072" s="30"/>
      <c r="BB3072" s="30"/>
      <c r="BC3072" s="30"/>
      <c r="BD3072" s="30"/>
      <c r="BE3072" s="30"/>
      <c r="BF3072" s="30"/>
      <c r="BG3072" s="30"/>
      <c r="BH3072" s="30"/>
      <c r="BI3072" s="30"/>
      <c r="BJ3072" s="30"/>
      <c r="BK3072" s="30"/>
      <c r="BL3072" s="18"/>
      <c r="BM3072" s="18"/>
      <c r="BN3072" s="18"/>
      <c r="BO3072" s="18"/>
      <c r="BP3072" s="18"/>
      <c r="BQ3072" s="18"/>
      <c r="BR3072" s="18"/>
      <c r="BS3072" s="18"/>
      <c r="BT3072" s="18"/>
      <c r="BU3072" s="18"/>
      <c r="BV3072" s="18"/>
      <c r="BW3072" s="18"/>
      <c r="BX3072" s="19"/>
      <c r="BZ3072"/>
      <c r="CA3072"/>
      <c r="CB3072"/>
      <c r="CC3072"/>
      <c r="CD3072"/>
      <c r="CE3072"/>
      <c r="CF3072"/>
      <c r="CG3072"/>
      <c r="CH3072"/>
      <c r="CI3072"/>
      <c r="CJ3072"/>
      <c r="CK3072"/>
      <c r="CL3072"/>
      <c r="CM3072"/>
      <c r="CN3072"/>
      <c r="CO3072"/>
      <c r="CP3072"/>
      <c r="CQ3072"/>
      <c r="CR3072"/>
      <c r="CS3072"/>
      <c r="CT3072"/>
      <c r="CU3072"/>
      <c r="CV3072"/>
      <c r="CW3072"/>
      <c r="CX3072"/>
      <c r="CY3072"/>
      <c r="CZ3072"/>
      <c r="DA3072"/>
      <c r="DB3072"/>
      <c r="DC3072"/>
      <c r="DD3072"/>
      <c r="DE3072"/>
      <c r="DF3072"/>
      <c r="DG3072"/>
      <c r="DH3072"/>
      <c r="DI3072"/>
      <c r="DJ3072"/>
      <c r="DK3072"/>
      <c r="DL3072"/>
      <c r="DM3072"/>
      <c r="DN3072"/>
      <c r="DO3072"/>
      <c r="DP3072"/>
      <c r="DQ3072"/>
      <c r="DR3072"/>
      <c r="DS3072"/>
      <c r="DT3072"/>
      <c r="DU3072"/>
      <c r="DV3072"/>
    </row>
    <row r="3073" spans="2:126" ht="20.100000000000001" customHeight="1">
      <c r="B3073" s="9"/>
      <c r="C3073" s="9"/>
      <c r="D3073" s="15"/>
      <c r="E3073" s="16"/>
      <c r="F3073" s="16"/>
      <c r="G3073" s="16"/>
      <c r="H3073" s="16"/>
      <c r="I3073" s="16"/>
      <c r="J3073" s="17"/>
      <c r="K3073" s="17"/>
      <c r="L3073" s="17"/>
      <c r="M3073" s="17"/>
      <c r="N3073" s="17"/>
      <c r="O3073" s="17"/>
      <c r="P3073" s="17"/>
      <c r="Q3073" s="15"/>
      <c r="R3073" s="29"/>
      <c r="S3073" s="29"/>
      <c r="T3073" s="29" t="s">
        <v>84</v>
      </c>
      <c r="U3073" s="29"/>
      <c r="V3073" s="29"/>
      <c r="W3073" s="29"/>
      <c r="X3073" s="29"/>
      <c r="Y3073" s="29"/>
      <c r="Z3073" s="29"/>
      <c r="AA3073" s="29"/>
      <c r="AB3073" s="29"/>
      <c r="AC3073" s="29"/>
      <c r="AD3073" s="29"/>
      <c r="AE3073" s="29"/>
      <c r="AF3073" s="29"/>
      <c r="AG3073" s="29"/>
      <c r="AH3073" s="29"/>
      <c r="AI3073" s="29"/>
      <c r="AJ3073" s="29"/>
      <c r="AK3073" s="29"/>
      <c r="AL3073" s="29"/>
      <c r="AM3073" s="29"/>
      <c r="AN3073" s="29"/>
      <c r="AO3073" s="29"/>
      <c r="AP3073" s="29"/>
      <c r="AQ3073" s="29"/>
      <c r="AR3073" s="29"/>
      <c r="AS3073" s="29"/>
      <c r="AT3073" s="29"/>
      <c r="AU3073" s="29"/>
      <c r="AV3073" s="29"/>
      <c r="AW3073" s="29"/>
      <c r="AX3073" s="29"/>
      <c r="AY3073" s="30"/>
      <c r="AZ3073" s="30"/>
      <c r="BA3073" s="30"/>
      <c r="BB3073" s="30"/>
      <c r="BC3073" s="30"/>
      <c r="BD3073" s="30"/>
      <c r="BE3073" s="30"/>
      <c r="BF3073" s="30"/>
      <c r="BG3073" s="30"/>
      <c r="BH3073" s="30"/>
      <c r="BI3073" s="30"/>
      <c r="BJ3073" s="30"/>
      <c r="BK3073" s="30"/>
      <c r="BL3073" s="18"/>
      <c r="BM3073" s="18"/>
      <c r="BN3073" s="18"/>
      <c r="BO3073" s="18"/>
      <c r="BP3073" s="18"/>
      <c r="BQ3073" s="18"/>
      <c r="BR3073" s="18"/>
      <c r="BS3073" s="18"/>
      <c r="BT3073" s="18"/>
      <c r="BU3073" s="18"/>
      <c r="BV3073" s="18"/>
      <c r="BW3073" s="18"/>
      <c r="BX3073" s="19"/>
      <c r="BZ3073"/>
      <c r="CA3073"/>
      <c r="CB3073"/>
      <c r="CC3073"/>
      <c r="CD3073"/>
      <c r="CE3073"/>
      <c r="CF3073"/>
      <c r="CG3073"/>
      <c r="CH3073"/>
      <c r="CI3073"/>
      <c r="CJ3073"/>
      <c r="CK3073"/>
      <c r="CL3073"/>
      <c r="CM3073"/>
      <c r="CN3073"/>
      <c r="CO3073"/>
      <c r="CP3073"/>
      <c r="CQ3073"/>
      <c r="CR3073"/>
      <c r="CS3073"/>
      <c r="CT3073"/>
      <c r="CU3073"/>
      <c r="CV3073"/>
      <c r="CW3073"/>
      <c r="CX3073"/>
      <c r="CY3073"/>
      <c r="CZ3073"/>
      <c r="DA3073"/>
      <c r="DB3073"/>
      <c r="DC3073"/>
      <c r="DD3073"/>
      <c r="DE3073"/>
      <c r="DF3073"/>
      <c r="DG3073"/>
      <c r="DH3073"/>
      <c r="DI3073"/>
      <c r="DJ3073"/>
      <c r="DK3073"/>
      <c r="DL3073"/>
      <c r="DM3073"/>
      <c r="DN3073"/>
      <c r="DO3073"/>
      <c r="DP3073"/>
      <c r="DQ3073"/>
      <c r="DR3073"/>
      <c r="DS3073"/>
      <c r="DT3073"/>
      <c r="DU3073"/>
      <c r="DV3073"/>
    </row>
    <row r="3074" spans="2:126" ht="20.100000000000001" customHeight="1">
      <c r="B3074" s="9"/>
      <c r="C3074" s="9"/>
      <c r="D3074" s="23"/>
      <c r="E3074" s="24"/>
      <c r="F3074" s="24"/>
      <c r="G3074" s="24"/>
      <c r="H3074" s="24"/>
      <c r="I3074" s="24"/>
      <c r="J3074" s="25"/>
      <c r="K3074" s="25"/>
      <c r="L3074" s="25"/>
      <c r="M3074" s="25"/>
      <c r="N3074" s="25"/>
      <c r="O3074" s="25"/>
      <c r="P3074" s="25"/>
      <c r="Q3074" s="15"/>
      <c r="R3074" s="29"/>
      <c r="S3074" s="29"/>
      <c r="T3074" s="29" t="s">
        <v>76</v>
      </c>
      <c r="U3074" s="29"/>
      <c r="V3074" s="29"/>
      <c r="W3074" s="29"/>
      <c r="X3074" s="29"/>
      <c r="Y3074" s="29"/>
      <c r="Z3074" s="29"/>
      <c r="AA3074" s="29"/>
      <c r="AB3074" s="29"/>
      <c r="AC3074" s="29"/>
      <c r="AD3074" s="29"/>
      <c r="AE3074" s="29"/>
      <c r="AF3074" s="29"/>
      <c r="AG3074" s="29"/>
      <c r="AH3074" s="29"/>
      <c r="AI3074" s="29"/>
      <c r="AJ3074" s="29"/>
      <c r="AK3074" s="29"/>
      <c r="AL3074" s="29"/>
      <c r="AM3074" s="29"/>
      <c r="AN3074" s="29"/>
      <c r="AO3074" s="29"/>
      <c r="AP3074" s="29"/>
      <c r="AQ3074" s="29"/>
      <c r="AR3074" s="29"/>
      <c r="AS3074" s="29"/>
      <c r="AT3074" s="29"/>
      <c r="AU3074" s="29"/>
      <c r="AV3074" s="29"/>
      <c r="AW3074" s="29"/>
      <c r="AX3074" s="29"/>
      <c r="AY3074" s="30"/>
      <c r="AZ3074" s="30"/>
      <c r="BA3074" s="30"/>
      <c r="BB3074" s="30"/>
      <c r="BC3074" s="30"/>
      <c r="BD3074" s="30"/>
      <c r="BE3074" s="30"/>
      <c r="BF3074" s="30"/>
      <c r="BG3074" s="30"/>
      <c r="BH3074" s="30"/>
      <c r="BI3074" s="30"/>
      <c r="BJ3074" s="30"/>
      <c r="BK3074" s="30"/>
      <c r="BL3074" s="18"/>
      <c r="BM3074" s="18"/>
      <c r="BN3074" s="18"/>
      <c r="BO3074" s="18"/>
      <c r="BP3074" s="18"/>
      <c r="BQ3074" s="18"/>
      <c r="BR3074" s="18"/>
      <c r="BS3074" s="18"/>
      <c r="BT3074" s="18"/>
      <c r="BU3074" s="18"/>
      <c r="BV3074" s="18"/>
      <c r="BW3074" s="18"/>
      <c r="BX3074" s="19"/>
      <c r="BZ3074"/>
      <c r="CA3074"/>
      <c r="CB3074"/>
      <c r="CC3074"/>
      <c r="CD3074"/>
      <c r="CE3074"/>
      <c r="CF3074"/>
      <c r="CG3074"/>
      <c r="CH3074"/>
      <c r="CI3074"/>
      <c r="CJ3074"/>
      <c r="CK3074"/>
      <c r="CL3074"/>
      <c r="CM3074"/>
      <c r="CN3074"/>
      <c r="CO3074"/>
      <c r="CP3074"/>
      <c r="CQ3074"/>
      <c r="CR3074"/>
      <c r="CS3074"/>
      <c r="CT3074"/>
      <c r="CU3074"/>
      <c r="CV3074"/>
      <c r="CW3074"/>
      <c r="CX3074"/>
      <c r="CY3074"/>
      <c r="CZ3074"/>
      <c r="DA3074"/>
      <c r="DB3074"/>
      <c r="DC3074"/>
      <c r="DD3074"/>
      <c r="DE3074"/>
      <c r="DF3074"/>
      <c r="DG3074"/>
      <c r="DH3074"/>
      <c r="DI3074"/>
      <c r="DJ3074"/>
      <c r="DK3074"/>
      <c r="DL3074"/>
      <c r="DM3074"/>
      <c r="DN3074"/>
      <c r="DO3074"/>
      <c r="DP3074"/>
      <c r="DQ3074"/>
      <c r="DR3074"/>
      <c r="DS3074"/>
      <c r="DT3074"/>
      <c r="DU3074"/>
      <c r="DV3074"/>
    </row>
    <row r="3075" spans="2:126" ht="20.100000000000001" customHeight="1">
      <c r="B3075" s="9"/>
      <c r="C3075" s="9"/>
      <c r="D3075" s="15"/>
      <c r="E3075" s="16" t="s">
        <v>53</v>
      </c>
      <c r="F3075" s="16"/>
      <c r="G3075" s="16"/>
      <c r="H3075" s="16"/>
      <c r="I3075" s="16"/>
      <c r="J3075" s="17"/>
      <c r="K3075" s="17"/>
      <c r="L3075" s="17"/>
      <c r="M3075" s="17"/>
      <c r="N3075" s="17"/>
      <c r="O3075" s="17"/>
      <c r="P3075" s="17"/>
      <c r="Q3075" s="10"/>
      <c r="R3075" s="11" t="s">
        <v>325</v>
      </c>
      <c r="S3075" s="37"/>
      <c r="T3075" s="37"/>
      <c r="U3075" s="37"/>
      <c r="V3075" s="37"/>
      <c r="W3075" s="37"/>
      <c r="X3075" s="37"/>
      <c r="Y3075" s="37"/>
      <c r="Z3075" s="37"/>
      <c r="AA3075" s="37"/>
      <c r="AB3075" s="37"/>
      <c r="AC3075" s="37"/>
      <c r="AD3075" s="37"/>
      <c r="AE3075" s="37"/>
      <c r="AF3075" s="37"/>
      <c r="AG3075" s="37"/>
      <c r="AH3075" s="37"/>
      <c r="AI3075" s="37"/>
      <c r="AJ3075" s="37"/>
      <c r="AK3075" s="37"/>
      <c r="AL3075" s="37"/>
      <c r="AM3075" s="37"/>
      <c r="AN3075" s="37"/>
      <c r="AO3075" s="37"/>
      <c r="AP3075" s="37"/>
      <c r="AQ3075" s="37"/>
      <c r="AR3075" s="37"/>
      <c r="AS3075" s="37"/>
      <c r="AT3075" s="37"/>
      <c r="AU3075" s="37"/>
      <c r="AV3075" s="37"/>
      <c r="AW3075" s="37"/>
      <c r="AX3075" s="37"/>
      <c r="AY3075" s="38"/>
      <c r="AZ3075" s="38"/>
      <c r="BA3075" s="38"/>
      <c r="BB3075" s="38"/>
      <c r="BC3075" s="38"/>
      <c r="BD3075" s="38"/>
      <c r="BE3075" s="38"/>
      <c r="BF3075" s="38"/>
      <c r="BG3075" s="38"/>
      <c r="BH3075" s="38"/>
      <c r="BI3075" s="38"/>
      <c r="BJ3075" s="38"/>
      <c r="BK3075" s="38"/>
      <c r="BL3075" s="13"/>
      <c r="BM3075" s="13"/>
      <c r="BN3075" s="13"/>
      <c r="BO3075" s="13"/>
      <c r="BP3075" s="13"/>
      <c r="BQ3075" s="13"/>
      <c r="BR3075" s="13"/>
      <c r="BS3075" s="13"/>
      <c r="BT3075" s="13"/>
      <c r="BU3075" s="13"/>
      <c r="BV3075" s="13"/>
      <c r="BW3075" s="13"/>
      <c r="BX3075" s="14"/>
    </row>
    <row r="3076" spans="2:126" ht="20.100000000000001" customHeight="1">
      <c r="B3076" s="9"/>
      <c r="C3076" s="9"/>
      <c r="D3076" s="20"/>
      <c r="E3076" s="21" t="s">
        <v>54</v>
      </c>
      <c r="F3076" s="21"/>
      <c r="G3076" s="21"/>
      <c r="H3076" s="21"/>
      <c r="I3076" s="21"/>
      <c r="J3076" s="22"/>
      <c r="K3076" s="22"/>
      <c r="L3076" s="22"/>
      <c r="M3076" s="22"/>
      <c r="N3076" s="22"/>
      <c r="O3076" s="22"/>
      <c r="P3076" s="22"/>
      <c r="Q3076" s="15"/>
      <c r="R3076" s="28" t="s">
        <v>77</v>
      </c>
      <c r="S3076" s="29"/>
      <c r="T3076" s="29"/>
      <c r="U3076" s="29"/>
      <c r="V3076" s="29"/>
      <c r="W3076" s="29"/>
      <c r="X3076" s="29"/>
      <c r="Y3076" s="29"/>
      <c r="Z3076" s="29"/>
      <c r="AA3076" s="29"/>
      <c r="AB3076" s="29"/>
      <c r="AC3076" s="29"/>
      <c r="AD3076" s="29"/>
      <c r="AE3076" s="29"/>
      <c r="AF3076" s="29"/>
      <c r="AG3076" s="29"/>
      <c r="AH3076" s="29"/>
      <c r="AI3076" s="29"/>
      <c r="AJ3076" s="29"/>
      <c r="AK3076" s="29"/>
      <c r="AL3076" s="29"/>
      <c r="AM3076" s="29"/>
      <c r="AN3076" s="29"/>
      <c r="AO3076" s="29"/>
      <c r="AP3076" s="29"/>
      <c r="AQ3076" s="29"/>
      <c r="AR3076" s="29"/>
      <c r="AS3076" s="29"/>
      <c r="AT3076" s="29"/>
      <c r="AU3076" s="29"/>
      <c r="AV3076" s="29"/>
      <c r="AW3076" s="29"/>
      <c r="AX3076" s="29"/>
      <c r="AY3076" s="30"/>
      <c r="AZ3076" s="30"/>
      <c r="BA3076" s="30"/>
      <c r="BB3076" s="30"/>
      <c r="BC3076" s="30"/>
      <c r="BD3076" s="30"/>
      <c r="BE3076" s="30"/>
      <c r="BF3076" s="30"/>
      <c r="BG3076" s="30"/>
      <c r="BH3076" s="30"/>
      <c r="BI3076" s="30"/>
      <c r="BJ3076" s="30"/>
      <c r="BK3076" s="30"/>
      <c r="BL3076" s="18"/>
      <c r="BM3076" s="18"/>
      <c r="BN3076" s="18"/>
      <c r="BO3076" s="18"/>
      <c r="BP3076" s="18"/>
      <c r="BQ3076" s="18"/>
      <c r="BR3076" s="18"/>
      <c r="BS3076" s="18"/>
      <c r="BT3076" s="18"/>
      <c r="BU3076" s="18"/>
      <c r="BV3076" s="18"/>
      <c r="BW3076" s="18"/>
      <c r="BX3076" s="19"/>
    </row>
    <row r="3077" spans="2:126" ht="20.100000000000001" customHeight="1">
      <c r="B3077" s="9"/>
      <c r="C3077" s="9"/>
      <c r="D3077" s="15"/>
      <c r="E3077" s="16"/>
      <c r="F3077" s="16"/>
      <c r="G3077" s="16"/>
      <c r="H3077" s="16"/>
      <c r="I3077" s="16"/>
      <c r="J3077" s="17"/>
      <c r="K3077" s="17"/>
      <c r="L3077" s="17"/>
      <c r="M3077" s="17"/>
      <c r="N3077" s="17"/>
      <c r="O3077" s="17"/>
      <c r="P3077" s="17"/>
      <c r="Q3077" s="15"/>
      <c r="R3077" s="29"/>
      <c r="S3077" s="29"/>
      <c r="T3077" s="29" t="s">
        <v>78</v>
      </c>
      <c r="U3077" s="29"/>
      <c r="V3077" s="29"/>
      <c r="W3077" s="29"/>
      <c r="X3077" s="29"/>
      <c r="Y3077" s="29"/>
      <c r="Z3077" s="29"/>
      <c r="AA3077" s="29"/>
      <c r="AB3077" s="29"/>
      <c r="AC3077" s="29"/>
      <c r="AD3077" s="29"/>
      <c r="AE3077" s="29"/>
      <c r="AF3077" s="29"/>
      <c r="AG3077" s="29"/>
      <c r="AH3077" s="29"/>
      <c r="AI3077" s="29"/>
      <c r="AJ3077" s="29"/>
      <c r="AK3077" s="29"/>
      <c r="AL3077" s="29"/>
      <c r="AM3077" s="29"/>
      <c r="AN3077" s="29"/>
      <c r="AO3077" s="29"/>
      <c r="AP3077" s="29"/>
      <c r="AQ3077" s="29"/>
      <c r="AR3077" s="29"/>
      <c r="AS3077" s="29"/>
      <c r="AT3077" s="29"/>
      <c r="AU3077" s="29"/>
      <c r="AV3077" s="29"/>
      <c r="AW3077" s="29"/>
      <c r="AX3077" s="29"/>
      <c r="AY3077" s="30"/>
      <c r="AZ3077" s="30"/>
      <c r="BA3077" s="30"/>
      <c r="BB3077" s="30"/>
      <c r="BC3077" s="30"/>
      <c r="BD3077" s="30"/>
      <c r="BE3077" s="30"/>
      <c r="BF3077" s="30"/>
      <c r="BG3077" s="30"/>
      <c r="BH3077" s="30"/>
      <c r="BI3077" s="30"/>
      <c r="BJ3077" s="30"/>
      <c r="BK3077" s="30"/>
      <c r="BL3077" s="18"/>
      <c r="BM3077" s="18"/>
      <c r="BN3077" s="18"/>
      <c r="BO3077" s="18"/>
      <c r="BP3077" s="18"/>
      <c r="BQ3077" s="18"/>
      <c r="BR3077" s="18"/>
      <c r="BS3077" s="18"/>
      <c r="BT3077" s="18"/>
      <c r="BU3077" s="18"/>
      <c r="BV3077" s="18"/>
      <c r="BW3077" s="18"/>
      <c r="BX3077" s="19"/>
    </row>
    <row r="3078" spans="2:126" ht="20.100000000000001" customHeight="1">
      <c r="B3078" s="9"/>
      <c r="C3078" s="9"/>
      <c r="D3078" s="15"/>
      <c r="E3078" s="16"/>
      <c r="F3078" s="16"/>
      <c r="G3078" s="16"/>
      <c r="H3078" s="16"/>
      <c r="I3078" s="16"/>
      <c r="J3078" s="17"/>
      <c r="K3078" s="17"/>
      <c r="L3078" s="17"/>
      <c r="M3078" s="17"/>
      <c r="N3078" s="17"/>
      <c r="O3078" s="17"/>
      <c r="P3078" s="17"/>
      <c r="Q3078" s="15"/>
      <c r="R3078" s="29"/>
      <c r="S3078" s="29"/>
      <c r="T3078" s="29" t="s">
        <v>79</v>
      </c>
      <c r="U3078" s="29"/>
      <c r="V3078" s="29"/>
      <c r="W3078" s="29"/>
      <c r="X3078" s="29"/>
      <c r="Y3078" s="29"/>
      <c r="Z3078" s="29"/>
      <c r="AA3078" s="29"/>
      <c r="AB3078" s="29"/>
      <c r="AC3078" s="29"/>
      <c r="AD3078" s="29"/>
      <c r="AE3078" s="29"/>
      <c r="AF3078" s="29"/>
      <c r="AG3078" s="29"/>
      <c r="AH3078" s="29"/>
      <c r="AI3078" s="29"/>
      <c r="AJ3078" s="29"/>
      <c r="AK3078" s="29"/>
      <c r="AL3078" s="29"/>
      <c r="AM3078" s="29"/>
      <c r="AN3078" s="29"/>
      <c r="AO3078" s="29"/>
      <c r="AP3078" s="29"/>
      <c r="AQ3078" s="29"/>
      <c r="AR3078" s="29"/>
      <c r="AS3078" s="29"/>
      <c r="AT3078" s="29"/>
      <c r="AU3078" s="29"/>
      <c r="AV3078" s="29"/>
      <c r="AW3078" s="29"/>
      <c r="AX3078" s="29"/>
      <c r="AY3078" s="30"/>
      <c r="AZ3078" s="30"/>
      <c r="BA3078" s="30"/>
      <c r="BB3078" s="30"/>
      <c r="BC3078" s="30"/>
      <c r="BD3078" s="30"/>
      <c r="BE3078" s="30"/>
      <c r="BF3078" s="30"/>
      <c r="BG3078" s="30"/>
      <c r="BH3078" s="30"/>
      <c r="BI3078" s="30"/>
      <c r="BJ3078" s="30"/>
      <c r="BK3078" s="30"/>
      <c r="BL3078" s="18"/>
      <c r="BM3078" s="18"/>
      <c r="BN3078" s="18"/>
      <c r="BO3078" s="18"/>
      <c r="BP3078" s="18"/>
      <c r="BQ3078" s="18"/>
      <c r="BR3078" s="18"/>
      <c r="BS3078" s="18"/>
      <c r="BT3078" s="18"/>
      <c r="BU3078" s="18"/>
      <c r="BV3078" s="18"/>
      <c r="BW3078" s="18"/>
      <c r="BX3078" s="19"/>
    </row>
    <row r="3079" spans="2:126" ht="20.100000000000001" customHeight="1">
      <c r="B3079" s="9"/>
      <c r="C3079" s="9"/>
      <c r="D3079" s="23"/>
      <c r="E3079" s="24"/>
      <c r="F3079" s="24"/>
      <c r="G3079" s="24"/>
      <c r="H3079" s="24"/>
      <c r="I3079" s="24"/>
      <c r="J3079" s="25"/>
      <c r="K3079" s="25"/>
      <c r="L3079" s="25"/>
      <c r="M3079" s="25"/>
      <c r="N3079" s="25"/>
      <c r="O3079" s="25"/>
      <c r="P3079" s="25"/>
      <c r="Q3079" s="23"/>
      <c r="R3079" s="31"/>
      <c r="S3079" s="31"/>
      <c r="T3079" s="31" t="s">
        <v>80</v>
      </c>
      <c r="U3079" s="31"/>
      <c r="V3079" s="31"/>
      <c r="W3079" s="31"/>
      <c r="X3079" s="31"/>
      <c r="Y3079" s="31"/>
      <c r="Z3079" s="31"/>
      <c r="AA3079" s="31"/>
      <c r="AB3079" s="31"/>
      <c r="AC3079" s="31"/>
      <c r="AD3079" s="31"/>
      <c r="AE3079" s="31"/>
      <c r="AF3079" s="31"/>
      <c r="AG3079" s="31"/>
      <c r="AH3079" s="31"/>
      <c r="AI3079" s="31"/>
      <c r="AJ3079" s="31"/>
      <c r="AK3079" s="31"/>
      <c r="AL3079" s="31"/>
      <c r="AM3079" s="31"/>
      <c r="AN3079" s="31"/>
      <c r="AO3079" s="31"/>
      <c r="AP3079" s="31"/>
      <c r="AQ3079" s="31"/>
      <c r="AR3079" s="31"/>
      <c r="AS3079" s="31"/>
      <c r="AT3079" s="31"/>
      <c r="AU3079" s="31"/>
      <c r="AV3079" s="31"/>
      <c r="AW3079" s="31"/>
      <c r="AX3079" s="31"/>
      <c r="AY3079" s="32"/>
      <c r="AZ3079" s="32"/>
      <c r="BA3079" s="32"/>
      <c r="BB3079" s="32"/>
      <c r="BC3079" s="32"/>
      <c r="BD3079" s="32"/>
      <c r="BE3079" s="32"/>
      <c r="BF3079" s="32"/>
      <c r="BG3079" s="32"/>
      <c r="BH3079" s="32"/>
      <c r="BI3079" s="32"/>
      <c r="BJ3079" s="32"/>
      <c r="BK3079" s="32"/>
      <c r="BL3079" s="33"/>
      <c r="BM3079" s="33"/>
      <c r="BN3079" s="33"/>
      <c r="BO3079" s="33"/>
      <c r="BP3079" s="33"/>
      <c r="BQ3079" s="33"/>
      <c r="BR3079" s="33"/>
      <c r="BS3079" s="33"/>
      <c r="BT3079" s="33"/>
      <c r="BU3079" s="33"/>
      <c r="BV3079" s="33"/>
      <c r="BW3079" s="33"/>
      <c r="BX3079" s="26"/>
    </row>
    <row r="3080" spans="2:126" ht="20.100000000000001" customHeight="1">
      <c r="B3080" s="9"/>
      <c r="C3080" s="9"/>
      <c r="D3080" s="15"/>
      <c r="E3080" s="16" t="s">
        <v>55</v>
      </c>
      <c r="F3080" s="16"/>
      <c r="G3080" s="16"/>
      <c r="H3080" s="16"/>
      <c r="I3080" s="16"/>
      <c r="J3080" s="17"/>
      <c r="K3080" s="17"/>
      <c r="L3080" s="17"/>
      <c r="M3080" s="17"/>
      <c r="N3080" s="17"/>
      <c r="O3080" s="17"/>
      <c r="P3080" s="17"/>
      <c r="Q3080" s="15"/>
      <c r="R3080" s="250" t="s">
        <v>231</v>
      </c>
      <c r="S3080" s="250"/>
      <c r="T3080" s="250"/>
      <c r="U3080" s="250"/>
      <c r="V3080" s="250"/>
      <c r="W3080" s="250"/>
      <c r="X3080" s="250"/>
      <c r="Y3080" s="250"/>
      <c r="Z3080" s="250"/>
      <c r="AA3080" s="250"/>
      <c r="AB3080" s="250"/>
      <c r="AC3080" s="250"/>
      <c r="AD3080" s="250"/>
      <c r="AE3080" s="250"/>
      <c r="AF3080" s="250"/>
      <c r="AG3080" s="250"/>
      <c r="AH3080" s="250"/>
      <c r="AI3080" s="250"/>
      <c r="AJ3080" s="250"/>
      <c r="AK3080" s="250"/>
      <c r="AL3080" s="250"/>
      <c r="AM3080" s="250"/>
      <c r="AN3080" s="250"/>
      <c r="AO3080" s="34"/>
      <c r="AP3080" s="34"/>
      <c r="AQ3080" s="34"/>
      <c r="AR3080" s="34"/>
      <c r="AS3080" s="34"/>
      <c r="AT3080" s="34"/>
      <c r="AU3080" s="34"/>
      <c r="AV3080" s="34"/>
      <c r="AW3080" s="34"/>
      <c r="AX3080" s="34"/>
      <c r="AY3080" s="35"/>
      <c r="AZ3080" s="35"/>
      <c r="BA3080" s="35"/>
      <c r="BB3080" s="35"/>
      <c r="BC3080" s="35"/>
      <c r="BD3080" s="35"/>
      <c r="BE3080" s="35"/>
      <c r="BF3080" s="35"/>
      <c r="BG3080" s="35"/>
      <c r="BH3080" s="35"/>
      <c r="BI3080" s="35"/>
      <c r="BJ3080" s="35"/>
      <c r="BK3080" s="35"/>
      <c r="BL3080" s="2"/>
      <c r="BM3080" s="2"/>
      <c r="BN3080" s="2"/>
      <c r="BO3080" s="2"/>
      <c r="BP3080" s="2"/>
      <c r="BQ3080" s="2"/>
      <c r="BR3080" s="2"/>
      <c r="BS3080" s="2"/>
      <c r="BT3080" s="2"/>
      <c r="BU3080" s="2"/>
      <c r="BV3080" s="2"/>
      <c r="BW3080" s="2"/>
      <c r="BX3080" s="3"/>
    </row>
    <row r="3081" spans="2:126" ht="20.100000000000001" customHeight="1">
      <c r="B3081" s="9"/>
      <c r="C3081" s="9"/>
      <c r="D3081" s="15"/>
      <c r="E3081" s="16"/>
      <c r="F3081" s="16"/>
      <c r="G3081" s="16"/>
      <c r="H3081" s="16"/>
      <c r="I3081" s="16"/>
      <c r="J3081" s="17"/>
      <c r="K3081" s="17"/>
      <c r="L3081" s="17"/>
      <c r="M3081" s="17"/>
      <c r="N3081" s="17"/>
      <c r="O3081" s="17"/>
      <c r="P3081" s="17"/>
      <c r="Q3081" s="15"/>
      <c r="R3081" s="251" t="s">
        <v>232</v>
      </c>
      <c r="S3081" s="251"/>
      <c r="T3081" s="251"/>
      <c r="U3081" s="251"/>
      <c r="V3081" s="251"/>
      <c r="W3081" s="251"/>
      <c r="X3081" s="251"/>
      <c r="Y3081" s="251"/>
      <c r="Z3081" s="251"/>
      <c r="AA3081" s="251"/>
      <c r="AB3081" s="251"/>
      <c r="AC3081" s="251"/>
      <c r="AD3081" s="251"/>
      <c r="AE3081" s="251"/>
      <c r="AF3081" s="251"/>
      <c r="AG3081" s="251"/>
      <c r="AH3081" s="251"/>
      <c r="AI3081" s="251"/>
      <c r="AJ3081" s="251"/>
      <c r="AK3081" s="251"/>
      <c r="AL3081" s="251"/>
      <c r="AM3081" s="251"/>
      <c r="AN3081" s="251"/>
      <c r="AO3081" s="251"/>
      <c r="AP3081" s="251"/>
      <c r="AQ3081" s="251"/>
      <c r="AR3081" s="251"/>
      <c r="AS3081" s="251"/>
      <c r="AT3081" s="251"/>
      <c r="AU3081" s="251"/>
      <c r="AV3081" s="251"/>
      <c r="AW3081" s="251"/>
      <c r="AX3081" s="251"/>
      <c r="AY3081" s="252"/>
      <c r="AZ3081" s="252"/>
      <c r="BA3081" s="252"/>
      <c r="BB3081" s="252"/>
      <c r="BC3081" s="252"/>
      <c r="BD3081" s="252"/>
      <c r="BE3081" s="252"/>
      <c r="BF3081" s="252"/>
      <c r="BG3081" s="252"/>
      <c r="BH3081" s="252"/>
      <c r="BI3081" s="252"/>
      <c r="BJ3081" s="252"/>
      <c r="BK3081" s="252"/>
      <c r="BL3081" s="18"/>
      <c r="BM3081" s="18"/>
      <c r="BN3081" s="18"/>
      <c r="BO3081" s="18"/>
      <c r="BP3081" s="18"/>
      <c r="BQ3081" s="18"/>
      <c r="BR3081" s="18"/>
      <c r="BS3081" s="18"/>
      <c r="BT3081" s="18"/>
      <c r="BU3081" s="18"/>
      <c r="BV3081" s="18"/>
      <c r="BW3081" s="18"/>
      <c r="BX3081" s="19"/>
    </row>
    <row r="3082" spans="2:126" ht="20.100000000000001" customHeight="1">
      <c r="B3082" s="9"/>
      <c r="C3082" s="9"/>
      <c r="D3082" s="15"/>
      <c r="E3082" s="16"/>
      <c r="F3082" s="16"/>
      <c r="G3082" s="16"/>
      <c r="H3082" s="16"/>
      <c r="I3082" s="16"/>
      <c r="J3082" s="17"/>
      <c r="K3082" s="17"/>
      <c r="L3082" s="17"/>
      <c r="M3082" s="17"/>
      <c r="N3082" s="17"/>
      <c r="O3082" s="17"/>
      <c r="P3082" s="17"/>
      <c r="Q3082" s="228"/>
      <c r="R3082" s="29" t="s">
        <v>233</v>
      </c>
      <c r="S3082" s="29"/>
      <c r="T3082" s="29"/>
      <c r="U3082" s="29"/>
      <c r="V3082" s="29"/>
      <c r="W3082" s="29"/>
      <c r="X3082" s="29"/>
      <c r="Y3082" s="29"/>
      <c r="Z3082" s="29"/>
      <c r="AA3082" s="29"/>
      <c r="AB3082" s="29"/>
      <c r="AC3082" s="29"/>
      <c r="AD3082" s="29"/>
      <c r="AE3082" s="29"/>
      <c r="AF3082" s="29"/>
      <c r="AG3082" s="29"/>
      <c r="AH3082" s="29"/>
      <c r="AI3082" s="29"/>
      <c r="AJ3082" s="29"/>
      <c r="AK3082" s="29"/>
      <c r="AL3082" s="29"/>
      <c r="AM3082" s="29"/>
      <c r="AN3082" s="29"/>
      <c r="AO3082" s="29"/>
      <c r="AP3082" s="29"/>
      <c r="AQ3082" s="29"/>
      <c r="AR3082" s="29"/>
      <c r="AS3082" s="29"/>
      <c r="AT3082" s="29"/>
      <c r="AU3082" s="251"/>
      <c r="AV3082" s="251"/>
      <c r="AW3082" s="251"/>
      <c r="AX3082" s="251"/>
      <c r="AY3082" s="252"/>
      <c r="AZ3082" s="252"/>
      <c r="BA3082" s="252"/>
      <c r="BB3082" s="252"/>
      <c r="BC3082" s="252"/>
      <c r="BD3082" s="252"/>
      <c r="BE3082" s="252"/>
      <c r="BF3082" s="252"/>
      <c r="BG3082" s="252"/>
      <c r="BH3082" s="252"/>
      <c r="BI3082" s="252"/>
      <c r="BJ3082" s="252"/>
      <c r="BK3082" s="252"/>
      <c r="BL3082" s="247"/>
      <c r="BM3082" s="18"/>
      <c r="BN3082" s="18"/>
      <c r="BO3082" s="18"/>
      <c r="BP3082" s="18"/>
      <c r="BQ3082" s="18"/>
      <c r="BR3082" s="18"/>
      <c r="BS3082" s="18"/>
      <c r="BT3082" s="18"/>
      <c r="BU3082" s="18"/>
      <c r="BV3082" s="18"/>
      <c r="BW3082" s="18"/>
      <c r="BX3082" s="19"/>
    </row>
    <row r="3083" spans="2:126" ht="20.100000000000001" customHeight="1">
      <c r="B3083" s="9"/>
      <c r="C3083" s="9"/>
      <c r="D3083" s="23"/>
      <c r="E3083" s="24"/>
      <c r="F3083" s="24"/>
      <c r="G3083" s="24"/>
      <c r="H3083" s="24"/>
      <c r="I3083" s="24"/>
      <c r="J3083" s="25"/>
      <c r="K3083" s="25"/>
      <c r="L3083" s="25"/>
      <c r="M3083" s="25"/>
      <c r="N3083" s="25"/>
      <c r="O3083" s="25"/>
      <c r="P3083" s="25"/>
      <c r="Q3083" s="253"/>
      <c r="R3083" s="32" t="s">
        <v>234</v>
      </c>
      <c r="S3083" s="32"/>
      <c r="T3083" s="32"/>
      <c r="U3083" s="32"/>
      <c r="V3083" s="32"/>
      <c r="W3083" s="32"/>
      <c r="X3083" s="32"/>
      <c r="Y3083" s="32"/>
      <c r="Z3083" s="32"/>
      <c r="AA3083" s="32"/>
      <c r="AB3083" s="32"/>
      <c r="AC3083" s="32"/>
      <c r="AD3083" s="32"/>
      <c r="AE3083" s="32"/>
      <c r="AF3083" s="32"/>
      <c r="AG3083" s="32"/>
      <c r="AH3083" s="32"/>
      <c r="AI3083" s="32"/>
      <c r="AJ3083" s="32"/>
      <c r="AK3083" s="32"/>
      <c r="AL3083" s="32"/>
      <c r="AM3083" s="32"/>
      <c r="AN3083" s="32"/>
      <c r="AO3083" s="32"/>
      <c r="AP3083" s="32"/>
      <c r="AQ3083" s="32"/>
      <c r="AR3083" s="32"/>
      <c r="AS3083" s="32"/>
      <c r="AT3083" s="32"/>
      <c r="AU3083" s="32"/>
      <c r="AV3083" s="32"/>
      <c r="AW3083" s="32"/>
      <c r="AX3083" s="32"/>
      <c r="AY3083" s="32"/>
      <c r="AZ3083" s="32"/>
      <c r="BA3083" s="32"/>
      <c r="BB3083" s="32"/>
      <c r="BC3083" s="32"/>
      <c r="BD3083" s="32"/>
      <c r="BE3083" s="32"/>
      <c r="BF3083" s="32"/>
      <c r="BG3083" s="32"/>
      <c r="BH3083" s="32"/>
      <c r="BI3083" s="32"/>
      <c r="BJ3083" s="32"/>
      <c r="BK3083" s="32"/>
      <c r="BL3083" s="33"/>
      <c r="BM3083" s="33"/>
      <c r="BN3083" s="33"/>
      <c r="BO3083" s="33"/>
      <c r="BP3083" s="33"/>
      <c r="BQ3083" s="33"/>
      <c r="BR3083" s="33"/>
      <c r="BS3083" s="33"/>
      <c r="BT3083" s="33"/>
      <c r="BU3083" s="33"/>
      <c r="BV3083" s="33"/>
      <c r="BW3083" s="33"/>
      <c r="BX3083" s="26"/>
    </row>
    <row r="3084" spans="2:126" ht="12.75" customHeight="1">
      <c r="B3084" s="9"/>
      <c r="C3084" s="9"/>
      <c r="D3084" s="9"/>
      <c r="E3084" s="9"/>
      <c r="F3084" s="9"/>
      <c r="G3084" s="9"/>
      <c r="H3084" s="9"/>
      <c r="I3084" s="9"/>
      <c r="J3084" s="9"/>
      <c r="K3084" s="9"/>
      <c r="L3084" s="9"/>
      <c r="M3084" s="9"/>
      <c r="N3084" s="9"/>
      <c r="O3084" s="9"/>
      <c r="P3084" s="9"/>
      <c r="Q3084" s="9"/>
      <c r="R3084" s="9"/>
      <c r="S3084" s="9"/>
      <c r="T3084" s="9"/>
      <c r="U3084" s="9"/>
      <c r="V3084" s="9"/>
      <c r="W3084" s="9"/>
      <c r="X3084" s="9"/>
      <c r="Y3084" s="9"/>
      <c r="Z3084" s="9"/>
      <c r="AA3084" s="9"/>
      <c r="AB3084" s="9"/>
      <c r="AC3084" s="9"/>
      <c r="AD3084" s="9"/>
      <c r="AE3084" s="9"/>
      <c r="AF3084" s="9"/>
      <c r="AG3084" s="9"/>
      <c r="AH3084" s="9"/>
      <c r="AI3084" s="9"/>
      <c r="AJ3084" s="9"/>
      <c r="AK3084" s="9"/>
      <c r="AL3084" s="9"/>
      <c r="AM3084" s="9"/>
      <c r="AN3084" s="9"/>
      <c r="AO3084" s="9"/>
      <c r="AP3084" s="9"/>
      <c r="AQ3084" s="9"/>
      <c r="AR3084" s="9"/>
      <c r="AS3084" s="9"/>
      <c r="AT3084" s="9"/>
      <c r="AU3084" s="9"/>
      <c r="AV3084" s="9"/>
      <c r="AW3084" s="9"/>
      <c r="AX3084" s="9"/>
      <c r="AY3084" s="9"/>
      <c r="AZ3084" s="9"/>
    </row>
    <row r="3085" spans="2:126" s="8" customFormat="1" ht="15.75" customHeight="1">
      <c r="D3085" s="488">
        <f>入力フォーム!$C$13</f>
        <v>45931</v>
      </c>
      <c r="E3085" s="488"/>
      <c r="F3085" s="488"/>
      <c r="G3085" s="488"/>
      <c r="H3085" s="488"/>
      <c r="I3085" s="488"/>
      <c r="J3085" s="488"/>
      <c r="K3085" s="488"/>
      <c r="L3085" s="488"/>
      <c r="M3085" s="488"/>
      <c r="N3085" s="488"/>
      <c r="O3085" s="488"/>
      <c r="P3085" s="488"/>
      <c r="Q3085" s="488"/>
      <c r="R3085" s="47"/>
      <c r="S3085" s="47"/>
      <c r="T3085" s="47"/>
      <c r="U3085" s="47"/>
      <c r="BZ3085" s="43"/>
      <c r="CA3085" s="43"/>
      <c r="CB3085" s="43"/>
      <c r="CC3085" s="43"/>
      <c r="CD3085" s="43"/>
      <c r="CE3085" s="43"/>
      <c r="CF3085" s="43"/>
      <c r="CG3085" s="43"/>
      <c r="CH3085" s="43"/>
      <c r="CI3085" s="43"/>
      <c r="CJ3085" s="43"/>
      <c r="CK3085" s="43"/>
      <c r="CL3085" s="43"/>
      <c r="CM3085" s="43"/>
      <c r="CN3085" s="43"/>
      <c r="CO3085" s="43"/>
      <c r="CP3085" s="43"/>
      <c r="CQ3085" s="43"/>
      <c r="CR3085" s="43"/>
      <c r="CS3085" s="43"/>
      <c r="CT3085" s="43"/>
      <c r="CU3085" s="43"/>
      <c r="CV3085" s="43"/>
      <c r="CW3085" s="43"/>
      <c r="CX3085" s="43"/>
      <c r="CY3085" s="43"/>
      <c r="CZ3085" s="43"/>
      <c r="DA3085" s="43"/>
      <c r="DB3085" s="43"/>
      <c r="DC3085" s="43"/>
      <c r="DD3085" s="43"/>
      <c r="DE3085" s="43"/>
      <c r="DF3085" s="43"/>
      <c r="DG3085" s="43"/>
      <c r="DH3085" s="43"/>
      <c r="DI3085" s="43"/>
      <c r="DJ3085" s="43"/>
      <c r="DK3085" s="43"/>
      <c r="DL3085" s="43"/>
      <c r="DM3085" s="43"/>
      <c r="DN3085" s="43"/>
      <c r="DO3085" s="43"/>
      <c r="DP3085" s="43"/>
      <c r="DQ3085" s="43"/>
      <c r="DR3085" s="43"/>
      <c r="DS3085" s="43"/>
      <c r="DT3085" s="43"/>
      <c r="DU3085" s="43"/>
      <c r="DV3085" s="43"/>
    </row>
    <row r="3086" spans="2:126" s="8" customFormat="1" ht="10.5" customHeight="1">
      <c r="D3086" s="45"/>
      <c r="E3086" s="45"/>
      <c r="F3086" s="45"/>
      <c r="G3086" s="45"/>
      <c r="H3086" s="45"/>
      <c r="I3086" s="45"/>
      <c r="J3086" s="45"/>
      <c r="K3086" s="45"/>
      <c r="L3086" s="45"/>
      <c r="M3086" s="45"/>
      <c r="N3086" s="45"/>
      <c r="O3086" s="45"/>
      <c r="P3086" s="45"/>
      <c r="Q3086" s="45"/>
      <c r="BZ3086" s="43"/>
      <c r="CA3086" s="43"/>
      <c r="CB3086" s="43"/>
      <c r="CC3086" s="43"/>
      <c r="CD3086" s="43"/>
      <c r="CE3086" s="43"/>
      <c r="CF3086" s="43"/>
      <c r="CG3086" s="43"/>
      <c r="CH3086" s="43"/>
      <c r="CI3086" s="43"/>
      <c r="CJ3086" s="43"/>
      <c r="CK3086" s="43"/>
      <c r="CL3086" s="43"/>
      <c r="CM3086" s="43"/>
      <c r="CN3086" s="43"/>
      <c r="CO3086" s="43"/>
      <c r="CP3086" s="43"/>
      <c r="CQ3086" s="43"/>
      <c r="CR3086" s="43"/>
      <c r="CS3086" s="43"/>
      <c r="CT3086" s="43"/>
      <c r="CU3086" s="43"/>
      <c r="CV3086" s="43"/>
      <c r="CW3086" s="43"/>
      <c r="CX3086" s="43"/>
      <c r="CY3086" s="43"/>
      <c r="CZ3086" s="43"/>
      <c r="DA3086" s="43"/>
      <c r="DB3086" s="43"/>
      <c r="DC3086" s="43"/>
      <c r="DD3086" s="43"/>
      <c r="DE3086" s="43"/>
      <c r="DF3086" s="43"/>
      <c r="DG3086" s="43"/>
      <c r="DH3086" s="43"/>
      <c r="DI3086" s="43"/>
      <c r="DJ3086" s="43"/>
      <c r="DK3086" s="43"/>
      <c r="DL3086" s="43"/>
      <c r="DM3086" s="43"/>
      <c r="DN3086" s="43"/>
      <c r="DO3086" s="43"/>
      <c r="DP3086" s="43"/>
      <c r="DQ3086" s="43"/>
      <c r="DR3086" s="43"/>
      <c r="DS3086" s="43"/>
      <c r="DT3086" s="43"/>
      <c r="DU3086" s="43"/>
      <c r="DV3086" s="43"/>
    </row>
    <row r="3087" spans="2:126" s="8" customFormat="1" ht="18" customHeight="1">
      <c r="AM3087" s="8" t="s">
        <v>56</v>
      </c>
      <c r="AQ3087" s="489" t="s">
        <v>306</v>
      </c>
      <c r="AR3087" s="489"/>
      <c r="AS3087" s="489"/>
      <c r="AT3087" s="489"/>
      <c r="AU3087" s="489"/>
      <c r="AV3087" s="489"/>
      <c r="AW3087" s="489"/>
      <c r="AX3087" s="489"/>
      <c r="AY3087" s="489"/>
      <c r="AZ3087" s="489"/>
      <c r="BA3087" s="489"/>
      <c r="BB3087" s="489"/>
      <c r="BC3087" s="489"/>
      <c r="BD3087" s="489"/>
      <c r="BE3087" s="489"/>
      <c r="BF3087" s="489"/>
      <c r="BG3087" s="489"/>
      <c r="BH3087" s="489"/>
      <c r="BI3087" s="489"/>
      <c r="BJ3087" s="489"/>
      <c r="BK3087" s="489"/>
      <c r="BL3087" s="489"/>
      <c r="BZ3087" s="43"/>
      <c r="CA3087" s="43"/>
      <c r="CB3087" s="43"/>
      <c r="CC3087" s="43"/>
      <c r="CD3087" s="43"/>
      <c r="CE3087" s="43"/>
      <c r="CF3087" s="43"/>
      <c r="CG3087" s="43"/>
      <c r="CH3087" s="43"/>
      <c r="CI3087" s="43"/>
      <c r="CJ3087" s="43"/>
      <c r="CK3087" s="43"/>
      <c r="CL3087" s="43"/>
      <c r="CM3087" s="43"/>
      <c r="CN3087" s="43"/>
      <c r="CO3087" s="43"/>
      <c r="CP3087" s="43"/>
      <c r="CQ3087" s="43"/>
      <c r="CR3087" s="43"/>
      <c r="CS3087" s="43"/>
      <c r="CT3087" s="43"/>
      <c r="CU3087" s="43"/>
      <c r="CV3087" s="43"/>
      <c r="CW3087" s="43"/>
      <c r="CX3087" s="43"/>
      <c r="CY3087" s="43"/>
      <c r="CZ3087" s="43"/>
      <c r="DA3087" s="43"/>
      <c r="DB3087" s="43"/>
      <c r="DC3087" s="43"/>
      <c r="DD3087" s="43"/>
      <c r="DE3087" s="43"/>
      <c r="DF3087" s="43"/>
      <c r="DG3087" s="43"/>
      <c r="DH3087" s="43"/>
      <c r="DI3087" s="43"/>
      <c r="DJ3087" s="43"/>
      <c r="DK3087" s="43"/>
      <c r="DL3087" s="43"/>
      <c r="DM3087" s="43"/>
      <c r="DN3087" s="43"/>
      <c r="DO3087" s="43"/>
      <c r="DP3087" s="43"/>
      <c r="DQ3087" s="43"/>
      <c r="DR3087" s="43"/>
      <c r="DS3087" s="43"/>
      <c r="DT3087" s="43"/>
      <c r="DU3087" s="43"/>
      <c r="DV3087" s="43"/>
    </row>
    <row r="3088" spans="2:126" s="8" customFormat="1" ht="18" customHeight="1">
      <c r="AQ3088" s="489" t="s">
        <v>66</v>
      </c>
      <c r="AR3088" s="489"/>
      <c r="AS3088" s="489"/>
      <c r="AT3088" s="489"/>
      <c r="AU3088" s="489"/>
      <c r="AV3088" s="489"/>
      <c r="AW3088" s="489"/>
      <c r="AX3088" s="489"/>
      <c r="AY3088" s="489"/>
      <c r="AZ3088" s="489"/>
      <c r="BA3088" s="489"/>
      <c r="BB3088" s="489"/>
      <c r="BC3088" s="489"/>
      <c r="BD3088" s="489"/>
      <c r="BE3088" s="489"/>
      <c r="BZ3088" s="43"/>
      <c r="CA3088" s="43"/>
      <c r="CB3088" s="43"/>
      <c r="CC3088" s="43"/>
      <c r="CD3088" s="43"/>
      <c r="CE3088" s="43"/>
      <c r="CF3088" s="43"/>
      <c r="CG3088" s="43"/>
      <c r="CH3088" s="43"/>
      <c r="CI3088" s="43"/>
      <c r="CJ3088" s="43"/>
      <c r="CK3088" s="43"/>
      <c r="CL3088" s="43"/>
      <c r="CM3088" s="43"/>
      <c r="CN3088" s="43"/>
      <c r="CO3088" s="43"/>
      <c r="CP3088" s="43"/>
      <c r="CQ3088" s="43"/>
      <c r="CR3088" s="43"/>
      <c r="CS3088" s="43"/>
      <c r="CT3088" s="43"/>
      <c r="CU3088" s="43"/>
      <c r="CV3088" s="43"/>
      <c r="CW3088" s="43"/>
      <c r="CX3088" s="43"/>
      <c r="CY3088" s="43"/>
      <c r="CZ3088" s="43"/>
      <c r="DA3088" s="43"/>
      <c r="DB3088" s="43"/>
      <c r="DC3088" s="43"/>
      <c r="DD3088" s="43"/>
      <c r="DE3088" s="43"/>
      <c r="DF3088" s="43"/>
      <c r="DG3088" s="43"/>
      <c r="DH3088" s="43"/>
      <c r="DI3088" s="43"/>
      <c r="DJ3088" s="43"/>
      <c r="DK3088" s="43"/>
      <c r="DL3088" s="43"/>
      <c r="DM3088" s="43"/>
      <c r="DN3088" s="43"/>
      <c r="DO3088" s="43"/>
      <c r="DP3088" s="43"/>
      <c r="DQ3088" s="43"/>
      <c r="DR3088" s="43"/>
      <c r="DS3088" s="43"/>
      <c r="DT3088" s="43"/>
      <c r="DU3088" s="43"/>
      <c r="DV3088" s="43"/>
    </row>
    <row r="3089" spans="4:126" s="8" customFormat="1" ht="18" customHeight="1">
      <c r="AQ3089" s="479" t="s">
        <v>328</v>
      </c>
      <c r="AR3089" s="479"/>
      <c r="AS3089" s="479"/>
      <c r="AT3089" s="479"/>
      <c r="AU3089" s="479"/>
      <c r="AV3089" s="479"/>
      <c r="AW3089" s="479"/>
      <c r="AX3089" s="479"/>
      <c r="AY3089" s="479"/>
      <c r="AZ3089" s="479"/>
      <c r="BA3089" s="479"/>
      <c r="BB3089" s="479"/>
      <c r="BC3089" s="479"/>
      <c r="BD3089" s="479"/>
      <c r="BE3089" s="479"/>
      <c r="BF3089" s="479"/>
      <c r="BG3089" s="43"/>
      <c r="BH3089" s="480" t="s">
        <v>299</v>
      </c>
      <c r="BI3089" s="480"/>
      <c r="BJ3089" s="480"/>
      <c r="BK3089" s="480"/>
      <c r="BL3089" s="480"/>
      <c r="BM3089" s="480"/>
      <c r="BN3089" s="480"/>
      <c r="BO3089" s="480"/>
      <c r="BS3089" s="8" t="s">
        <v>57</v>
      </c>
      <c r="BZ3089" s="43"/>
      <c r="CA3089" s="43"/>
      <c r="CB3089" s="43"/>
      <c r="CC3089" s="43"/>
      <c r="CD3089" s="43"/>
      <c r="CE3089" s="43"/>
      <c r="CF3089" s="43"/>
      <c r="CG3089" s="43"/>
      <c r="CH3089" s="43"/>
      <c r="CI3089" s="43"/>
      <c r="CJ3089" s="43"/>
      <c r="CK3089" s="43"/>
      <c r="CL3089" s="43"/>
      <c r="CM3089" s="43"/>
      <c r="CN3089" s="43"/>
      <c r="CO3089" s="43"/>
      <c r="CP3089" s="43"/>
      <c r="CQ3089" s="43"/>
      <c r="CR3089" s="43"/>
      <c r="CS3089" s="43"/>
      <c r="CT3089" s="43"/>
      <c r="CU3089" s="43"/>
      <c r="CV3089" s="43"/>
      <c r="CW3089" s="43"/>
      <c r="CX3089" s="43"/>
      <c r="CY3089" s="43"/>
      <c r="CZ3089" s="43"/>
      <c r="DA3089" s="43"/>
      <c r="DB3089" s="43"/>
      <c r="DC3089" s="43"/>
      <c r="DD3089" s="43"/>
      <c r="DE3089" s="43"/>
      <c r="DF3089" s="43"/>
      <c r="DG3089" s="43"/>
      <c r="DH3089" s="43"/>
      <c r="DI3089" s="43"/>
      <c r="DJ3089" s="43"/>
      <c r="DK3089" s="43"/>
      <c r="DL3089" s="43"/>
      <c r="DM3089" s="43"/>
      <c r="DN3089" s="43"/>
      <c r="DO3089" s="43"/>
      <c r="DP3089" s="43"/>
      <c r="DQ3089" s="43"/>
      <c r="DR3089" s="43"/>
      <c r="DS3089" s="43"/>
      <c r="DT3089" s="43"/>
      <c r="DU3089" s="43"/>
      <c r="DV3089" s="43"/>
    </row>
    <row r="3090" spans="4:126" s="8" customFormat="1" ht="10.5" customHeight="1">
      <c r="BZ3090" s="43"/>
      <c r="CA3090" s="43"/>
      <c r="CB3090" s="43"/>
      <c r="CC3090" s="43"/>
      <c r="CD3090" s="43"/>
      <c r="CE3090" s="43"/>
      <c r="CF3090" s="43"/>
      <c r="CG3090" s="43"/>
      <c r="CH3090" s="43"/>
      <c r="CI3090" s="43"/>
      <c r="CJ3090" s="43"/>
      <c r="CK3090" s="43"/>
      <c r="CL3090" s="43"/>
      <c r="CM3090" s="43"/>
      <c r="CN3090" s="43"/>
      <c r="CO3090" s="43"/>
      <c r="CP3090" s="43"/>
      <c r="CQ3090" s="43"/>
      <c r="CR3090" s="43"/>
      <c r="CS3090" s="43"/>
      <c r="CT3090" s="43"/>
      <c r="CU3090" s="43"/>
      <c r="CV3090" s="43"/>
      <c r="CW3090" s="43"/>
      <c r="CX3090" s="43"/>
      <c r="CY3090" s="43"/>
      <c r="CZ3090" s="43"/>
      <c r="DA3090" s="43"/>
      <c r="DB3090" s="43"/>
      <c r="DC3090" s="43"/>
      <c r="DD3090" s="43"/>
      <c r="DE3090" s="43"/>
      <c r="DF3090" s="43"/>
      <c r="DG3090" s="43"/>
      <c r="DH3090" s="43"/>
      <c r="DI3090" s="43"/>
      <c r="DJ3090" s="43"/>
      <c r="DK3090" s="43"/>
      <c r="DL3090" s="43"/>
      <c r="DM3090" s="43"/>
      <c r="DN3090" s="43"/>
      <c r="DO3090" s="43"/>
      <c r="DP3090" s="43"/>
      <c r="DQ3090" s="43"/>
      <c r="DR3090" s="43"/>
      <c r="DS3090" s="43"/>
      <c r="DT3090" s="43"/>
      <c r="DU3090" s="43"/>
      <c r="DV3090" s="43"/>
    </row>
    <row r="3091" spans="4:126" s="8" customFormat="1" ht="18" customHeight="1">
      <c r="AM3091" s="8" t="s">
        <v>58</v>
      </c>
      <c r="AQ3091" s="8" t="s">
        <v>59</v>
      </c>
      <c r="AU3091" s="481" t="str">
        <f>"〒"&amp;VLOOKUP(A3039,入力フォーム!$A$26:$AA$75,4,FALSE)</f>
        <v>〒</v>
      </c>
      <c r="AV3091" s="481"/>
      <c r="AW3091" s="481"/>
      <c r="AX3091" s="481"/>
      <c r="AY3091" s="481"/>
      <c r="AZ3091" s="481"/>
      <c r="BA3091" s="481"/>
      <c r="BB3091" s="481"/>
      <c r="BZ3091" s="43"/>
      <c r="CA3091" s="43"/>
      <c r="CB3091" s="43"/>
      <c r="CC3091" s="43"/>
      <c r="CD3091" s="43"/>
      <c r="CE3091" s="43"/>
      <c r="CF3091" s="43"/>
      <c r="CG3091" s="43"/>
      <c r="CH3091" s="43"/>
      <c r="CI3091" s="43"/>
      <c r="CJ3091" s="43"/>
      <c r="CK3091" s="43"/>
      <c r="CL3091" s="43"/>
      <c r="CM3091" s="43"/>
      <c r="CN3091" s="43"/>
      <c r="CO3091" s="43"/>
      <c r="CP3091" s="43"/>
      <c r="CQ3091" s="43"/>
      <c r="CR3091" s="43"/>
      <c r="CS3091" s="43"/>
      <c r="CT3091" s="43"/>
      <c r="CU3091" s="43"/>
      <c r="CV3091" s="43"/>
      <c r="CW3091" s="43"/>
      <c r="CX3091" s="43"/>
      <c r="CY3091" s="43"/>
      <c r="CZ3091" s="43"/>
      <c r="DA3091" s="43"/>
      <c r="DB3091" s="43"/>
      <c r="DC3091" s="43"/>
      <c r="DD3091" s="43"/>
      <c r="DE3091" s="43"/>
      <c r="DF3091" s="43"/>
      <c r="DG3091" s="43"/>
      <c r="DH3091" s="43"/>
      <c r="DI3091" s="43"/>
      <c r="DJ3091" s="43"/>
      <c r="DK3091" s="43"/>
      <c r="DL3091" s="43"/>
      <c r="DM3091" s="43"/>
      <c r="DN3091" s="43"/>
      <c r="DO3091" s="43"/>
      <c r="DP3091" s="43"/>
      <c r="DQ3091" s="43"/>
      <c r="DR3091" s="43"/>
      <c r="DS3091" s="43"/>
      <c r="DT3091" s="43"/>
      <c r="DU3091" s="43"/>
      <c r="DV3091" s="43"/>
    </row>
    <row r="3092" spans="4:126" s="8" customFormat="1" ht="20.100000000000001" customHeight="1">
      <c r="AU3092" s="144"/>
      <c r="AV3092" s="482">
        <f>VLOOKUP(A3039,入力フォーム!$A$26:$AA$75,5,FALSE)</f>
        <v>0</v>
      </c>
      <c r="AW3092" s="482"/>
      <c r="AX3092" s="482"/>
      <c r="AY3092" s="482"/>
      <c r="AZ3092" s="482"/>
      <c r="BA3092" s="482"/>
      <c r="BB3092" s="482"/>
      <c r="BC3092" s="482"/>
      <c r="BD3092" s="482"/>
      <c r="BE3092" s="482"/>
      <c r="BF3092" s="482"/>
      <c r="BG3092" s="482"/>
      <c r="BH3092" s="482"/>
      <c r="BI3092" s="482"/>
      <c r="BJ3092" s="482"/>
      <c r="BK3092" s="482"/>
      <c r="BL3092" s="482"/>
      <c r="BM3092" s="482"/>
      <c r="BN3092" s="482"/>
      <c r="BO3092" s="482"/>
      <c r="BP3092" s="482"/>
      <c r="BQ3092" s="482"/>
      <c r="BR3092" s="482"/>
      <c r="BS3092" s="482"/>
      <c r="BZ3092" s="43"/>
      <c r="CA3092" s="43"/>
      <c r="CB3092" s="43"/>
      <c r="CC3092" s="43"/>
      <c r="CD3092" s="43"/>
      <c r="CE3092" s="43"/>
      <c r="CF3092" s="43"/>
      <c r="CG3092" s="43"/>
      <c r="CH3092" s="43"/>
      <c r="CI3092" s="43"/>
      <c r="CJ3092" s="43"/>
      <c r="CK3092" s="43"/>
      <c r="CL3092" s="43"/>
      <c r="CM3092" s="43"/>
      <c r="CN3092" s="43"/>
      <c r="CO3092" s="43"/>
      <c r="CP3092" s="43"/>
      <c r="CQ3092" s="43"/>
      <c r="CR3092" s="43"/>
      <c r="CS3092" s="43"/>
      <c r="CT3092" s="43"/>
      <c r="CU3092" s="43"/>
      <c r="CV3092" s="43"/>
      <c r="CW3092" s="43"/>
      <c r="CX3092" s="43"/>
      <c r="CY3092" s="43"/>
      <c r="CZ3092" s="43"/>
      <c r="DA3092" s="43"/>
      <c r="DB3092" s="43"/>
      <c r="DC3092" s="43"/>
      <c r="DD3092" s="43"/>
      <c r="DE3092" s="43"/>
      <c r="DF3092" s="43"/>
      <c r="DG3092" s="43"/>
      <c r="DH3092" s="43"/>
      <c r="DI3092" s="43"/>
      <c r="DJ3092" s="43"/>
      <c r="DK3092" s="43"/>
      <c r="DL3092" s="43"/>
      <c r="DM3092" s="43"/>
      <c r="DN3092" s="43"/>
      <c r="DO3092" s="43"/>
      <c r="DP3092" s="43"/>
      <c r="DQ3092" s="43"/>
      <c r="DR3092" s="43"/>
      <c r="DS3092" s="43"/>
      <c r="DT3092" s="43"/>
      <c r="DU3092" s="43"/>
      <c r="DV3092" s="43"/>
    </row>
    <row r="3093" spans="4:126" s="8" customFormat="1" ht="20.100000000000001" customHeight="1">
      <c r="AU3093" s="44"/>
      <c r="AV3093" s="483">
        <f>VLOOKUP(A3039,入力フォーム!$A$26:$AA$75,6,FALSE)</f>
        <v>0</v>
      </c>
      <c r="AW3093" s="483"/>
      <c r="AX3093" s="483"/>
      <c r="AY3093" s="483"/>
      <c r="AZ3093" s="483"/>
      <c r="BA3093" s="483"/>
      <c r="BB3093" s="483"/>
      <c r="BC3093" s="483"/>
      <c r="BD3093" s="483"/>
      <c r="BE3093" s="483"/>
      <c r="BF3093" s="483"/>
      <c r="BG3093" s="483"/>
      <c r="BH3093" s="483"/>
      <c r="BI3093" s="483"/>
      <c r="BJ3093" s="483"/>
      <c r="BK3093" s="483"/>
      <c r="BL3093" s="483"/>
      <c r="BM3093" s="483"/>
      <c r="BN3093" s="483"/>
      <c r="BO3093" s="483"/>
      <c r="BP3093" s="483"/>
      <c r="BQ3093" s="483"/>
      <c r="BR3093" s="483"/>
      <c r="BS3093" s="483"/>
      <c r="BZ3093" s="43"/>
      <c r="CA3093" s="43"/>
      <c r="CB3093" s="43"/>
      <c r="CC3093" s="43"/>
      <c r="CD3093" s="43"/>
      <c r="CE3093" s="43"/>
      <c r="CF3093" s="43"/>
      <c r="CG3093" s="43"/>
      <c r="CH3093" s="43"/>
      <c r="CI3093" s="43"/>
      <c r="CJ3093" s="43"/>
      <c r="CK3093" s="43"/>
      <c r="CL3093" s="43"/>
      <c r="CM3093" s="43"/>
      <c r="CN3093" s="43"/>
      <c r="CO3093" s="43"/>
      <c r="CP3093" s="43"/>
      <c r="CQ3093" s="43"/>
      <c r="CR3093" s="43"/>
      <c r="CS3093" s="43"/>
      <c r="CT3093" s="43"/>
      <c r="CU3093" s="43"/>
      <c r="CV3093" s="43"/>
      <c r="CW3093" s="43"/>
      <c r="CX3093" s="43"/>
      <c r="CY3093" s="43"/>
      <c r="CZ3093" s="43"/>
      <c r="DA3093" s="43"/>
      <c r="DB3093" s="43"/>
      <c r="DC3093" s="43"/>
      <c r="DD3093" s="43"/>
      <c r="DE3093" s="43"/>
      <c r="DF3093" s="43"/>
      <c r="DG3093" s="43"/>
      <c r="DH3093" s="43"/>
      <c r="DI3093" s="43"/>
      <c r="DJ3093" s="43"/>
      <c r="DK3093" s="43"/>
      <c r="DL3093" s="43"/>
      <c r="DM3093" s="43"/>
      <c r="DN3093" s="43"/>
      <c r="DO3093" s="43"/>
      <c r="DP3093" s="43"/>
      <c r="DQ3093" s="43"/>
      <c r="DR3093" s="43"/>
      <c r="DS3093" s="43"/>
      <c r="DT3093" s="43"/>
      <c r="DU3093" s="43"/>
      <c r="DV3093" s="43"/>
    </row>
    <row r="3094" spans="4:126" s="8" customFormat="1" ht="12" customHeight="1">
      <c r="AQ3094" s="46" t="s">
        <v>191</v>
      </c>
      <c r="AR3094" s="46"/>
      <c r="AS3094" s="46"/>
      <c r="AT3094" s="46"/>
      <c r="AU3094" s="46"/>
      <c r="AV3094" s="484">
        <f>VLOOKUP(A3039,入力フォーム!$A$26:$AA$75,3,FALSE)</f>
        <v>0</v>
      </c>
      <c r="AW3094" s="484" ph="1"/>
      <c r="AX3094" s="484" ph="1"/>
      <c r="AY3094" s="484" ph="1"/>
      <c r="AZ3094" s="484" ph="1"/>
      <c r="BA3094" s="484" ph="1"/>
      <c r="BB3094" s="484" ph="1"/>
      <c r="BC3094" s="484" ph="1"/>
      <c r="BD3094" s="484" ph="1"/>
      <c r="BE3094" s="484" ph="1"/>
      <c r="BF3094" s="484" ph="1"/>
      <c r="BG3094" s="484" ph="1"/>
      <c r="BH3094" s="484" ph="1"/>
      <c r="BI3094" s="484" ph="1"/>
      <c r="BJ3094" s="484" ph="1"/>
      <c r="BK3094" s="484" ph="1"/>
      <c r="BL3094" s="484" ph="1"/>
      <c r="BM3094" s="484" ph="1"/>
      <c r="BN3094" s="484" ph="1"/>
      <c r="BO3094" s="48"/>
      <c r="BP3094" s="48"/>
      <c r="BQ3094" s="48"/>
      <c r="BR3094" s="48"/>
      <c r="BS3094" s="48"/>
      <c r="BZ3094" s="43"/>
      <c r="CA3094" s="43"/>
      <c r="CB3094" s="43"/>
      <c r="CC3094" s="43"/>
      <c r="CD3094" s="43"/>
      <c r="CE3094" s="43"/>
      <c r="CF3094" s="43"/>
      <c r="CG3094" s="43"/>
      <c r="CH3094" s="43"/>
      <c r="CI3094" s="43"/>
      <c r="CJ3094" s="43"/>
      <c r="CK3094" s="43"/>
      <c r="CL3094" s="43"/>
      <c r="CM3094" s="43"/>
      <c r="CN3094" s="43"/>
      <c r="CO3094" s="43"/>
      <c r="CP3094" s="43"/>
      <c r="CQ3094" s="43"/>
      <c r="CR3094" s="43"/>
      <c r="CS3094" s="43"/>
      <c r="CT3094" s="43"/>
      <c r="CU3094" s="43"/>
      <c r="CV3094" s="43"/>
      <c r="CW3094" s="43"/>
      <c r="CX3094" s="43"/>
      <c r="CY3094" s="43"/>
      <c r="CZ3094" s="43"/>
      <c r="DA3094" s="43"/>
      <c r="DB3094" s="43"/>
      <c r="DC3094" s="43"/>
      <c r="DD3094" s="43"/>
      <c r="DE3094" s="43"/>
      <c r="DF3094" s="43"/>
      <c r="DG3094" s="43"/>
      <c r="DH3094" s="43"/>
      <c r="DI3094" s="43"/>
      <c r="DJ3094" s="43"/>
      <c r="DK3094" s="43"/>
      <c r="DL3094" s="43"/>
      <c r="DM3094" s="43"/>
      <c r="DN3094" s="43"/>
      <c r="DO3094" s="43"/>
      <c r="DP3094" s="43"/>
      <c r="DQ3094" s="43"/>
      <c r="DR3094" s="43"/>
      <c r="DS3094" s="43"/>
      <c r="DT3094" s="43"/>
      <c r="DU3094" s="43"/>
      <c r="DV3094" s="43"/>
    </row>
    <row r="3095" spans="4:126" s="8" customFormat="1" ht="20.100000000000001" customHeight="1">
      <c r="AQ3095" s="8" t="s">
        <v>60</v>
      </c>
      <c r="AV3095" s="493">
        <f>VLOOKUP(A3039,入力フォーム!$A$26:$AA$75,2,FALSE)</f>
        <v>0</v>
      </c>
      <c r="AW3095" s="493"/>
      <c r="AX3095" s="493"/>
      <c r="AY3095" s="493"/>
      <c r="AZ3095" s="493"/>
      <c r="BA3095" s="493"/>
      <c r="BB3095" s="493"/>
      <c r="BC3095" s="493"/>
      <c r="BD3095" s="493"/>
      <c r="BE3095" s="493"/>
      <c r="BF3095" s="493"/>
      <c r="BG3095" s="493"/>
      <c r="BH3095" s="493"/>
      <c r="BI3095" s="493"/>
      <c r="BJ3095" s="493"/>
      <c r="BK3095" s="493"/>
      <c r="BL3095" s="493"/>
      <c r="BM3095" s="493"/>
      <c r="BN3095" s="493"/>
      <c r="BO3095" s="48"/>
      <c r="BP3095" s="48"/>
      <c r="BQ3095" s="48"/>
      <c r="BR3095" s="48"/>
      <c r="BS3095" s="286" t="s">
        <v>57</v>
      </c>
      <c r="BZ3095" s="43"/>
      <c r="CA3095" s="43"/>
      <c r="CB3095" s="43"/>
      <c r="CC3095" s="43"/>
      <c r="CD3095" s="43"/>
      <c r="CE3095" s="43"/>
      <c r="CF3095" s="43"/>
      <c r="CG3095" s="43"/>
      <c r="CH3095" s="43"/>
      <c r="CI3095" s="43"/>
      <c r="CJ3095" s="43"/>
      <c r="CK3095" s="43"/>
      <c r="CL3095" s="43"/>
      <c r="CM3095" s="43"/>
      <c r="CN3095" s="43"/>
      <c r="CO3095" s="43"/>
      <c r="CP3095" s="43"/>
      <c r="CQ3095" s="43"/>
      <c r="CR3095" s="43"/>
      <c r="CS3095" s="43"/>
      <c r="CT3095" s="43"/>
      <c r="CU3095" s="43"/>
      <c r="CV3095" s="43"/>
      <c r="CW3095" s="43"/>
      <c r="CX3095" s="43"/>
      <c r="CY3095" s="43"/>
      <c r="CZ3095" s="43"/>
      <c r="DA3095" s="43"/>
      <c r="DB3095" s="43"/>
      <c r="DC3095" s="43"/>
      <c r="DD3095" s="43"/>
      <c r="DE3095" s="43"/>
      <c r="DF3095" s="43"/>
      <c r="DG3095" s="43"/>
      <c r="DH3095" s="43"/>
      <c r="DI3095" s="43"/>
      <c r="DJ3095" s="43"/>
      <c r="DK3095" s="43"/>
      <c r="DL3095" s="43"/>
      <c r="DM3095" s="43"/>
      <c r="DN3095" s="43"/>
      <c r="DO3095" s="43"/>
      <c r="DP3095" s="43"/>
      <c r="DQ3095" s="43"/>
      <c r="DR3095" s="43"/>
      <c r="DS3095" s="43"/>
      <c r="DT3095" s="43"/>
      <c r="DU3095" s="43"/>
      <c r="DV3095" s="43"/>
    </row>
    <row r="3096" spans="4:126" s="8" customFormat="1" ht="20.100000000000001" customHeight="1">
      <c r="AQ3096" s="8" t="s">
        <v>61</v>
      </c>
      <c r="AV3096" s="48"/>
      <c r="AW3096" s="494">
        <f>VLOOKUP(A3039,入力フォーム!$A$26:$AA$75,8,FALSE)</f>
        <v>0</v>
      </c>
      <c r="AX3096" s="494"/>
      <c r="AY3096" s="494"/>
      <c r="AZ3096" s="494"/>
      <c r="BA3096" s="494"/>
      <c r="BB3096" s="494"/>
      <c r="BC3096" s="494"/>
      <c r="BD3096" s="494"/>
      <c r="BE3096" s="494"/>
      <c r="BF3096" s="494"/>
      <c r="BG3096" s="494"/>
      <c r="BH3096" s="494"/>
      <c r="BI3096" s="494"/>
      <c r="BJ3096" s="494"/>
      <c r="BK3096" s="494"/>
      <c r="BL3096" s="494"/>
      <c r="BM3096" s="494"/>
      <c r="BN3096" s="494"/>
      <c r="BO3096" s="494"/>
      <c r="BP3096" s="494"/>
      <c r="BQ3096" s="494"/>
      <c r="BR3096" s="494"/>
      <c r="BS3096" s="48"/>
      <c r="BZ3096" s="43"/>
      <c r="CA3096" s="43"/>
      <c r="CB3096" s="43"/>
      <c r="CC3096" s="43"/>
      <c r="CD3096" s="43"/>
      <c r="CE3096" s="43"/>
      <c r="CF3096" s="43"/>
      <c r="CG3096" s="43"/>
      <c r="CH3096" s="43"/>
      <c r="CI3096" s="43"/>
      <c r="CJ3096" s="43"/>
      <c r="CK3096" s="43"/>
      <c r="CL3096" s="43"/>
      <c r="CM3096" s="43"/>
      <c r="CN3096" s="43"/>
      <c r="CO3096" s="43"/>
      <c r="CP3096" s="43"/>
      <c r="CQ3096" s="43"/>
      <c r="CR3096" s="43"/>
      <c r="CS3096" s="43"/>
      <c r="CT3096" s="43"/>
      <c r="CU3096" s="43"/>
      <c r="CV3096" s="43"/>
      <c r="CW3096" s="43"/>
      <c r="CX3096" s="43"/>
      <c r="CY3096" s="43"/>
      <c r="CZ3096" s="43"/>
      <c r="DA3096" s="43"/>
      <c r="DB3096" s="43"/>
      <c r="DC3096" s="43"/>
      <c r="DD3096" s="43"/>
      <c r="DE3096" s="43"/>
      <c r="DF3096" s="43"/>
      <c r="DG3096" s="43"/>
      <c r="DH3096" s="43"/>
      <c r="DI3096" s="43"/>
      <c r="DJ3096" s="43"/>
      <c r="DK3096" s="43"/>
      <c r="DL3096" s="43"/>
      <c r="DM3096" s="43"/>
      <c r="DN3096" s="43"/>
      <c r="DO3096" s="43"/>
      <c r="DP3096" s="43"/>
      <c r="DQ3096" s="43"/>
      <c r="DR3096" s="43"/>
      <c r="DS3096" s="43"/>
      <c r="DT3096" s="43"/>
      <c r="DU3096" s="43"/>
      <c r="DV3096" s="43"/>
    </row>
    <row r="3097" spans="4:126" s="8" customFormat="1" ht="20.100000000000001" customHeight="1">
      <c r="AQ3097" s="8" t="s">
        <v>83</v>
      </c>
      <c r="AV3097" s="48"/>
      <c r="AW3097" s="48"/>
      <c r="AX3097" s="48"/>
      <c r="AY3097" s="48"/>
      <c r="AZ3097" s="48"/>
      <c r="BA3097" s="48"/>
      <c r="BB3097" s="48"/>
      <c r="BC3097" s="48"/>
      <c r="BD3097" s="495">
        <f>VLOOKUP(A3039,入力フォーム!$A$26:$AA$75,9,FALSE)</f>
        <v>0</v>
      </c>
      <c r="BE3097" s="495"/>
      <c r="BF3097" s="495"/>
      <c r="BG3097" s="495"/>
      <c r="BH3097" s="495"/>
      <c r="BI3097" s="495"/>
      <c r="BJ3097" s="495"/>
      <c r="BK3097" s="495"/>
      <c r="BL3097" s="495"/>
      <c r="BM3097" s="495"/>
      <c r="BN3097" s="495"/>
      <c r="BO3097" s="495"/>
      <c r="BP3097" s="495"/>
      <c r="BQ3097" s="495"/>
      <c r="BR3097" s="495"/>
      <c r="BS3097" s="495"/>
      <c r="BZ3097" s="43"/>
      <c r="CA3097" s="43"/>
      <c r="CB3097" s="43"/>
      <c r="CC3097" s="43"/>
      <c r="CD3097" s="43"/>
      <c r="CE3097" s="43"/>
      <c r="CF3097" s="43"/>
      <c r="CG3097" s="43"/>
      <c r="CH3097" s="43"/>
      <c r="CI3097" s="43"/>
      <c r="CJ3097" s="43"/>
      <c r="CK3097" s="43"/>
      <c r="CL3097" s="43"/>
      <c r="CM3097" s="43"/>
      <c r="CN3097" s="43"/>
      <c r="CO3097" s="43"/>
      <c r="CP3097" s="43"/>
      <c r="CQ3097" s="43"/>
      <c r="CR3097" s="43"/>
      <c r="CS3097" s="43"/>
      <c r="CT3097" s="43"/>
      <c r="CU3097" s="43"/>
      <c r="CV3097" s="43"/>
      <c r="CW3097" s="43"/>
      <c r="CX3097" s="43"/>
      <c r="CY3097" s="43"/>
      <c r="CZ3097" s="43"/>
      <c r="DA3097" s="43"/>
      <c r="DB3097" s="43"/>
      <c r="DC3097" s="43"/>
      <c r="DD3097" s="43"/>
      <c r="DE3097" s="43"/>
      <c r="DF3097" s="43"/>
      <c r="DG3097" s="43"/>
      <c r="DH3097" s="43"/>
      <c r="DI3097" s="43"/>
      <c r="DJ3097" s="43"/>
      <c r="DK3097" s="43"/>
      <c r="DL3097" s="43"/>
      <c r="DM3097" s="43"/>
      <c r="DN3097" s="43"/>
      <c r="DO3097" s="43"/>
      <c r="DP3097" s="43"/>
      <c r="DQ3097" s="43"/>
      <c r="DR3097" s="43"/>
      <c r="DS3097" s="43"/>
      <c r="DT3097" s="43"/>
      <c r="DU3097" s="43"/>
      <c r="DV3097" s="43"/>
    </row>
    <row r="3098" spans="4:126" s="8" customFormat="1" ht="12" customHeight="1">
      <c r="BZ3098" s="43"/>
      <c r="CA3098" s="43"/>
      <c r="CB3098" s="43"/>
      <c r="CC3098" s="43"/>
      <c r="CD3098" s="43"/>
      <c r="CE3098" s="43"/>
      <c r="CF3098" s="43"/>
      <c r="CG3098" s="43"/>
      <c r="CH3098" s="43"/>
      <c r="CI3098" s="43"/>
      <c r="CJ3098" s="43"/>
      <c r="CK3098" s="43"/>
      <c r="CL3098" s="43"/>
      <c r="CM3098" s="43"/>
      <c r="CN3098" s="43"/>
      <c r="CO3098" s="43"/>
      <c r="CP3098" s="43"/>
      <c r="CQ3098" s="43"/>
      <c r="CR3098" s="43"/>
      <c r="CS3098" s="43"/>
      <c r="CT3098" s="43"/>
      <c r="CU3098" s="43"/>
      <c r="CV3098" s="43"/>
      <c r="CW3098" s="43"/>
      <c r="CX3098" s="43"/>
      <c r="CY3098" s="43"/>
      <c r="CZ3098" s="43"/>
      <c r="DA3098" s="43"/>
      <c r="DB3098" s="43"/>
      <c r="DC3098" s="43"/>
      <c r="DD3098" s="43"/>
      <c r="DE3098" s="43"/>
      <c r="DF3098" s="43"/>
      <c r="DG3098" s="43"/>
      <c r="DH3098" s="43"/>
      <c r="DI3098" s="43"/>
      <c r="DJ3098" s="43"/>
      <c r="DK3098" s="43"/>
      <c r="DL3098" s="43"/>
      <c r="DM3098" s="43"/>
      <c r="DN3098" s="43"/>
      <c r="DO3098" s="43"/>
      <c r="DP3098" s="43"/>
      <c r="DQ3098" s="43"/>
      <c r="DR3098" s="43"/>
      <c r="DS3098" s="43"/>
      <c r="DT3098" s="43"/>
      <c r="DU3098" s="43"/>
      <c r="DV3098" s="43"/>
    </row>
    <row r="3099" spans="4:126" s="8" customFormat="1" ht="22.5" customHeight="1">
      <c r="D3099" s="496" t="s">
        <v>85</v>
      </c>
      <c r="E3099" s="496"/>
      <c r="F3099" s="496"/>
      <c r="G3099" s="496"/>
      <c r="H3099" s="496"/>
      <c r="I3099" s="496"/>
      <c r="J3099" s="496"/>
      <c r="K3099" s="496"/>
      <c r="L3099" s="497" t="str">
        <f>入力フォーム!$C$22</f>
        <v>07-999</v>
      </c>
      <c r="M3099" s="497"/>
      <c r="N3099" s="497"/>
      <c r="O3099" s="497"/>
      <c r="P3099" s="497"/>
      <c r="Q3099" s="497"/>
      <c r="R3099" s="48"/>
      <c r="S3099" s="48"/>
      <c r="T3099" s="8" t="s">
        <v>242</v>
      </c>
      <c r="BZ3099" s="43"/>
      <c r="CA3099" s="43"/>
      <c r="CB3099" s="43"/>
      <c r="CC3099" s="43"/>
      <c r="CD3099" s="43"/>
      <c r="CE3099" s="43"/>
      <c r="CF3099" s="43"/>
      <c r="CG3099" s="43"/>
      <c r="CH3099" s="43"/>
      <c r="CI3099" s="43"/>
      <c r="CJ3099" s="43"/>
      <c r="CK3099" s="43"/>
      <c r="CL3099" s="43"/>
      <c r="CM3099" s="43"/>
      <c r="CN3099" s="43"/>
      <c r="CO3099" s="43"/>
      <c r="CP3099" s="43"/>
      <c r="CQ3099" s="43"/>
      <c r="CR3099" s="43"/>
      <c r="CS3099" s="43"/>
      <c r="CT3099" s="43"/>
      <c r="CU3099" s="43"/>
      <c r="CV3099" s="43"/>
      <c r="CW3099" s="43"/>
      <c r="CX3099" s="43"/>
      <c r="CY3099" s="43"/>
      <c r="CZ3099" s="43"/>
      <c r="DA3099" s="43"/>
      <c r="DB3099" s="43"/>
      <c r="DC3099" s="43"/>
      <c r="DD3099" s="43"/>
      <c r="DE3099" s="43"/>
      <c r="DF3099" s="43"/>
      <c r="DG3099" s="43"/>
      <c r="DH3099" s="43"/>
      <c r="DI3099" s="43"/>
      <c r="DJ3099" s="43"/>
      <c r="DK3099" s="43"/>
      <c r="DL3099" s="43"/>
      <c r="DM3099" s="43"/>
      <c r="DN3099" s="43"/>
      <c r="DO3099" s="43"/>
      <c r="DP3099" s="43"/>
      <c r="DQ3099" s="43"/>
      <c r="DR3099" s="43"/>
      <c r="DS3099" s="43"/>
      <c r="DT3099" s="43"/>
      <c r="DU3099" s="43"/>
      <c r="DV3099" s="43"/>
    </row>
    <row r="3100" spans="4:126" s="8" customFormat="1" ht="15.75" customHeight="1">
      <c r="D3100" s="45"/>
      <c r="F3100" s="45"/>
      <c r="G3100" s="45"/>
      <c r="H3100" s="45"/>
      <c r="I3100" s="45"/>
      <c r="J3100" s="45"/>
      <c r="K3100" s="45"/>
      <c r="L3100" s="45"/>
      <c r="M3100" s="45"/>
      <c r="N3100" s="45"/>
      <c r="O3100" s="45"/>
      <c r="P3100" s="45"/>
      <c r="Q3100" s="45"/>
      <c r="BX3100" s="51"/>
      <c r="CB3100" s="43"/>
      <c r="CC3100" s="43"/>
      <c r="CD3100" s="43"/>
      <c r="CE3100" s="43"/>
      <c r="CF3100" s="43"/>
      <c r="CG3100" s="43"/>
      <c r="CH3100" s="43"/>
      <c r="CI3100" s="43"/>
      <c r="CJ3100" s="43"/>
      <c r="CK3100" s="43"/>
      <c r="CL3100" s="43"/>
      <c r="CM3100" s="43"/>
      <c r="CN3100" s="43"/>
      <c r="CO3100" s="43"/>
      <c r="CP3100" s="43"/>
      <c r="CQ3100" s="43"/>
      <c r="CR3100" s="43"/>
      <c r="CS3100" s="43"/>
      <c r="CT3100" s="43"/>
      <c r="CU3100" s="43"/>
      <c r="CV3100" s="43"/>
      <c r="CW3100" s="43"/>
      <c r="CX3100" s="43"/>
      <c r="CY3100" s="43"/>
      <c r="CZ3100" s="43"/>
      <c r="DA3100" s="43"/>
      <c r="DB3100" s="43"/>
      <c r="DC3100" s="43"/>
      <c r="DD3100" s="43"/>
      <c r="DE3100" s="43"/>
      <c r="DF3100" s="43"/>
      <c r="DG3100" s="43"/>
      <c r="DH3100" s="43"/>
      <c r="DI3100" s="43"/>
      <c r="DJ3100" s="43"/>
      <c r="DK3100" s="43"/>
      <c r="DL3100" s="43"/>
      <c r="DM3100" s="43"/>
      <c r="DN3100" s="43"/>
      <c r="DO3100" s="43"/>
      <c r="DP3100" s="43"/>
      <c r="DQ3100" s="43"/>
      <c r="DR3100" s="43"/>
      <c r="DS3100" s="43"/>
      <c r="DT3100" s="43"/>
      <c r="DU3100" s="43"/>
      <c r="DV3100" s="43"/>
    </row>
    <row r="3106" spans="49:66" ht="21">
      <c r="AW3106" ph="1"/>
      <c r="AX3106" ph="1"/>
      <c r="AY3106" ph="1"/>
      <c r="AZ3106" ph="1"/>
      <c r="BA3106" ph="1"/>
      <c r="BB3106" ph="1"/>
      <c r="BC3106" ph="1"/>
      <c r="BD3106" ph="1"/>
      <c r="BE3106" ph="1"/>
      <c r="BF3106" ph="1"/>
      <c r="BG3106" ph="1"/>
      <c r="BH3106" ph="1"/>
      <c r="BI3106" ph="1"/>
      <c r="BJ3106" ph="1"/>
      <c r="BK3106" ph="1"/>
      <c r="BL3106" ph="1"/>
      <c r="BM3106" ph="1"/>
      <c r="BN3106" ph="1"/>
    </row>
    <row r="3108" spans="49:66" ht="21">
      <c r="AW3108" ph="1"/>
      <c r="AX3108" ph="1"/>
      <c r="AY3108" ph="1"/>
      <c r="AZ3108" ph="1"/>
      <c r="BA3108" ph="1"/>
      <c r="BB3108" ph="1"/>
      <c r="BC3108" ph="1"/>
      <c r="BD3108" ph="1"/>
      <c r="BE3108" ph="1"/>
      <c r="BF3108" ph="1"/>
      <c r="BG3108" ph="1"/>
      <c r="BH3108" ph="1"/>
      <c r="BI3108" ph="1"/>
      <c r="BJ3108" ph="1"/>
      <c r="BK3108" ph="1"/>
      <c r="BL3108" ph="1"/>
      <c r="BM3108" ph="1"/>
      <c r="BN3108" ph="1"/>
    </row>
    <row r="3120" spans="49:66" ht="21">
      <c r="AW3120" ph="1"/>
      <c r="AX3120" ph="1"/>
      <c r="AY3120" ph="1"/>
      <c r="AZ3120" ph="1"/>
      <c r="BA3120" ph="1"/>
      <c r="BB3120" ph="1"/>
      <c r="BC3120" ph="1"/>
      <c r="BD3120" ph="1"/>
      <c r="BE3120" ph="1"/>
      <c r="BF3120" ph="1"/>
      <c r="BG3120" ph="1"/>
      <c r="BH3120" ph="1"/>
      <c r="BI3120" ph="1"/>
      <c r="BJ3120" ph="1"/>
      <c r="BK3120" ph="1"/>
      <c r="BL3120" ph="1"/>
      <c r="BM3120" ph="1"/>
      <c r="BN3120" ph="1"/>
    </row>
    <row r="3122" spans="49:66" ht="21">
      <c r="AW3122" ph="1"/>
      <c r="AX3122" ph="1"/>
      <c r="AY3122" ph="1"/>
      <c r="AZ3122" ph="1"/>
      <c r="BA3122" ph="1"/>
      <c r="BB3122" ph="1"/>
      <c r="BC3122" ph="1"/>
      <c r="BD3122" ph="1"/>
      <c r="BE3122" ph="1"/>
      <c r="BF3122" ph="1"/>
      <c r="BG3122" ph="1"/>
      <c r="BH3122" ph="1"/>
      <c r="BI3122" ph="1"/>
      <c r="BJ3122" ph="1"/>
      <c r="BK3122" ph="1"/>
      <c r="BL3122" ph="1"/>
      <c r="BM3122" ph="1"/>
      <c r="BN3122" ph="1"/>
    </row>
    <row r="3124" spans="49:66" ht="21">
      <c r="AW3124" ph="1"/>
      <c r="AX3124" ph="1"/>
      <c r="AY3124" ph="1"/>
      <c r="AZ3124" ph="1"/>
      <c r="BA3124" ph="1"/>
      <c r="BB3124" ph="1"/>
      <c r="BC3124" ph="1"/>
      <c r="BD3124" ph="1"/>
      <c r="BE3124" ph="1"/>
      <c r="BF3124" ph="1"/>
      <c r="BG3124" ph="1"/>
      <c r="BH3124" ph="1"/>
      <c r="BI3124" ph="1"/>
      <c r="BJ3124" ph="1"/>
      <c r="BK3124" ph="1"/>
      <c r="BL3124" ph="1"/>
      <c r="BM3124" ph="1"/>
      <c r="BN3124" ph="1"/>
    </row>
    <row r="3136" spans="49:66" ht="21">
      <c r="AW3136" ph="1"/>
      <c r="AX3136" ph="1"/>
      <c r="AY3136" ph="1"/>
      <c r="AZ3136" ph="1"/>
      <c r="BA3136" ph="1"/>
      <c r="BB3136" ph="1"/>
      <c r="BC3136" ph="1"/>
      <c r="BD3136" ph="1"/>
      <c r="BE3136" ph="1"/>
      <c r="BF3136" ph="1"/>
      <c r="BG3136" ph="1"/>
      <c r="BH3136" ph="1"/>
      <c r="BI3136" ph="1"/>
      <c r="BJ3136" ph="1"/>
      <c r="BK3136" ph="1"/>
      <c r="BL3136" ph="1"/>
      <c r="BM3136" ph="1"/>
      <c r="BN3136" ph="1"/>
    </row>
    <row r="3138" spans="49:66" ht="21">
      <c r="AW3138" ph="1"/>
      <c r="AX3138" ph="1"/>
      <c r="AY3138" ph="1"/>
      <c r="AZ3138" ph="1"/>
      <c r="BA3138" ph="1"/>
      <c r="BB3138" ph="1"/>
      <c r="BC3138" ph="1"/>
      <c r="BD3138" ph="1"/>
      <c r="BE3138" ph="1"/>
      <c r="BF3138" ph="1"/>
      <c r="BG3138" ph="1"/>
      <c r="BH3138" ph="1"/>
      <c r="BI3138" ph="1"/>
      <c r="BJ3138" ph="1"/>
      <c r="BK3138" ph="1"/>
      <c r="BL3138" ph="1"/>
      <c r="BM3138" ph="1"/>
      <c r="BN3138" ph="1"/>
    </row>
    <row r="3140" spans="49:66" ht="21">
      <c r="AW3140" ph="1"/>
      <c r="AX3140" ph="1"/>
      <c r="AY3140" ph="1"/>
      <c r="AZ3140" ph="1"/>
      <c r="BA3140" ph="1"/>
      <c r="BB3140" ph="1"/>
      <c r="BC3140" ph="1"/>
      <c r="BD3140" ph="1"/>
      <c r="BE3140" ph="1"/>
      <c r="BF3140" ph="1"/>
      <c r="BG3140" ph="1"/>
      <c r="BH3140" ph="1"/>
      <c r="BI3140" ph="1"/>
      <c r="BJ3140" ph="1"/>
      <c r="BK3140" ph="1"/>
      <c r="BL3140" ph="1"/>
      <c r="BM3140" ph="1"/>
      <c r="BN3140" ph="1"/>
    </row>
    <row r="3152" spans="49:66" ht="21">
      <c r="AW3152" ph="1"/>
      <c r="AX3152" ph="1"/>
      <c r="AY3152" ph="1"/>
      <c r="AZ3152" ph="1"/>
      <c r="BA3152" ph="1"/>
      <c r="BB3152" ph="1"/>
      <c r="BC3152" ph="1"/>
      <c r="BD3152" ph="1"/>
      <c r="BE3152" ph="1"/>
      <c r="BF3152" ph="1"/>
      <c r="BG3152" ph="1"/>
      <c r="BH3152" ph="1"/>
      <c r="BI3152" ph="1"/>
      <c r="BJ3152" ph="1"/>
      <c r="BK3152" ph="1"/>
      <c r="BL3152" ph="1"/>
      <c r="BM3152" ph="1"/>
      <c r="BN3152" ph="1"/>
    </row>
    <row r="3154" spans="49:66" ht="21">
      <c r="AW3154" ph="1"/>
      <c r="AX3154" ph="1"/>
      <c r="AY3154" ph="1"/>
      <c r="AZ3154" ph="1"/>
      <c r="BA3154" ph="1"/>
      <c r="BB3154" ph="1"/>
      <c r="BC3154" ph="1"/>
      <c r="BD3154" ph="1"/>
      <c r="BE3154" ph="1"/>
      <c r="BF3154" ph="1"/>
      <c r="BG3154" ph="1"/>
      <c r="BH3154" ph="1"/>
      <c r="BI3154" ph="1"/>
      <c r="BJ3154" ph="1"/>
      <c r="BK3154" ph="1"/>
      <c r="BL3154" ph="1"/>
      <c r="BM3154" ph="1"/>
      <c r="BN3154" ph="1"/>
    </row>
    <row r="3156" spans="49:66" ht="21">
      <c r="AW3156" ph="1"/>
      <c r="AX3156" ph="1"/>
      <c r="AY3156" ph="1"/>
      <c r="AZ3156" ph="1"/>
      <c r="BA3156" ph="1"/>
      <c r="BB3156" ph="1"/>
      <c r="BC3156" ph="1"/>
      <c r="BD3156" ph="1"/>
      <c r="BE3156" ph="1"/>
      <c r="BF3156" ph="1"/>
      <c r="BG3156" ph="1"/>
      <c r="BH3156" ph="1"/>
      <c r="BI3156" ph="1"/>
      <c r="BJ3156" ph="1"/>
      <c r="BK3156" ph="1"/>
      <c r="BL3156" ph="1"/>
      <c r="BM3156" ph="1"/>
      <c r="BN3156" ph="1"/>
    </row>
    <row r="3168" spans="49:66" ht="21">
      <c r="AW3168" ph="1"/>
      <c r="AX3168" ph="1"/>
      <c r="AY3168" ph="1"/>
      <c r="AZ3168" ph="1"/>
      <c r="BA3168" ph="1"/>
      <c r="BB3168" ph="1"/>
      <c r="BC3168" ph="1"/>
      <c r="BD3168" ph="1"/>
      <c r="BE3168" ph="1"/>
      <c r="BF3168" ph="1"/>
      <c r="BG3168" ph="1"/>
      <c r="BH3168" ph="1"/>
      <c r="BI3168" ph="1"/>
      <c r="BJ3168" ph="1"/>
      <c r="BK3168" ph="1"/>
      <c r="BL3168" ph="1"/>
      <c r="BM3168" ph="1"/>
      <c r="BN3168" ph="1"/>
    </row>
    <row r="3170" spans="49:66" ht="21">
      <c r="AW3170" ph="1"/>
      <c r="AX3170" ph="1"/>
      <c r="AY3170" ph="1"/>
      <c r="AZ3170" ph="1"/>
      <c r="BA3170" ph="1"/>
      <c r="BB3170" ph="1"/>
      <c r="BC3170" ph="1"/>
      <c r="BD3170" ph="1"/>
      <c r="BE3170" ph="1"/>
      <c r="BF3170" ph="1"/>
      <c r="BG3170" ph="1"/>
      <c r="BH3170" ph="1"/>
      <c r="BI3170" ph="1"/>
      <c r="BJ3170" ph="1"/>
      <c r="BK3170" ph="1"/>
      <c r="BL3170" ph="1"/>
      <c r="BM3170" ph="1"/>
      <c r="BN3170" ph="1"/>
    </row>
    <row r="3172" spans="49:66" ht="21">
      <c r="AW3172" ph="1"/>
      <c r="AX3172" ph="1"/>
      <c r="AY3172" ph="1"/>
      <c r="AZ3172" ph="1"/>
      <c r="BA3172" ph="1"/>
      <c r="BB3172" ph="1"/>
      <c r="BC3172" ph="1"/>
      <c r="BD3172" ph="1"/>
      <c r="BE3172" ph="1"/>
      <c r="BF3172" ph="1"/>
      <c r="BG3172" ph="1"/>
      <c r="BH3172" ph="1"/>
      <c r="BI3172" ph="1"/>
      <c r="BJ3172" ph="1"/>
      <c r="BK3172" ph="1"/>
      <c r="BL3172" ph="1"/>
      <c r="BM3172" ph="1"/>
      <c r="BN3172" ph="1"/>
    </row>
    <row r="3181" spans="49:66" ht="21">
      <c r="AW3181" ph="1"/>
      <c r="AX3181" ph="1"/>
      <c r="AY3181" ph="1"/>
      <c r="AZ3181" ph="1"/>
      <c r="BA3181" ph="1"/>
      <c r="BB3181" ph="1"/>
      <c r="BC3181" ph="1"/>
      <c r="BD3181" ph="1"/>
      <c r="BE3181" ph="1"/>
      <c r="BF3181" ph="1"/>
      <c r="BG3181" ph="1"/>
      <c r="BH3181" ph="1"/>
      <c r="BI3181" ph="1"/>
      <c r="BJ3181" ph="1"/>
      <c r="BK3181" ph="1"/>
      <c r="BL3181" ph="1"/>
      <c r="BM3181" ph="1"/>
      <c r="BN3181" ph="1"/>
    </row>
    <row r="3183" spans="49:66" ht="21">
      <c r="AW3183" ph="1"/>
      <c r="AX3183" ph="1"/>
      <c r="AY3183" ph="1"/>
      <c r="AZ3183" ph="1"/>
      <c r="BA3183" ph="1"/>
      <c r="BB3183" ph="1"/>
      <c r="BC3183" ph="1"/>
      <c r="BD3183" ph="1"/>
      <c r="BE3183" ph="1"/>
      <c r="BF3183" ph="1"/>
      <c r="BG3183" ph="1"/>
      <c r="BH3183" ph="1"/>
      <c r="BI3183" ph="1"/>
      <c r="BJ3183" ph="1"/>
      <c r="BK3183" ph="1"/>
      <c r="BL3183" ph="1"/>
      <c r="BM3183" ph="1"/>
      <c r="BN3183" ph="1"/>
    </row>
    <row r="3184" spans="49:66" ht="21">
      <c r="AW3184" ph="1"/>
      <c r="AX3184" ph="1"/>
      <c r="AY3184" ph="1"/>
      <c r="AZ3184" ph="1"/>
      <c r="BA3184" ph="1"/>
      <c r="BB3184" ph="1"/>
      <c r="BC3184" ph="1"/>
      <c r="BD3184" ph="1"/>
      <c r="BE3184" ph="1"/>
      <c r="BF3184" ph="1"/>
      <c r="BG3184" ph="1"/>
      <c r="BH3184" ph="1"/>
      <c r="BI3184" ph="1"/>
      <c r="BJ3184" ph="1"/>
      <c r="BK3184" ph="1"/>
      <c r="BL3184" ph="1"/>
      <c r="BM3184" ph="1"/>
      <c r="BN3184" ph="1"/>
    </row>
    <row r="3185" spans="49:66" ht="21">
      <c r="AW3185" ph="1"/>
      <c r="AX3185" ph="1"/>
      <c r="AY3185" ph="1"/>
      <c r="AZ3185" ph="1"/>
      <c r="BA3185" ph="1"/>
      <c r="BB3185" ph="1"/>
      <c r="BC3185" ph="1"/>
      <c r="BD3185" ph="1"/>
      <c r="BE3185" ph="1"/>
      <c r="BF3185" ph="1"/>
      <c r="BG3185" ph="1"/>
      <c r="BH3185" ph="1"/>
      <c r="BI3185" ph="1"/>
      <c r="BJ3185" ph="1"/>
      <c r="BK3185" ph="1"/>
      <c r="BL3185" ph="1"/>
      <c r="BM3185" ph="1"/>
      <c r="BN3185" ph="1"/>
    </row>
  </sheetData>
  <mergeCells count="1900">
    <mergeCell ref="L3099:Q3099"/>
    <mergeCell ref="R3046:Y3046"/>
    <mergeCell ref="AA3046:BQ3046"/>
    <mergeCell ref="AV3033:BN3033"/>
    <mergeCell ref="AW3034:BR3034"/>
    <mergeCell ref="BD3035:BS3035"/>
    <mergeCell ref="D3037:K3037"/>
    <mergeCell ref="L3037:Q3037"/>
    <mergeCell ref="B3039:BX3039"/>
    <mergeCell ref="AV2658:BS2658"/>
    <mergeCell ref="AV2659:BS2659"/>
    <mergeCell ref="AV2660:BN2660"/>
    <mergeCell ref="AV2620:AW2620"/>
    <mergeCell ref="R2627:U2627"/>
    <mergeCell ref="W2627:AC2627"/>
    <mergeCell ref="D2651:Q2651"/>
    <mergeCell ref="AQ2653:BL2653"/>
    <mergeCell ref="AQ2654:BE2654"/>
    <mergeCell ref="D3023:Q3023"/>
    <mergeCell ref="AQ3025:BL3025"/>
    <mergeCell ref="AQ3026:BE3026"/>
    <mergeCell ref="R2989:AA2989"/>
    <mergeCell ref="AB2989:AF2989"/>
    <mergeCell ref="AG2989:AP2989"/>
    <mergeCell ref="R2992:AA2992"/>
    <mergeCell ref="AB2992:AF2992"/>
    <mergeCell ref="AG2992:AP2992"/>
    <mergeCell ref="W2987:AO2987"/>
    <mergeCell ref="AR2987:AW2987"/>
    <mergeCell ref="AX2987:AZ2987"/>
    <mergeCell ref="E2986:P2986"/>
    <mergeCell ref="R2986:BR2986"/>
    <mergeCell ref="R3047:BR3047"/>
    <mergeCell ref="E3048:P3048"/>
    <mergeCell ref="R3048:BR3048"/>
    <mergeCell ref="E2862:P2862"/>
    <mergeCell ref="R2862:BR2862"/>
    <mergeCell ref="R2923:BR2923"/>
    <mergeCell ref="E2924:P2924"/>
    <mergeCell ref="R2924:BR2924"/>
    <mergeCell ref="E2738:P2738"/>
    <mergeCell ref="R2738:BR2738"/>
    <mergeCell ref="R2799:BR2799"/>
    <mergeCell ref="E2800:P2800"/>
    <mergeCell ref="R2800:BR2800"/>
    <mergeCell ref="B2977:BX2977"/>
    <mergeCell ref="AQ2965:BF2965"/>
    <mergeCell ref="BH2965:BO2965"/>
    <mergeCell ref="AU2967:BB2967"/>
    <mergeCell ref="AV2968:BS2968"/>
    <mergeCell ref="AV2969:BS2969"/>
    <mergeCell ref="AV2970:BN2970"/>
    <mergeCell ref="AV2930:AW2930"/>
    <mergeCell ref="R2937:U2937"/>
    <mergeCell ref="W2937:AC2937"/>
    <mergeCell ref="D2961:Q2961"/>
    <mergeCell ref="AQ2963:BL2963"/>
    <mergeCell ref="AQ2964:BE2964"/>
    <mergeCell ref="R2927:AA2927"/>
    <mergeCell ref="R2930:AA2930"/>
    <mergeCell ref="AB2930:AF2930"/>
    <mergeCell ref="AG2930:AP2930"/>
    <mergeCell ref="W2925:AO2925"/>
    <mergeCell ref="AX2925:AZ2925"/>
    <mergeCell ref="AV3095:BN3095"/>
    <mergeCell ref="AW3096:BR3096"/>
    <mergeCell ref="AQ3027:BF3027"/>
    <mergeCell ref="BH3027:BO3027"/>
    <mergeCell ref="AU3029:BB3029"/>
    <mergeCell ref="AV3030:BS3030"/>
    <mergeCell ref="AV3031:BS3031"/>
    <mergeCell ref="AV3032:BN3032"/>
    <mergeCell ref="AV2992:AW2992"/>
    <mergeCell ref="R2999:U2999"/>
    <mergeCell ref="W2999:AC2999"/>
    <mergeCell ref="BD3097:BS3097"/>
    <mergeCell ref="D3099:K3099"/>
    <mergeCell ref="R1883:U1883"/>
    <mergeCell ref="W1883:AC1883"/>
    <mergeCell ref="D1907:Q1907"/>
    <mergeCell ref="AQ1909:BL1909"/>
    <mergeCell ref="AQ1910:BE1910"/>
    <mergeCell ref="BA2987:BE2987"/>
    <mergeCell ref="R2985:BR2985"/>
    <mergeCell ref="AD2979:AP2979"/>
    <mergeCell ref="D2981:BX2981"/>
    <mergeCell ref="R2983:AG2983"/>
    <mergeCell ref="AH2983:AL2983"/>
    <mergeCell ref="AM2983:BB2983"/>
    <mergeCell ref="R2984:Y2984"/>
    <mergeCell ref="AA2984:BQ2984"/>
    <mergeCell ref="AV2971:BN2971"/>
    <mergeCell ref="AW2972:BR2972"/>
    <mergeCell ref="BD2973:BS2973"/>
    <mergeCell ref="D2975:K2975"/>
    <mergeCell ref="L2975:Q2975"/>
    <mergeCell ref="L1115:Q1115"/>
    <mergeCell ref="B1117:BX1117"/>
    <mergeCell ref="AQ1105:BF1105"/>
    <mergeCell ref="BH1105:BO1105"/>
    <mergeCell ref="AU1107:BB1107"/>
    <mergeCell ref="AV1108:BS1108"/>
    <mergeCell ref="AV1109:BS1109"/>
    <mergeCell ref="AV1110:BN1110"/>
    <mergeCell ref="AV1070:AW1070"/>
    <mergeCell ref="R1077:U1077"/>
    <mergeCell ref="W1077:AC1077"/>
    <mergeCell ref="AQ1539:BF1539"/>
    <mergeCell ref="BH1539:BO1539"/>
    <mergeCell ref="AU1541:BB1541"/>
    <mergeCell ref="AV1542:BS1542"/>
    <mergeCell ref="AV1543:BS1543"/>
    <mergeCell ref="AV1544:BN1544"/>
    <mergeCell ref="AV1504:AW1504"/>
    <mergeCell ref="AV1483:BN1483"/>
    <mergeCell ref="AW1484:BR1484"/>
    <mergeCell ref="BD1485:BS1485"/>
    <mergeCell ref="D1487:K1487"/>
    <mergeCell ref="L1487:Q1487"/>
    <mergeCell ref="B1489:BX1489"/>
    <mergeCell ref="AQ1477:BF1477"/>
    <mergeCell ref="BH1477:BO1477"/>
    <mergeCell ref="AU1479:BB1479"/>
    <mergeCell ref="AV1480:BS1480"/>
    <mergeCell ref="AV1481:BS1481"/>
    <mergeCell ref="AV1482:BN1482"/>
    <mergeCell ref="AV1442:AW1442"/>
    <mergeCell ref="R1449:U1449"/>
    <mergeCell ref="W3049:AO3049"/>
    <mergeCell ref="AR3049:AW3049"/>
    <mergeCell ref="AX3049:AZ3049"/>
    <mergeCell ref="BA3049:BE3049"/>
    <mergeCell ref="AD3041:AP3041"/>
    <mergeCell ref="D3043:BX3043"/>
    <mergeCell ref="R3045:AG3045"/>
    <mergeCell ref="AH3045:AL3045"/>
    <mergeCell ref="AM3045:BB3045"/>
    <mergeCell ref="AB2927:AF2927"/>
    <mergeCell ref="AG2927:AP2927"/>
    <mergeCell ref="R767:U767"/>
    <mergeCell ref="W767:AC767"/>
    <mergeCell ref="D791:Q791"/>
    <mergeCell ref="AQ793:BL793"/>
    <mergeCell ref="AQ794:BE794"/>
    <mergeCell ref="R757:AA757"/>
    <mergeCell ref="AB757:AF757"/>
    <mergeCell ref="AV801:BN801"/>
    <mergeCell ref="AW802:BR802"/>
    <mergeCell ref="BD803:BS803"/>
    <mergeCell ref="R1139:U1139"/>
    <mergeCell ref="W1139:AC1139"/>
    <mergeCell ref="D1163:Q1163"/>
    <mergeCell ref="AQ1165:BL1165"/>
    <mergeCell ref="AQ1166:BE1166"/>
    <mergeCell ref="R1129:AA1129"/>
    <mergeCell ref="AB1129:AF1129"/>
    <mergeCell ref="AV1111:BN1111"/>
    <mergeCell ref="AW1112:BR1112"/>
    <mergeCell ref="BD1113:BS1113"/>
    <mergeCell ref="D1115:K1115"/>
    <mergeCell ref="AQ3089:BF3089"/>
    <mergeCell ref="BH3089:BO3089"/>
    <mergeCell ref="AU3091:BB3091"/>
    <mergeCell ref="AV3092:BS3092"/>
    <mergeCell ref="AV3093:BS3093"/>
    <mergeCell ref="AV3094:BN3094"/>
    <mergeCell ref="AV3054:AW3054"/>
    <mergeCell ref="R3061:U3061"/>
    <mergeCell ref="W3061:AC3061"/>
    <mergeCell ref="D3085:Q3085"/>
    <mergeCell ref="AQ3087:BL3087"/>
    <mergeCell ref="AQ3088:BE3088"/>
    <mergeCell ref="R3051:AA3051"/>
    <mergeCell ref="AB3051:AF3051"/>
    <mergeCell ref="AG3051:AP3051"/>
    <mergeCell ref="R3054:AA3054"/>
    <mergeCell ref="AB3054:AF3054"/>
    <mergeCell ref="AG3054:AP3054"/>
    <mergeCell ref="BA2925:BE2925"/>
    <mergeCell ref="AD2917:AP2917"/>
    <mergeCell ref="D2919:BX2919"/>
    <mergeCell ref="R2921:AG2921"/>
    <mergeCell ref="AH2921:AL2921"/>
    <mergeCell ref="AM2921:BB2921"/>
    <mergeCell ref="R2922:Y2922"/>
    <mergeCell ref="AA2922:BQ2922"/>
    <mergeCell ref="AV2909:BN2909"/>
    <mergeCell ref="AW2910:BR2910"/>
    <mergeCell ref="BD2911:BS2911"/>
    <mergeCell ref="D2913:K2913"/>
    <mergeCell ref="L2913:Q2913"/>
    <mergeCell ref="B2915:BX2915"/>
    <mergeCell ref="AQ2903:BF2903"/>
    <mergeCell ref="BH2903:BO2903"/>
    <mergeCell ref="AU2905:BB2905"/>
    <mergeCell ref="AV2906:BS2906"/>
    <mergeCell ref="AV2907:BS2907"/>
    <mergeCell ref="AV2908:BN2908"/>
    <mergeCell ref="AR2925:AW2925"/>
    <mergeCell ref="AV2868:AW2868"/>
    <mergeCell ref="R2875:U2875"/>
    <mergeCell ref="W2875:AC2875"/>
    <mergeCell ref="D2899:Q2899"/>
    <mergeCell ref="AQ2901:BL2901"/>
    <mergeCell ref="AQ2902:BE2902"/>
    <mergeCell ref="R2865:AA2865"/>
    <mergeCell ref="AB2865:AF2865"/>
    <mergeCell ref="AG2865:AP2865"/>
    <mergeCell ref="R2868:AA2868"/>
    <mergeCell ref="AB2868:AF2868"/>
    <mergeCell ref="AG2868:AP2868"/>
    <mergeCell ref="W2863:AO2863"/>
    <mergeCell ref="AR2863:AW2863"/>
    <mergeCell ref="AX2863:AZ2863"/>
    <mergeCell ref="BA2863:BE2863"/>
    <mergeCell ref="R2861:BR2861"/>
    <mergeCell ref="AD2855:AP2855"/>
    <mergeCell ref="D2857:BX2857"/>
    <mergeCell ref="R2859:AG2859"/>
    <mergeCell ref="AH2859:AL2859"/>
    <mergeCell ref="AM2859:BB2859"/>
    <mergeCell ref="R2860:Y2860"/>
    <mergeCell ref="AA2860:BQ2860"/>
    <mergeCell ref="AV2847:BN2847"/>
    <mergeCell ref="AW2848:BR2848"/>
    <mergeCell ref="BD2849:BS2849"/>
    <mergeCell ref="D2851:K2851"/>
    <mergeCell ref="L2851:Q2851"/>
    <mergeCell ref="B2853:BX2853"/>
    <mergeCell ref="AQ2841:BF2841"/>
    <mergeCell ref="BH2841:BO2841"/>
    <mergeCell ref="AU2843:BB2843"/>
    <mergeCell ref="AV2844:BS2844"/>
    <mergeCell ref="AV2845:BS2845"/>
    <mergeCell ref="AV2846:BN2846"/>
    <mergeCell ref="AV2806:AW2806"/>
    <mergeCell ref="R2813:U2813"/>
    <mergeCell ref="W2813:AC2813"/>
    <mergeCell ref="D2837:Q2837"/>
    <mergeCell ref="AQ2839:BL2839"/>
    <mergeCell ref="AQ2840:BE2840"/>
    <mergeCell ref="R2803:AA2803"/>
    <mergeCell ref="AB2803:AF2803"/>
    <mergeCell ref="AG2803:AP2803"/>
    <mergeCell ref="R2806:AA2806"/>
    <mergeCell ref="AB2806:AF2806"/>
    <mergeCell ref="AG2806:AP2806"/>
    <mergeCell ref="W2801:AO2801"/>
    <mergeCell ref="AR2801:AW2801"/>
    <mergeCell ref="AX2801:AZ2801"/>
    <mergeCell ref="BA2801:BE2801"/>
    <mergeCell ref="AD2793:AP2793"/>
    <mergeCell ref="D2795:BX2795"/>
    <mergeCell ref="R2797:AG2797"/>
    <mergeCell ref="AH2797:AL2797"/>
    <mergeCell ref="AM2797:BB2797"/>
    <mergeCell ref="R2798:Y2798"/>
    <mergeCell ref="AA2798:BQ2798"/>
    <mergeCell ref="AV2785:BN2785"/>
    <mergeCell ref="AW2786:BR2786"/>
    <mergeCell ref="BD2787:BS2787"/>
    <mergeCell ref="D2789:K2789"/>
    <mergeCell ref="L2789:Q2789"/>
    <mergeCell ref="B2791:BX2791"/>
    <mergeCell ref="AQ2779:BF2779"/>
    <mergeCell ref="BH2779:BO2779"/>
    <mergeCell ref="AU2781:BB2781"/>
    <mergeCell ref="AV2782:BS2782"/>
    <mergeCell ref="AV2783:BS2783"/>
    <mergeCell ref="AV2784:BN2784"/>
    <mergeCell ref="AV2744:AW2744"/>
    <mergeCell ref="R2751:U2751"/>
    <mergeCell ref="W2751:AC2751"/>
    <mergeCell ref="D2775:Q2775"/>
    <mergeCell ref="AQ2777:BL2777"/>
    <mergeCell ref="AQ2778:BE2778"/>
    <mergeCell ref="R2741:AA2741"/>
    <mergeCell ref="AB2741:AF2741"/>
    <mergeCell ref="AG2741:AP2741"/>
    <mergeCell ref="R2744:AA2744"/>
    <mergeCell ref="AB2744:AF2744"/>
    <mergeCell ref="AG2744:AP2744"/>
    <mergeCell ref="W2739:AO2739"/>
    <mergeCell ref="AR2739:AW2739"/>
    <mergeCell ref="AX2739:AZ2739"/>
    <mergeCell ref="BA2739:BE2739"/>
    <mergeCell ref="R2737:BR2737"/>
    <mergeCell ref="AD2731:AP2731"/>
    <mergeCell ref="D2733:BX2733"/>
    <mergeCell ref="R2735:AG2735"/>
    <mergeCell ref="AH2735:AL2735"/>
    <mergeCell ref="AM2735:BB2735"/>
    <mergeCell ref="R2736:Y2736"/>
    <mergeCell ref="AA2736:BQ2736"/>
    <mergeCell ref="AV2723:BN2723"/>
    <mergeCell ref="AW2724:BR2724"/>
    <mergeCell ref="BD2725:BS2725"/>
    <mergeCell ref="D2727:K2727"/>
    <mergeCell ref="L2727:Q2727"/>
    <mergeCell ref="B2729:BX2729"/>
    <mergeCell ref="AQ2655:BF2655"/>
    <mergeCell ref="BH2655:BO2655"/>
    <mergeCell ref="AU2657:BB2657"/>
    <mergeCell ref="R2617:AA2617"/>
    <mergeCell ref="AB2617:AF2617"/>
    <mergeCell ref="AQ2717:BF2717"/>
    <mergeCell ref="BH2717:BO2717"/>
    <mergeCell ref="AU2719:BB2719"/>
    <mergeCell ref="AV2720:BS2720"/>
    <mergeCell ref="AV2721:BS2721"/>
    <mergeCell ref="AV2722:BN2722"/>
    <mergeCell ref="AV2682:AW2682"/>
    <mergeCell ref="R2689:U2689"/>
    <mergeCell ref="W2689:AC2689"/>
    <mergeCell ref="D2713:Q2713"/>
    <mergeCell ref="AQ2715:BL2715"/>
    <mergeCell ref="AQ2716:BE2716"/>
    <mergeCell ref="R2679:AA2679"/>
    <mergeCell ref="AB2679:AF2679"/>
    <mergeCell ref="AG2679:AP2679"/>
    <mergeCell ref="R2682:AA2682"/>
    <mergeCell ref="AB2682:AF2682"/>
    <mergeCell ref="AG2682:AP2682"/>
    <mergeCell ref="W2677:AO2677"/>
    <mergeCell ref="AR2677:AW2677"/>
    <mergeCell ref="AX2677:AZ2677"/>
    <mergeCell ref="BA2677:BE2677"/>
    <mergeCell ref="AD2669:AP2669"/>
    <mergeCell ref="D2671:BX2671"/>
    <mergeCell ref="R2673:AG2673"/>
    <mergeCell ref="AH2673:AL2673"/>
    <mergeCell ref="AM2673:BB2673"/>
    <mergeCell ref="R2674:Y2674"/>
    <mergeCell ref="AA2674:BQ2674"/>
    <mergeCell ref="R2675:BR2675"/>
    <mergeCell ref="E2676:P2676"/>
    <mergeCell ref="R2676:BR2676"/>
    <mergeCell ref="AV2661:BN2661"/>
    <mergeCell ref="AW2662:BR2662"/>
    <mergeCell ref="BD2663:BS2663"/>
    <mergeCell ref="D2665:K2665"/>
    <mergeCell ref="L2665:Q2665"/>
    <mergeCell ref="B2667:BX2667"/>
    <mergeCell ref="AV2599:BN2599"/>
    <mergeCell ref="AW2600:BR2600"/>
    <mergeCell ref="BD2601:BS2601"/>
    <mergeCell ref="D2603:K2603"/>
    <mergeCell ref="L2603:Q2603"/>
    <mergeCell ref="B2605:BX2605"/>
    <mergeCell ref="AQ2593:BF2593"/>
    <mergeCell ref="BH2593:BO2593"/>
    <mergeCell ref="AU2595:BB2595"/>
    <mergeCell ref="AV2596:BS2596"/>
    <mergeCell ref="AV2597:BS2597"/>
    <mergeCell ref="AV2598:BN2598"/>
    <mergeCell ref="AG2617:AP2617"/>
    <mergeCell ref="R2620:AA2620"/>
    <mergeCell ref="AB2620:AF2620"/>
    <mergeCell ref="AG2620:AP2620"/>
    <mergeCell ref="W2615:AO2615"/>
    <mergeCell ref="AR2615:AW2615"/>
    <mergeCell ref="AX2615:AZ2615"/>
    <mergeCell ref="BA2615:BE2615"/>
    <mergeCell ref="R2613:BR2613"/>
    <mergeCell ref="AD2607:AP2607"/>
    <mergeCell ref="D2609:BX2609"/>
    <mergeCell ref="R2611:AG2611"/>
    <mergeCell ref="AH2611:AL2611"/>
    <mergeCell ref="AM2611:BB2611"/>
    <mergeCell ref="R2612:Y2612"/>
    <mergeCell ref="AA2612:BQ2612"/>
    <mergeCell ref="E2614:P2614"/>
    <mergeCell ref="R2614:BR2614"/>
    <mergeCell ref="AV2558:AW2558"/>
    <mergeCell ref="R2565:U2565"/>
    <mergeCell ref="W2565:AC2565"/>
    <mergeCell ref="D2589:Q2589"/>
    <mergeCell ref="AQ2591:BL2591"/>
    <mergeCell ref="AQ2592:BE2592"/>
    <mergeCell ref="R2555:AA2555"/>
    <mergeCell ref="AB2555:AF2555"/>
    <mergeCell ref="AG2555:AP2555"/>
    <mergeCell ref="R2558:AA2558"/>
    <mergeCell ref="AB2558:AF2558"/>
    <mergeCell ref="AG2558:AP2558"/>
    <mergeCell ref="W2553:AO2553"/>
    <mergeCell ref="AR2553:AW2553"/>
    <mergeCell ref="AX2553:AZ2553"/>
    <mergeCell ref="BA2553:BE2553"/>
    <mergeCell ref="AD2545:AP2545"/>
    <mergeCell ref="D2547:BX2547"/>
    <mergeCell ref="R2549:AG2549"/>
    <mergeCell ref="AH2549:AL2549"/>
    <mergeCell ref="AM2549:BB2549"/>
    <mergeCell ref="R2550:Y2550"/>
    <mergeCell ref="AA2550:BQ2550"/>
    <mergeCell ref="R2551:BR2551"/>
    <mergeCell ref="E2552:P2552"/>
    <mergeCell ref="R2552:BR2552"/>
    <mergeCell ref="AV2537:BN2537"/>
    <mergeCell ref="AW2538:BR2538"/>
    <mergeCell ref="BD2539:BS2539"/>
    <mergeCell ref="D2541:K2541"/>
    <mergeCell ref="L2541:Q2541"/>
    <mergeCell ref="B2543:BX2543"/>
    <mergeCell ref="AQ2531:BF2531"/>
    <mergeCell ref="BH2531:BO2531"/>
    <mergeCell ref="AU2533:BB2533"/>
    <mergeCell ref="AV2534:BS2534"/>
    <mergeCell ref="AV2535:BS2535"/>
    <mergeCell ref="AV2536:BN2536"/>
    <mergeCell ref="AV2496:AW2496"/>
    <mergeCell ref="R2503:U2503"/>
    <mergeCell ref="W2503:AC2503"/>
    <mergeCell ref="D2527:Q2527"/>
    <mergeCell ref="AQ2529:BL2529"/>
    <mergeCell ref="AQ2530:BE2530"/>
    <mergeCell ref="R2493:AA2493"/>
    <mergeCell ref="AB2493:AF2493"/>
    <mergeCell ref="AG2493:AP2493"/>
    <mergeCell ref="R2496:AA2496"/>
    <mergeCell ref="AB2496:AF2496"/>
    <mergeCell ref="AG2496:AP2496"/>
    <mergeCell ref="W2491:AO2491"/>
    <mergeCell ref="AR2491:AW2491"/>
    <mergeCell ref="AX2491:AZ2491"/>
    <mergeCell ref="BA2491:BE2491"/>
    <mergeCell ref="R2489:BR2489"/>
    <mergeCell ref="AD2483:AP2483"/>
    <mergeCell ref="D2485:BX2485"/>
    <mergeCell ref="R2487:AG2487"/>
    <mergeCell ref="AH2487:AL2487"/>
    <mergeCell ref="AM2487:BB2487"/>
    <mergeCell ref="R2488:Y2488"/>
    <mergeCell ref="AA2488:BQ2488"/>
    <mergeCell ref="E2490:P2490"/>
    <mergeCell ref="R2490:BR2490"/>
    <mergeCell ref="AV2475:BN2475"/>
    <mergeCell ref="AW2476:BR2476"/>
    <mergeCell ref="BD2477:BS2477"/>
    <mergeCell ref="D2479:K2479"/>
    <mergeCell ref="L2479:Q2479"/>
    <mergeCell ref="B2481:BX2481"/>
    <mergeCell ref="AQ2469:BF2469"/>
    <mergeCell ref="BH2469:BO2469"/>
    <mergeCell ref="AU2471:BB2471"/>
    <mergeCell ref="AV2472:BS2472"/>
    <mergeCell ref="AV2473:BS2473"/>
    <mergeCell ref="AV2474:BN2474"/>
    <mergeCell ref="AV2434:AW2434"/>
    <mergeCell ref="R2441:U2441"/>
    <mergeCell ref="W2441:AC2441"/>
    <mergeCell ref="D2465:Q2465"/>
    <mergeCell ref="AQ2467:BL2467"/>
    <mergeCell ref="AQ2468:BE2468"/>
    <mergeCell ref="R2431:AA2431"/>
    <mergeCell ref="AB2431:AF2431"/>
    <mergeCell ref="AG2431:AP2431"/>
    <mergeCell ref="R2434:AA2434"/>
    <mergeCell ref="AB2434:AF2434"/>
    <mergeCell ref="AG2434:AP2434"/>
    <mergeCell ref="W2429:AO2429"/>
    <mergeCell ref="AR2429:AW2429"/>
    <mergeCell ref="AX2429:AZ2429"/>
    <mergeCell ref="BA2429:BE2429"/>
    <mergeCell ref="AD2421:AP2421"/>
    <mergeCell ref="D2423:BX2423"/>
    <mergeCell ref="R2425:AG2425"/>
    <mergeCell ref="AH2425:AL2425"/>
    <mergeCell ref="AM2425:BB2425"/>
    <mergeCell ref="R2426:Y2426"/>
    <mergeCell ref="AA2426:BQ2426"/>
    <mergeCell ref="R2427:BR2427"/>
    <mergeCell ref="E2428:P2428"/>
    <mergeCell ref="R2428:BR2428"/>
    <mergeCell ref="R2366:BR2366"/>
    <mergeCell ref="AV2413:BN2413"/>
    <mergeCell ref="AW2414:BR2414"/>
    <mergeCell ref="BD2415:BS2415"/>
    <mergeCell ref="D2417:K2417"/>
    <mergeCell ref="L2417:Q2417"/>
    <mergeCell ref="B2419:BX2419"/>
    <mergeCell ref="AQ2407:BF2407"/>
    <mergeCell ref="BH2407:BO2407"/>
    <mergeCell ref="AU2409:BB2409"/>
    <mergeCell ref="AV2410:BS2410"/>
    <mergeCell ref="AV2411:BS2411"/>
    <mergeCell ref="AV2412:BN2412"/>
    <mergeCell ref="AV2372:AW2372"/>
    <mergeCell ref="R2379:U2379"/>
    <mergeCell ref="W2379:AC2379"/>
    <mergeCell ref="D2403:Q2403"/>
    <mergeCell ref="AQ2405:BL2405"/>
    <mergeCell ref="AQ2406:BE2406"/>
    <mergeCell ref="B2357:BX2357"/>
    <mergeCell ref="AQ2345:BF2345"/>
    <mergeCell ref="BH2345:BO2345"/>
    <mergeCell ref="AU2347:BB2347"/>
    <mergeCell ref="AV2348:BS2348"/>
    <mergeCell ref="AV2349:BS2349"/>
    <mergeCell ref="AV2350:BN2350"/>
    <mergeCell ref="AV2310:AW2310"/>
    <mergeCell ref="R2317:U2317"/>
    <mergeCell ref="W2317:AC2317"/>
    <mergeCell ref="D2341:Q2341"/>
    <mergeCell ref="AQ2343:BL2343"/>
    <mergeCell ref="AQ2344:BE2344"/>
    <mergeCell ref="R2369:AA2369"/>
    <mergeCell ref="AB2369:AF2369"/>
    <mergeCell ref="AG2369:AP2369"/>
    <mergeCell ref="R2372:AA2372"/>
    <mergeCell ref="AB2372:AF2372"/>
    <mergeCell ref="AG2372:AP2372"/>
    <mergeCell ref="W2367:AO2367"/>
    <mergeCell ref="AR2367:AW2367"/>
    <mergeCell ref="AX2367:AZ2367"/>
    <mergeCell ref="BA2367:BE2367"/>
    <mergeCell ref="R2365:BR2365"/>
    <mergeCell ref="AD2359:AP2359"/>
    <mergeCell ref="D2361:BX2361"/>
    <mergeCell ref="R2363:AG2363"/>
    <mergeCell ref="AH2363:AL2363"/>
    <mergeCell ref="AM2363:BB2363"/>
    <mergeCell ref="R2364:Y2364"/>
    <mergeCell ref="AA2364:BQ2364"/>
    <mergeCell ref="E2366:P2366"/>
    <mergeCell ref="E2242:P2242"/>
    <mergeCell ref="R2242:BR2242"/>
    <mergeCell ref="R2303:BR2303"/>
    <mergeCell ref="E2304:P2304"/>
    <mergeCell ref="R2304:BR2304"/>
    <mergeCell ref="AQ2283:BF2283"/>
    <mergeCell ref="BH2283:BO2283"/>
    <mergeCell ref="AU2285:BB2285"/>
    <mergeCell ref="AV2286:BS2286"/>
    <mergeCell ref="AV2287:BS2287"/>
    <mergeCell ref="B2295:BX2295"/>
    <mergeCell ref="D2279:Q2279"/>
    <mergeCell ref="AV2351:BN2351"/>
    <mergeCell ref="AW2352:BR2352"/>
    <mergeCell ref="BD2353:BS2353"/>
    <mergeCell ref="D2355:K2355"/>
    <mergeCell ref="L2355:Q2355"/>
    <mergeCell ref="AG2245:AP2245"/>
    <mergeCell ref="R2255:U2255"/>
    <mergeCell ref="W2255:AC2255"/>
    <mergeCell ref="R2307:AA2307"/>
    <mergeCell ref="AB2307:AF2307"/>
    <mergeCell ref="AG2307:AP2307"/>
    <mergeCell ref="R2310:AA2310"/>
    <mergeCell ref="AB2310:AF2310"/>
    <mergeCell ref="AG2310:AP2310"/>
    <mergeCell ref="W2305:AO2305"/>
    <mergeCell ref="AR2305:AW2305"/>
    <mergeCell ref="AX2305:AZ2305"/>
    <mergeCell ref="BA2305:BE2305"/>
    <mergeCell ref="AD2297:AP2297"/>
    <mergeCell ref="D2299:BX2299"/>
    <mergeCell ref="R2301:AG2301"/>
    <mergeCell ref="AH2301:AL2301"/>
    <mergeCell ref="AM2301:BB2301"/>
    <mergeCell ref="R2302:Y2302"/>
    <mergeCell ref="AA2302:BQ2302"/>
    <mergeCell ref="AQ2281:BL2281"/>
    <mergeCell ref="AQ2282:BE2282"/>
    <mergeCell ref="R2245:AA2245"/>
    <mergeCell ref="AB2245:AF2245"/>
    <mergeCell ref="AV2288:BN2288"/>
    <mergeCell ref="AV2248:AW2248"/>
    <mergeCell ref="AV2289:BN2289"/>
    <mergeCell ref="AW2290:BR2290"/>
    <mergeCell ref="BD2291:BS2291"/>
    <mergeCell ref="D2293:K2293"/>
    <mergeCell ref="L2293:Q2293"/>
    <mergeCell ref="AV2227:BN2227"/>
    <mergeCell ref="AW2228:BR2228"/>
    <mergeCell ref="BD2229:BS2229"/>
    <mergeCell ref="D2231:K2231"/>
    <mergeCell ref="L2231:Q2231"/>
    <mergeCell ref="B2233:BX2233"/>
    <mergeCell ref="R2248:AA2248"/>
    <mergeCell ref="AB2248:AF2248"/>
    <mergeCell ref="AG2248:AP2248"/>
    <mergeCell ref="W2243:AO2243"/>
    <mergeCell ref="AR2243:AW2243"/>
    <mergeCell ref="AX2243:AZ2243"/>
    <mergeCell ref="BA2243:BE2243"/>
    <mergeCell ref="R2241:BR2241"/>
    <mergeCell ref="AD2235:AP2235"/>
    <mergeCell ref="D2237:BX2237"/>
    <mergeCell ref="R2239:AG2239"/>
    <mergeCell ref="AH2239:AL2239"/>
    <mergeCell ref="AM2239:BB2239"/>
    <mergeCell ref="R2240:Y2240"/>
    <mergeCell ref="AA2240:BQ2240"/>
    <mergeCell ref="AQ2221:BF2221"/>
    <mergeCell ref="BH2221:BO2221"/>
    <mergeCell ref="AU2223:BB2223"/>
    <mergeCell ref="AV2224:BS2224"/>
    <mergeCell ref="AV2225:BS2225"/>
    <mergeCell ref="AV2226:BN2226"/>
    <mergeCell ref="AV2186:AW2186"/>
    <mergeCell ref="R2193:U2193"/>
    <mergeCell ref="W2193:AC2193"/>
    <mergeCell ref="D2217:Q2217"/>
    <mergeCell ref="AQ2219:BL2219"/>
    <mergeCell ref="AQ2220:BE2220"/>
    <mergeCell ref="R2183:AA2183"/>
    <mergeCell ref="AB2183:AF2183"/>
    <mergeCell ref="AG2183:AP2183"/>
    <mergeCell ref="R2186:AA2186"/>
    <mergeCell ref="AB2186:AF2186"/>
    <mergeCell ref="AG2186:AP2186"/>
    <mergeCell ref="W2181:AO2181"/>
    <mergeCell ref="AR2181:AW2181"/>
    <mergeCell ref="AX2181:AZ2181"/>
    <mergeCell ref="BA2181:BE2181"/>
    <mergeCell ref="AD2173:AP2173"/>
    <mergeCell ref="D2175:BX2175"/>
    <mergeCell ref="R2177:AG2177"/>
    <mergeCell ref="AH2177:AL2177"/>
    <mergeCell ref="AM2177:BB2177"/>
    <mergeCell ref="R2178:Y2178"/>
    <mergeCell ref="AA2178:BQ2178"/>
    <mergeCell ref="AV2165:BN2165"/>
    <mergeCell ref="AW2166:BR2166"/>
    <mergeCell ref="BD2167:BS2167"/>
    <mergeCell ref="D2169:K2169"/>
    <mergeCell ref="L2169:Q2169"/>
    <mergeCell ref="B2171:BX2171"/>
    <mergeCell ref="R2179:BR2179"/>
    <mergeCell ref="E2180:P2180"/>
    <mergeCell ref="R2180:BR2180"/>
    <mergeCell ref="AQ2159:BF2159"/>
    <mergeCell ref="BH2159:BO2159"/>
    <mergeCell ref="AU2161:BB2161"/>
    <mergeCell ref="AV2162:BS2162"/>
    <mergeCell ref="AV2163:BS2163"/>
    <mergeCell ref="AV2164:BN2164"/>
    <mergeCell ref="AV2124:AW2124"/>
    <mergeCell ref="R2131:U2131"/>
    <mergeCell ref="W2131:AC2131"/>
    <mergeCell ref="D2155:Q2155"/>
    <mergeCell ref="AQ2157:BL2157"/>
    <mergeCell ref="AQ2158:BE2158"/>
    <mergeCell ref="R2121:AA2121"/>
    <mergeCell ref="AB2121:AF2121"/>
    <mergeCell ref="AG2121:AP2121"/>
    <mergeCell ref="R2124:AA2124"/>
    <mergeCell ref="AB2124:AF2124"/>
    <mergeCell ref="AG2124:AP2124"/>
    <mergeCell ref="W2119:AO2119"/>
    <mergeCell ref="AR2119:AW2119"/>
    <mergeCell ref="AX2119:AZ2119"/>
    <mergeCell ref="BA2119:BE2119"/>
    <mergeCell ref="R2117:BR2117"/>
    <mergeCell ref="AD2111:AP2111"/>
    <mergeCell ref="D2113:BX2113"/>
    <mergeCell ref="R2115:AG2115"/>
    <mergeCell ref="AH2115:AL2115"/>
    <mergeCell ref="AM2115:BB2115"/>
    <mergeCell ref="R2116:Y2116"/>
    <mergeCell ref="AA2116:BQ2116"/>
    <mergeCell ref="AV2103:BN2103"/>
    <mergeCell ref="AW2104:BR2104"/>
    <mergeCell ref="BD2105:BS2105"/>
    <mergeCell ref="D2107:K2107"/>
    <mergeCell ref="L2107:Q2107"/>
    <mergeCell ref="B2109:BX2109"/>
    <mergeCell ref="E2118:P2118"/>
    <mergeCell ref="R2118:BR2118"/>
    <mergeCell ref="AQ2097:BF2097"/>
    <mergeCell ref="BH2097:BO2097"/>
    <mergeCell ref="AU2099:BB2099"/>
    <mergeCell ref="AV2100:BS2100"/>
    <mergeCell ref="AV2101:BS2101"/>
    <mergeCell ref="AV2102:BN2102"/>
    <mergeCell ref="AV2062:AW2062"/>
    <mergeCell ref="R2069:U2069"/>
    <mergeCell ref="W2069:AC2069"/>
    <mergeCell ref="D2093:Q2093"/>
    <mergeCell ref="AQ2095:BL2095"/>
    <mergeCell ref="AQ2096:BE2096"/>
    <mergeCell ref="R2059:AA2059"/>
    <mergeCell ref="AB2059:AF2059"/>
    <mergeCell ref="AG2059:AP2059"/>
    <mergeCell ref="R2062:AA2062"/>
    <mergeCell ref="AB2062:AF2062"/>
    <mergeCell ref="AG2062:AP2062"/>
    <mergeCell ref="W2057:AO2057"/>
    <mergeCell ref="AR2057:AW2057"/>
    <mergeCell ref="AX2057:AZ2057"/>
    <mergeCell ref="BA2057:BE2057"/>
    <mergeCell ref="AD2049:AP2049"/>
    <mergeCell ref="D2051:BX2051"/>
    <mergeCell ref="R2053:AG2053"/>
    <mergeCell ref="AH2053:AL2053"/>
    <mergeCell ref="AM2053:BB2053"/>
    <mergeCell ref="R2054:Y2054"/>
    <mergeCell ref="AA2054:BQ2054"/>
    <mergeCell ref="AV2041:BN2041"/>
    <mergeCell ref="AW2042:BR2042"/>
    <mergeCell ref="BD2043:BS2043"/>
    <mergeCell ref="D2045:K2045"/>
    <mergeCell ref="L2045:Q2045"/>
    <mergeCell ref="B2047:BX2047"/>
    <mergeCell ref="R2055:BR2055"/>
    <mergeCell ref="E2056:P2056"/>
    <mergeCell ref="R2056:BR2056"/>
    <mergeCell ref="AQ2035:BF2035"/>
    <mergeCell ref="BH2035:BO2035"/>
    <mergeCell ref="AU2037:BB2037"/>
    <mergeCell ref="AV2038:BS2038"/>
    <mergeCell ref="AV2039:BS2039"/>
    <mergeCell ref="AV2040:BN2040"/>
    <mergeCell ref="AV2000:AW2000"/>
    <mergeCell ref="R2007:U2007"/>
    <mergeCell ref="W2007:AC2007"/>
    <mergeCell ref="D2031:Q2031"/>
    <mergeCell ref="AQ2033:BL2033"/>
    <mergeCell ref="AQ2034:BE2034"/>
    <mergeCell ref="R1997:AA1997"/>
    <mergeCell ref="AB1997:AF1997"/>
    <mergeCell ref="AG1997:AP1997"/>
    <mergeCell ref="R2000:AA2000"/>
    <mergeCell ref="AB2000:AF2000"/>
    <mergeCell ref="AG2000:AP2000"/>
    <mergeCell ref="W1995:AO1995"/>
    <mergeCell ref="AR1995:AW1995"/>
    <mergeCell ref="AX1995:AZ1995"/>
    <mergeCell ref="BA1995:BE1995"/>
    <mergeCell ref="R1993:BR1993"/>
    <mergeCell ref="AD1987:AP1987"/>
    <mergeCell ref="D1989:BX1989"/>
    <mergeCell ref="R1991:AG1991"/>
    <mergeCell ref="AH1991:AL1991"/>
    <mergeCell ref="AM1991:BB1991"/>
    <mergeCell ref="R1992:Y1992"/>
    <mergeCell ref="AA1992:BQ1992"/>
    <mergeCell ref="AV1979:BN1979"/>
    <mergeCell ref="AW1980:BR1980"/>
    <mergeCell ref="BD1981:BS1981"/>
    <mergeCell ref="D1983:K1983"/>
    <mergeCell ref="L1983:Q1983"/>
    <mergeCell ref="B1985:BX1985"/>
    <mergeCell ref="E1994:P1994"/>
    <mergeCell ref="R1994:BR1994"/>
    <mergeCell ref="R1873:AA1873"/>
    <mergeCell ref="AB1873:AF1873"/>
    <mergeCell ref="AQ1911:BF1911"/>
    <mergeCell ref="BH1911:BO1911"/>
    <mergeCell ref="AU1913:BB1913"/>
    <mergeCell ref="AV1914:BS1914"/>
    <mergeCell ref="AV1915:BS1915"/>
    <mergeCell ref="AQ1973:BF1973"/>
    <mergeCell ref="BH1973:BO1973"/>
    <mergeCell ref="AU1975:BB1975"/>
    <mergeCell ref="AV1976:BS1976"/>
    <mergeCell ref="AV1977:BS1977"/>
    <mergeCell ref="AV1978:BN1978"/>
    <mergeCell ref="AV1938:AW1938"/>
    <mergeCell ref="R1945:U1945"/>
    <mergeCell ref="W1945:AC1945"/>
    <mergeCell ref="D1969:Q1969"/>
    <mergeCell ref="AQ1971:BL1971"/>
    <mergeCell ref="AQ1972:BE1972"/>
    <mergeCell ref="R1935:AA1935"/>
    <mergeCell ref="AB1935:AF1935"/>
    <mergeCell ref="AG1935:AP1935"/>
    <mergeCell ref="R1938:AA1938"/>
    <mergeCell ref="AB1938:AF1938"/>
    <mergeCell ref="AG1938:AP1938"/>
    <mergeCell ref="W1933:AO1933"/>
    <mergeCell ref="AR1933:AW1933"/>
    <mergeCell ref="AX1933:AZ1933"/>
    <mergeCell ref="BA1933:BE1933"/>
    <mergeCell ref="AD1925:AP1925"/>
    <mergeCell ref="D1927:BX1927"/>
    <mergeCell ref="R1929:AG1929"/>
    <mergeCell ref="AH1929:AL1929"/>
    <mergeCell ref="AM1929:BB1929"/>
    <mergeCell ref="R1930:Y1930"/>
    <mergeCell ref="AA1930:BQ1930"/>
    <mergeCell ref="R1931:BR1931"/>
    <mergeCell ref="E1932:P1932"/>
    <mergeCell ref="R1932:BR1932"/>
    <mergeCell ref="AV1917:BN1917"/>
    <mergeCell ref="AW1918:BR1918"/>
    <mergeCell ref="BD1919:BS1919"/>
    <mergeCell ref="D1921:K1921"/>
    <mergeCell ref="L1921:Q1921"/>
    <mergeCell ref="B1923:BX1923"/>
    <mergeCell ref="AV1916:BN1916"/>
    <mergeCell ref="AV1876:AW1876"/>
    <mergeCell ref="AV1855:BN1855"/>
    <mergeCell ref="AW1856:BR1856"/>
    <mergeCell ref="BD1857:BS1857"/>
    <mergeCell ref="D1859:K1859"/>
    <mergeCell ref="L1859:Q1859"/>
    <mergeCell ref="B1861:BX1861"/>
    <mergeCell ref="AQ1849:BF1849"/>
    <mergeCell ref="BH1849:BO1849"/>
    <mergeCell ref="AU1851:BB1851"/>
    <mergeCell ref="AV1852:BS1852"/>
    <mergeCell ref="AV1853:BS1853"/>
    <mergeCell ref="AV1854:BN1854"/>
    <mergeCell ref="AG1873:AP1873"/>
    <mergeCell ref="R1876:AA1876"/>
    <mergeCell ref="AB1876:AF1876"/>
    <mergeCell ref="AG1876:AP1876"/>
    <mergeCell ref="W1871:AO1871"/>
    <mergeCell ref="AR1871:AW1871"/>
    <mergeCell ref="AX1871:AZ1871"/>
    <mergeCell ref="BA1871:BE1871"/>
    <mergeCell ref="R1869:BR1869"/>
    <mergeCell ref="AD1863:AP1863"/>
    <mergeCell ref="D1865:BX1865"/>
    <mergeCell ref="R1867:AG1867"/>
    <mergeCell ref="AH1867:AL1867"/>
    <mergeCell ref="AM1867:BB1867"/>
    <mergeCell ref="R1868:Y1868"/>
    <mergeCell ref="AA1868:BQ1868"/>
    <mergeCell ref="E1870:P1870"/>
    <mergeCell ref="R1870:BR1870"/>
    <mergeCell ref="AV1814:AW1814"/>
    <mergeCell ref="R1821:U1821"/>
    <mergeCell ref="W1821:AC1821"/>
    <mergeCell ref="D1845:Q1845"/>
    <mergeCell ref="AQ1847:BL1847"/>
    <mergeCell ref="AQ1848:BE1848"/>
    <mergeCell ref="R1811:AA1811"/>
    <mergeCell ref="AB1811:AF1811"/>
    <mergeCell ref="AG1811:AP1811"/>
    <mergeCell ref="R1814:AA1814"/>
    <mergeCell ref="AB1814:AF1814"/>
    <mergeCell ref="AG1814:AP1814"/>
    <mergeCell ref="W1809:AO1809"/>
    <mergeCell ref="AR1809:AW1809"/>
    <mergeCell ref="AX1809:AZ1809"/>
    <mergeCell ref="BA1809:BE1809"/>
    <mergeCell ref="AD1801:AP1801"/>
    <mergeCell ref="D1803:BX1803"/>
    <mergeCell ref="R1805:AG1805"/>
    <mergeCell ref="AH1805:AL1805"/>
    <mergeCell ref="AM1805:BB1805"/>
    <mergeCell ref="R1806:Y1806"/>
    <mergeCell ref="AA1806:BQ1806"/>
    <mergeCell ref="R1807:BR1807"/>
    <mergeCell ref="E1808:P1808"/>
    <mergeCell ref="R1808:BR1808"/>
    <mergeCell ref="AV1793:BN1793"/>
    <mergeCell ref="AW1794:BR1794"/>
    <mergeCell ref="BD1795:BS1795"/>
    <mergeCell ref="D1797:K1797"/>
    <mergeCell ref="L1797:Q1797"/>
    <mergeCell ref="B1799:BX1799"/>
    <mergeCell ref="AQ1787:BF1787"/>
    <mergeCell ref="BH1787:BO1787"/>
    <mergeCell ref="AU1789:BB1789"/>
    <mergeCell ref="AV1790:BS1790"/>
    <mergeCell ref="AV1791:BS1791"/>
    <mergeCell ref="AV1792:BN1792"/>
    <mergeCell ref="AV1752:AW1752"/>
    <mergeCell ref="R1759:U1759"/>
    <mergeCell ref="W1759:AC1759"/>
    <mergeCell ref="D1783:Q1783"/>
    <mergeCell ref="AQ1785:BL1785"/>
    <mergeCell ref="AQ1786:BE1786"/>
    <mergeCell ref="R1749:AA1749"/>
    <mergeCell ref="AB1749:AF1749"/>
    <mergeCell ref="AG1749:AP1749"/>
    <mergeCell ref="R1752:AA1752"/>
    <mergeCell ref="AB1752:AF1752"/>
    <mergeCell ref="AG1752:AP1752"/>
    <mergeCell ref="W1747:AO1747"/>
    <mergeCell ref="AR1747:AW1747"/>
    <mergeCell ref="AX1747:AZ1747"/>
    <mergeCell ref="BA1747:BE1747"/>
    <mergeCell ref="R1745:BR1745"/>
    <mergeCell ref="AD1739:AP1739"/>
    <mergeCell ref="D1741:BX1741"/>
    <mergeCell ref="R1743:AG1743"/>
    <mergeCell ref="AH1743:AL1743"/>
    <mergeCell ref="AM1743:BB1743"/>
    <mergeCell ref="R1744:Y1744"/>
    <mergeCell ref="AA1744:BQ1744"/>
    <mergeCell ref="E1746:P1746"/>
    <mergeCell ref="R1746:BR1746"/>
    <mergeCell ref="AV1731:BN1731"/>
    <mergeCell ref="AW1732:BR1732"/>
    <mergeCell ref="BD1733:BS1733"/>
    <mergeCell ref="D1735:K1735"/>
    <mergeCell ref="L1735:Q1735"/>
    <mergeCell ref="B1737:BX1737"/>
    <mergeCell ref="AQ1725:BF1725"/>
    <mergeCell ref="BH1725:BO1725"/>
    <mergeCell ref="AU1727:BB1727"/>
    <mergeCell ref="AV1728:BS1728"/>
    <mergeCell ref="AV1729:BS1729"/>
    <mergeCell ref="AV1730:BN1730"/>
    <mergeCell ref="AV1690:AW1690"/>
    <mergeCell ref="R1697:U1697"/>
    <mergeCell ref="W1697:AC1697"/>
    <mergeCell ref="D1721:Q1721"/>
    <mergeCell ref="AQ1723:BL1723"/>
    <mergeCell ref="AQ1724:BE1724"/>
    <mergeCell ref="R1687:AA1687"/>
    <mergeCell ref="AB1687:AF1687"/>
    <mergeCell ref="AG1687:AP1687"/>
    <mergeCell ref="R1690:AA1690"/>
    <mergeCell ref="AB1690:AF1690"/>
    <mergeCell ref="AG1690:AP1690"/>
    <mergeCell ref="W1685:AO1685"/>
    <mergeCell ref="AR1685:AW1685"/>
    <mergeCell ref="AX1685:AZ1685"/>
    <mergeCell ref="BA1685:BE1685"/>
    <mergeCell ref="AD1677:AP1677"/>
    <mergeCell ref="D1679:BX1679"/>
    <mergeCell ref="R1681:AG1681"/>
    <mergeCell ref="AH1681:AL1681"/>
    <mergeCell ref="AM1681:BB1681"/>
    <mergeCell ref="R1682:Y1682"/>
    <mergeCell ref="AA1682:BQ1682"/>
    <mergeCell ref="R1683:BR1683"/>
    <mergeCell ref="E1684:P1684"/>
    <mergeCell ref="R1684:BR1684"/>
    <mergeCell ref="AV1669:BN1669"/>
    <mergeCell ref="AW1670:BR1670"/>
    <mergeCell ref="BD1671:BS1671"/>
    <mergeCell ref="D1673:K1673"/>
    <mergeCell ref="L1673:Q1673"/>
    <mergeCell ref="B1675:BX1675"/>
    <mergeCell ref="AQ1663:BF1663"/>
    <mergeCell ref="BH1663:BO1663"/>
    <mergeCell ref="AU1665:BB1665"/>
    <mergeCell ref="AV1666:BS1666"/>
    <mergeCell ref="AV1667:BS1667"/>
    <mergeCell ref="AV1668:BN1668"/>
    <mergeCell ref="AV1628:AW1628"/>
    <mergeCell ref="R1635:U1635"/>
    <mergeCell ref="W1635:AC1635"/>
    <mergeCell ref="D1659:Q1659"/>
    <mergeCell ref="AQ1661:BL1661"/>
    <mergeCell ref="AQ1662:BE1662"/>
    <mergeCell ref="R1625:AA1625"/>
    <mergeCell ref="AB1625:AF1625"/>
    <mergeCell ref="AG1625:AP1625"/>
    <mergeCell ref="R1628:AA1628"/>
    <mergeCell ref="AB1628:AF1628"/>
    <mergeCell ref="AG1628:AP1628"/>
    <mergeCell ref="W1623:AO1623"/>
    <mergeCell ref="AR1623:AW1623"/>
    <mergeCell ref="AX1623:AZ1623"/>
    <mergeCell ref="BA1623:BE1623"/>
    <mergeCell ref="R1621:BR1621"/>
    <mergeCell ref="AD1615:AP1615"/>
    <mergeCell ref="D1617:BX1617"/>
    <mergeCell ref="R1619:AG1619"/>
    <mergeCell ref="AH1619:AL1619"/>
    <mergeCell ref="AM1619:BB1619"/>
    <mergeCell ref="R1620:Y1620"/>
    <mergeCell ref="AA1620:BQ1620"/>
    <mergeCell ref="E1622:P1622"/>
    <mergeCell ref="R1622:BR1622"/>
    <mergeCell ref="AV1607:BN1607"/>
    <mergeCell ref="AW1608:BR1608"/>
    <mergeCell ref="BD1609:BS1609"/>
    <mergeCell ref="D1611:K1611"/>
    <mergeCell ref="L1611:Q1611"/>
    <mergeCell ref="B1613:BX1613"/>
    <mergeCell ref="AQ1601:BF1601"/>
    <mergeCell ref="BH1601:BO1601"/>
    <mergeCell ref="AU1603:BB1603"/>
    <mergeCell ref="AV1604:BS1604"/>
    <mergeCell ref="AV1605:BS1605"/>
    <mergeCell ref="AV1606:BN1606"/>
    <mergeCell ref="AV1566:AW1566"/>
    <mergeCell ref="R1573:U1573"/>
    <mergeCell ref="W1573:AC1573"/>
    <mergeCell ref="D1597:Q1597"/>
    <mergeCell ref="AQ1599:BL1599"/>
    <mergeCell ref="AQ1600:BE1600"/>
    <mergeCell ref="R1563:AA1563"/>
    <mergeCell ref="AB1563:AF1563"/>
    <mergeCell ref="AG1563:AP1563"/>
    <mergeCell ref="R1566:AA1566"/>
    <mergeCell ref="AB1566:AF1566"/>
    <mergeCell ref="AG1566:AP1566"/>
    <mergeCell ref="W1561:AO1561"/>
    <mergeCell ref="AR1561:AW1561"/>
    <mergeCell ref="AX1561:AZ1561"/>
    <mergeCell ref="BA1561:BE1561"/>
    <mergeCell ref="AD1553:AP1553"/>
    <mergeCell ref="D1555:BX1555"/>
    <mergeCell ref="R1557:AG1557"/>
    <mergeCell ref="AH1557:AL1557"/>
    <mergeCell ref="AM1557:BB1557"/>
    <mergeCell ref="R1558:Y1558"/>
    <mergeCell ref="AA1558:BQ1558"/>
    <mergeCell ref="R1559:BR1559"/>
    <mergeCell ref="E1560:P1560"/>
    <mergeCell ref="R1560:BR1560"/>
    <mergeCell ref="AV1545:BN1545"/>
    <mergeCell ref="AW1546:BR1546"/>
    <mergeCell ref="BD1547:BS1547"/>
    <mergeCell ref="D1549:K1549"/>
    <mergeCell ref="L1549:Q1549"/>
    <mergeCell ref="B1551:BX1551"/>
    <mergeCell ref="AG1501:AP1501"/>
    <mergeCell ref="R1504:AA1504"/>
    <mergeCell ref="AB1504:AF1504"/>
    <mergeCell ref="AG1504:AP1504"/>
    <mergeCell ref="W1499:AO1499"/>
    <mergeCell ref="AR1499:AW1499"/>
    <mergeCell ref="AX1499:AZ1499"/>
    <mergeCell ref="BA1499:BE1499"/>
    <mergeCell ref="R1497:BR1497"/>
    <mergeCell ref="AD1491:AP1491"/>
    <mergeCell ref="D1493:BX1493"/>
    <mergeCell ref="R1495:AG1495"/>
    <mergeCell ref="AH1495:AL1495"/>
    <mergeCell ref="AM1495:BB1495"/>
    <mergeCell ref="R1496:Y1496"/>
    <mergeCell ref="AA1496:BQ1496"/>
    <mergeCell ref="R1511:U1511"/>
    <mergeCell ref="W1511:AC1511"/>
    <mergeCell ref="D1535:Q1535"/>
    <mergeCell ref="AQ1537:BL1537"/>
    <mergeCell ref="AQ1538:BE1538"/>
    <mergeCell ref="R1501:AA1501"/>
    <mergeCell ref="AB1501:AF1501"/>
    <mergeCell ref="E1498:P1498"/>
    <mergeCell ref="R1498:BR1498"/>
    <mergeCell ref="W1449:AC1449"/>
    <mergeCell ref="D1473:Q1473"/>
    <mergeCell ref="AQ1475:BL1475"/>
    <mergeCell ref="AQ1476:BE1476"/>
    <mergeCell ref="R1439:AA1439"/>
    <mergeCell ref="AB1439:AF1439"/>
    <mergeCell ref="AG1439:AP1439"/>
    <mergeCell ref="R1442:AA1442"/>
    <mergeCell ref="AB1442:AF1442"/>
    <mergeCell ref="AG1442:AP1442"/>
    <mergeCell ref="W1437:AO1437"/>
    <mergeCell ref="AR1437:AW1437"/>
    <mergeCell ref="AX1437:AZ1437"/>
    <mergeCell ref="BA1437:BE1437"/>
    <mergeCell ref="AD1429:AP1429"/>
    <mergeCell ref="D1431:BX1431"/>
    <mergeCell ref="R1433:AG1433"/>
    <mergeCell ref="AH1433:AL1433"/>
    <mergeCell ref="AM1433:BB1433"/>
    <mergeCell ref="R1434:Y1434"/>
    <mergeCell ref="AA1434:BQ1434"/>
    <mergeCell ref="R1435:BR1435"/>
    <mergeCell ref="E1436:P1436"/>
    <mergeCell ref="R1436:BR1436"/>
    <mergeCell ref="AV1421:BN1421"/>
    <mergeCell ref="AW1422:BR1422"/>
    <mergeCell ref="BD1423:BS1423"/>
    <mergeCell ref="D1425:K1425"/>
    <mergeCell ref="L1425:Q1425"/>
    <mergeCell ref="B1427:BX1427"/>
    <mergeCell ref="AQ1415:BF1415"/>
    <mergeCell ref="BH1415:BO1415"/>
    <mergeCell ref="AU1417:BB1417"/>
    <mergeCell ref="AV1418:BS1418"/>
    <mergeCell ref="AV1419:BS1419"/>
    <mergeCell ref="AV1420:BN1420"/>
    <mergeCell ref="AV1380:AW1380"/>
    <mergeCell ref="R1387:U1387"/>
    <mergeCell ref="W1387:AC1387"/>
    <mergeCell ref="D1411:Q1411"/>
    <mergeCell ref="AQ1413:BL1413"/>
    <mergeCell ref="AQ1414:BE1414"/>
    <mergeCell ref="R1377:AA1377"/>
    <mergeCell ref="AB1377:AF1377"/>
    <mergeCell ref="AG1377:AP1377"/>
    <mergeCell ref="R1380:AA1380"/>
    <mergeCell ref="AB1380:AF1380"/>
    <mergeCell ref="AG1380:AP1380"/>
    <mergeCell ref="W1375:AO1375"/>
    <mergeCell ref="AR1375:AW1375"/>
    <mergeCell ref="AX1375:AZ1375"/>
    <mergeCell ref="BA1375:BE1375"/>
    <mergeCell ref="R1373:BR1373"/>
    <mergeCell ref="AD1367:AP1367"/>
    <mergeCell ref="D1369:BX1369"/>
    <mergeCell ref="R1371:AG1371"/>
    <mergeCell ref="AH1371:AL1371"/>
    <mergeCell ref="AM1371:BB1371"/>
    <mergeCell ref="R1372:Y1372"/>
    <mergeCell ref="AA1372:BQ1372"/>
    <mergeCell ref="E1374:P1374"/>
    <mergeCell ref="R1374:BR1374"/>
    <mergeCell ref="AV1359:BN1359"/>
    <mergeCell ref="AW1360:BR1360"/>
    <mergeCell ref="BD1361:BS1361"/>
    <mergeCell ref="D1363:K1363"/>
    <mergeCell ref="L1363:Q1363"/>
    <mergeCell ref="B1365:BX1365"/>
    <mergeCell ref="AQ1353:BF1353"/>
    <mergeCell ref="BH1353:BO1353"/>
    <mergeCell ref="AU1355:BB1355"/>
    <mergeCell ref="AV1356:BS1356"/>
    <mergeCell ref="AV1357:BS1357"/>
    <mergeCell ref="AV1358:BN1358"/>
    <mergeCell ref="AV1318:AW1318"/>
    <mergeCell ref="R1325:U1325"/>
    <mergeCell ref="W1325:AC1325"/>
    <mergeCell ref="D1349:Q1349"/>
    <mergeCell ref="AQ1351:BL1351"/>
    <mergeCell ref="AQ1352:BE1352"/>
    <mergeCell ref="R1315:AA1315"/>
    <mergeCell ref="AB1315:AF1315"/>
    <mergeCell ref="AG1315:AP1315"/>
    <mergeCell ref="R1318:AA1318"/>
    <mergeCell ref="AB1318:AF1318"/>
    <mergeCell ref="AG1318:AP1318"/>
    <mergeCell ref="W1313:AO1313"/>
    <mergeCell ref="AR1313:AW1313"/>
    <mergeCell ref="AX1313:AZ1313"/>
    <mergeCell ref="BA1313:BE1313"/>
    <mergeCell ref="AD1305:AP1305"/>
    <mergeCell ref="D1307:BX1307"/>
    <mergeCell ref="R1309:AG1309"/>
    <mergeCell ref="AH1309:AL1309"/>
    <mergeCell ref="AM1309:BB1309"/>
    <mergeCell ref="R1310:Y1310"/>
    <mergeCell ref="AA1310:BQ1310"/>
    <mergeCell ref="R1311:BR1311"/>
    <mergeCell ref="E1312:P1312"/>
    <mergeCell ref="R1312:BR1312"/>
    <mergeCell ref="AV1297:BN1297"/>
    <mergeCell ref="AW1298:BR1298"/>
    <mergeCell ref="BD1299:BS1299"/>
    <mergeCell ref="D1301:K1301"/>
    <mergeCell ref="L1301:Q1301"/>
    <mergeCell ref="B1303:BX1303"/>
    <mergeCell ref="AQ1291:BF1291"/>
    <mergeCell ref="BH1291:BO1291"/>
    <mergeCell ref="AU1293:BB1293"/>
    <mergeCell ref="AV1294:BS1294"/>
    <mergeCell ref="AV1295:BS1295"/>
    <mergeCell ref="AV1296:BN1296"/>
    <mergeCell ref="AV1256:AW1256"/>
    <mergeCell ref="R1263:U1263"/>
    <mergeCell ref="W1263:AC1263"/>
    <mergeCell ref="D1287:Q1287"/>
    <mergeCell ref="AQ1289:BL1289"/>
    <mergeCell ref="AQ1290:BE1290"/>
    <mergeCell ref="R1253:AA1253"/>
    <mergeCell ref="AB1253:AF1253"/>
    <mergeCell ref="AG1253:AP1253"/>
    <mergeCell ref="R1256:AA1256"/>
    <mergeCell ref="AB1256:AF1256"/>
    <mergeCell ref="AG1256:AP1256"/>
    <mergeCell ref="W1251:AO1251"/>
    <mergeCell ref="AR1251:AW1251"/>
    <mergeCell ref="AX1251:AZ1251"/>
    <mergeCell ref="BA1251:BE1251"/>
    <mergeCell ref="R1249:BR1249"/>
    <mergeCell ref="AD1243:AP1243"/>
    <mergeCell ref="D1245:BX1245"/>
    <mergeCell ref="R1247:AG1247"/>
    <mergeCell ref="AH1247:AL1247"/>
    <mergeCell ref="AM1247:BB1247"/>
    <mergeCell ref="R1248:Y1248"/>
    <mergeCell ref="AA1248:BQ1248"/>
    <mergeCell ref="E1250:P1250"/>
    <mergeCell ref="R1250:BR1250"/>
    <mergeCell ref="AV1235:BN1235"/>
    <mergeCell ref="AW1236:BR1236"/>
    <mergeCell ref="BD1237:BS1237"/>
    <mergeCell ref="D1239:K1239"/>
    <mergeCell ref="L1239:Q1239"/>
    <mergeCell ref="B1241:BX1241"/>
    <mergeCell ref="AQ1229:BF1229"/>
    <mergeCell ref="BH1229:BO1229"/>
    <mergeCell ref="AU1231:BB1231"/>
    <mergeCell ref="AV1232:BS1232"/>
    <mergeCell ref="AV1233:BS1233"/>
    <mergeCell ref="AV1234:BN1234"/>
    <mergeCell ref="AV1194:AW1194"/>
    <mergeCell ref="R1201:U1201"/>
    <mergeCell ref="W1201:AC1201"/>
    <mergeCell ref="D1225:Q1225"/>
    <mergeCell ref="AQ1227:BL1227"/>
    <mergeCell ref="AQ1228:BE1228"/>
    <mergeCell ref="R1191:AA1191"/>
    <mergeCell ref="AB1191:AF1191"/>
    <mergeCell ref="AG1191:AP1191"/>
    <mergeCell ref="R1194:AA1194"/>
    <mergeCell ref="AB1194:AF1194"/>
    <mergeCell ref="AG1194:AP1194"/>
    <mergeCell ref="W1189:AO1189"/>
    <mergeCell ref="AR1189:AW1189"/>
    <mergeCell ref="AX1189:AZ1189"/>
    <mergeCell ref="BA1189:BE1189"/>
    <mergeCell ref="AD1181:AP1181"/>
    <mergeCell ref="D1183:BX1183"/>
    <mergeCell ref="R1185:AG1185"/>
    <mergeCell ref="AH1185:AL1185"/>
    <mergeCell ref="AM1185:BB1185"/>
    <mergeCell ref="R1186:Y1186"/>
    <mergeCell ref="AA1186:BQ1186"/>
    <mergeCell ref="R1187:BR1187"/>
    <mergeCell ref="E1188:P1188"/>
    <mergeCell ref="R1188:BR1188"/>
    <mergeCell ref="AV1173:BN1173"/>
    <mergeCell ref="AW1174:BR1174"/>
    <mergeCell ref="BD1175:BS1175"/>
    <mergeCell ref="D1177:K1177"/>
    <mergeCell ref="L1177:Q1177"/>
    <mergeCell ref="B1179:BX1179"/>
    <mergeCell ref="AG1129:AP1129"/>
    <mergeCell ref="R1132:AA1132"/>
    <mergeCell ref="AB1132:AF1132"/>
    <mergeCell ref="AG1132:AP1132"/>
    <mergeCell ref="W1127:AO1127"/>
    <mergeCell ref="AR1127:AW1127"/>
    <mergeCell ref="AX1127:AZ1127"/>
    <mergeCell ref="BA1127:BE1127"/>
    <mergeCell ref="R1125:BR1125"/>
    <mergeCell ref="AD1119:AP1119"/>
    <mergeCell ref="D1121:BX1121"/>
    <mergeCell ref="R1123:AG1123"/>
    <mergeCell ref="AH1123:AL1123"/>
    <mergeCell ref="AM1123:BB1123"/>
    <mergeCell ref="R1124:Y1124"/>
    <mergeCell ref="AA1124:BQ1124"/>
    <mergeCell ref="E1126:P1126"/>
    <mergeCell ref="R1126:BR1126"/>
    <mergeCell ref="AQ1167:BF1167"/>
    <mergeCell ref="BH1167:BO1167"/>
    <mergeCell ref="AU1169:BB1169"/>
    <mergeCell ref="AV1170:BS1170"/>
    <mergeCell ref="AV1171:BS1171"/>
    <mergeCell ref="AV1172:BN1172"/>
    <mergeCell ref="AV1132:AW1132"/>
    <mergeCell ref="D1101:Q1101"/>
    <mergeCell ref="AQ1103:BL1103"/>
    <mergeCell ref="AQ1104:BE1104"/>
    <mergeCell ref="R1067:AA1067"/>
    <mergeCell ref="AB1067:AF1067"/>
    <mergeCell ref="AG1067:AP1067"/>
    <mergeCell ref="R1070:AA1070"/>
    <mergeCell ref="AB1070:AF1070"/>
    <mergeCell ref="AG1070:AP1070"/>
    <mergeCell ref="W1065:AO1065"/>
    <mergeCell ref="AR1065:AW1065"/>
    <mergeCell ref="AX1065:AZ1065"/>
    <mergeCell ref="BA1065:BE1065"/>
    <mergeCell ref="AD1057:AP1057"/>
    <mergeCell ref="D1059:BX1059"/>
    <mergeCell ref="R1061:AG1061"/>
    <mergeCell ref="AH1061:AL1061"/>
    <mergeCell ref="AM1061:BB1061"/>
    <mergeCell ref="R1062:Y1062"/>
    <mergeCell ref="AA1062:BQ1062"/>
    <mergeCell ref="R1063:BR1063"/>
    <mergeCell ref="E1064:P1064"/>
    <mergeCell ref="R1064:BR1064"/>
    <mergeCell ref="AV1049:BN1049"/>
    <mergeCell ref="AW1050:BR1050"/>
    <mergeCell ref="BD1051:BS1051"/>
    <mergeCell ref="D1053:K1053"/>
    <mergeCell ref="L1053:Q1053"/>
    <mergeCell ref="B1055:BX1055"/>
    <mergeCell ref="AQ1043:BF1043"/>
    <mergeCell ref="BH1043:BO1043"/>
    <mergeCell ref="AU1045:BB1045"/>
    <mergeCell ref="AV1046:BS1046"/>
    <mergeCell ref="AV1047:BS1047"/>
    <mergeCell ref="AV1048:BN1048"/>
    <mergeCell ref="AV1008:AW1008"/>
    <mergeCell ref="R1015:U1015"/>
    <mergeCell ref="W1015:AC1015"/>
    <mergeCell ref="D1039:Q1039"/>
    <mergeCell ref="AQ1041:BL1041"/>
    <mergeCell ref="AQ1042:BE1042"/>
    <mergeCell ref="R1005:AA1005"/>
    <mergeCell ref="AB1005:AF1005"/>
    <mergeCell ref="AG1005:AP1005"/>
    <mergeCell ref="R1008:AA1008"/>
    <mergeCell ref="AB1008:AF1008"/>
    <mergeCell ref="AG1008:AP1008"/>
    <mergeCell ref="W1003:AO1003"/>
    <mergeCell ref="AR1003:AW1003"/>
    <mergeCell ref="AX1003:AZ1003"/>
    <mergeCell ref="BA1003:BE1003"/>
    <mergeCell ref="R1001:BR1001"/>
    <mergeCell ref="AD995:AP995"/>
    <mergeCell ref="D997:BX997"/>
    <mergeCell ref="R999:AG999"/>
    <mergeCell ref="AH999:AL999"/>
    <mergeCell ref="AM999:BB999"/>
    <mergeCell ref="R1000:Y1000"/>
    <mergeCell ref="AA1000:BQ1000"/>
    <mergeCell ref="E1002:P1002"/>
    <mergeCell ref="R1002:BR1002"/>
    <mergeCell ref="AV987:BN987"/>
    <mergeCell ref="AW988:BR988"/>
    <mergeCell ref="BD989:BS989"/>
    <mergeCell ref="D991:K991"/>
    <mergeCell ref="L991:Q991"/>
    <mergeCell ref="B993:BX993"/>
    <mergeCell ref="AQ981:BF981"/>
    <mergeCell ref="BH981:BO981"/>
    <mergeCell ref="AU983:BB983"/>
    <mergeCell ref="AV984:BS984"/>
    <mergeCell ref="AV985:BS985"/>
    <mergeCell ref="AV986:BN986"/>
    <mergeCell ref="AV946:AW946"/>
    <mergeCell ref="R953:U953"/>
    <mergeCell ref="W953:AC953"/>
    <mergeCell ref="D977:Q977"/>
    <mergeCell ref="AQ979:BL979"/>
    <mergeCell ref="AQ980:BE980"/>
    <mergeCell ref="R943:AA943"/>
    <mergeCell ref="AB943:AF943"/>
    <mergeCell ref="AG943:AP943"/>
    <mergeCell ref="R946:AA946"/>
    <mergeCell ref="AB946:AF946"/>
    <mergeCell ref="AG946:AP946"/>
    <mergeCell ref="W941:AO941"/>
    <mergeCell ref="AR941:AW941"/>
    <mergeCell ref="AX941:AZ941"/>
    <mergeCell ref="BA941:BE941"/>
    <mergeCell ref="AD933:AP933"/>
    <mergeCell ref="D935:BX935"/>
    <mergeCell ref="R937:AG937"/>
    <mergeCell ref="AH937:AL937"/>
    <mergeCell ref="AM937:BB937"/>
    <mergeCell ref="R938:Y938"/>
    <mergeCell ref="AA938:BQ938"/>
    <mergeCell ref="R939:BR939"/>
    <mergeCell ref="E940:P940"/>
    <mergeCell ref="R940:BR940"/>
    <mergeCell ref="AV925:BN925"/>
    <mergeCell ref="AW926:BR926"/>
    <mergeCell ref="BD927:BS927"/>
    <mergeCell ref="D929:K929"/>
    <mergeCell ref="L929:Q929"/>
    <mergeCell ref="B931:BX931"/>
    <mergeCell ref="AQ919:BF919"/>
    <mergeCell ref="BH919:BO919"/>
    <mergeCell ref="AU921:BB921"/>
    <mergeCell ref="AV922:BS922"/>
    <mergeCell ref="AV923:BS923"/>
    <mergeCell ref="AV924:BN924"/>
    <mergeCell ref="AV884:AW884"/>
    <mergeCell ref="R891:U891"/>
    <mergeCell ref="W891:AC891"/>
    <mergeCell ref="D915:Q915"/>
    <mergeCell ref="AQ917:BL917"/>
    <mergeCell ref="AQ918:BE918"/>
    <mergeCell ref="R881:AA881"/>
    <mergeCell ref="AB881:AF881"/>
    <mergeCell ref="AG881:AP881"/>
    <mergeCell ref="R884:AA884"/>
    <mergeCell ref="AB884:AF884"/>
    <mergeCell ref="AG884:AP884"/>
    <mergeCell ref="W879:AO879"/>
    <mergeCell ref="AR879:AW879"/>
    <mergeCell ref="AX879:AZ879"/>
    <mergeCell ref="BA879:BE879"/>
    <mergeCell ref="R877:BR877"/>
    <mergeCell ref="AD871:AP871"/>
    <mergeCell ref="D873:BX873"/>
    <mergeCell ref="R875:AG875"/>
    <mergeCell ref="AH875:AL875"/>
    <mergeCell ref="AM875:BB875"/>
    <mergeCell ref="R876:Y876"/>
    <mergeCell ref="AA876:BQ876"/>
    <mergeCell ref="E878:P878"/>
    <mergeCell ref="R878:BR878"/>
    <mergeCell ref="AV863:BN863"/>
    <mergeCell ref="AW864:BR864"/>
    <mergeCell ref="BD865:BS865"/>
    <mergeCell ref="D867:K867"/>
    <mergeCell ref="L867:Q867"/>
    <mergeCell ref="B869:BX869"/>
    <mergeCell ref="AQ857:BF857"/>
    <mergeCell ref="BH857:BO857"/>
    <mergeCell ref="AU859:BB859"/>
    <mergeCell ref="AV860:BS860"/>
    <mergeCell ref="AV861:BS861"/>
    <mergeCell ref="AV862:BN862"/>
    <mergeCell ref="AV822:AW822"/>
    <mergeCell ref="R829:U829"/>
    <mergeCell ref="W829:AC829"/>
    <mergeCell ref="D853:Q853"/>
    <mergeCell ref="AQ855:BL855"/>
    <mergeCell ref="AQ856:BE856"/>
    <mergeCell ref="R819:AA819"/>
    <mergeCell ref="AB819:AF819"/>
    <mergeCell ref="AG819:AP819"/>
    <mergeCell ref="R822:AA822"/>
    <mergeCell ref="AB822:AF822"/>
    <mergeCell ref="AG822:AP822"/>
    <mergeCell ref="W817:AO817"/>
    <mergeCell ref="AR817:AW817"/>
    <mergeCell ref="AX817:AZ817"/>
    <mergeCell ref="BA817:BE817"/>
    <mergeCell ref="AD809:AP809"/>
    <mergeCell ref="D811:BX811"/>
    <mergeCell ref="R813:AG813"/>
    <mergeCell ref="AH813:AL813"/>
    <mergeCell ref="AM813:BB813"/>
    <mergeCell ref="R814:Y814"/>
    <mergeCell ref="AA814:BQ814"/>
    <mergeCell ref="D805:K805"/>
    <mergeCell ref="L805:Q805"/>
    <mergeCell ref="B807:BX807"/>
    <mergeCell ref="R815:BR815"/>
    <mergeCell ref="E816:P816"/>
    <mergeCell ref="R816:BR816"/>
    <mergeCell ref="AG757:AP757"/>
    <mergeCell ref="R760:AA760"/>
    <mergeCell ref="AB760:AF760"/>
    <mergeCell ref="AG760:AP760"/>
    <mergeCell ref="W755:AO755"/>
    <mergeCell ref="AR755:AW755"/>
    <mergeCell ref="AX755:AZ755"/>
    <mergeCell ref="BA755:BE755"/>
    <mergeCell ref="R753:BR753"/>
    <mergeCell ref="AD747:AP747"/>
    <mergeCell ref="D749:BX749"/>
    <mergeCell ref="R751:AG751"/>
    <mergeCell ref="AH751:AL751"/>
    <mergeCell ref="AM751:BB751"/>
    <mergeCell ref="R752:Y752"/>
    <mergeCell ref="AA752:BQ752"/>
    <mergeCell ref="E754:P754"/>
    <mergeCell ref="R754:BR754"/>
    <mergeCell ref="AQ795:BF795"/>
    <mergeCell ref="BH795:BO795"/>
    <mergeCell ref="AU797:BB797"/>
    <mergeCell ref="AV798:BS798"/>
    <mergeCell ref="AV799:BS799"/>
    <mergeCell ref="AV800:BN800"/>
    <mergeCell ref="AV760:AW760"/>
    <mergeCell ref="AV739:BN739"/>
    <mergeCell ref="AW740:BR740"/>
    <mergeCell ref="BD741:BS741"/>
    <mergeCell ref="D743:K743"/>
    <mergeCell ref="L743:Q743"/>
    <mergeCell ref="B745:BX745"/>
    <mergeCell ref="AQ733:BF733"/>
    <mergeCell ref="BH733:BO733"/>
    <mergeCell ref="AU735:BB735"/>
    <mergeCell ref="AV736:BS736"/>
    <mergeCell ref="AV737:BS737"/>
    <mergeCell ref="AV738:BN738"/>
    <mergeCell ref="AV698:AW698"/>
    <mergeCell ref="R705:U705"/>
    <mergeCell ref="W705:AC705"/>
    <mergeCell ref="D729:Q729"/>
    <mergeCell ref="AQ731:BL731"/>
    <mergeCell ref="AQ732:BE732"/>
    <mergeCell ref="R695:AA695"/>
    <mergeCell ref="AB695:AF695"/>
    <mergeCell ref="AG695:AP695"/>
    <mergeCell ref="R698:AA698"/>
    <mergeCell ref="AB698:AF698"/>
    <mergeCell ref="AG698:AP698"/>
    <mergeCell ref="W693:AO693"/>
    <mergeCell ref="AR693:AW693"/>
    <mergeCell ref="AX693:AZ693"/>
    <mergeCell ref="BA693:BE693"/>
    <mergeCell ref="AD685:AP685"/>
    <mergeCell ref="D687:BX687"/>
    <mergeCell ref="R689:AG689"/>
    <mergeCell ref="AH689:AL689"/>
    <mergeCell ref="AM689:BB689"/>
    <mergeCell ref="R690:Y690"/>
    <mergeCell ref="AA690:BQ690"/>
    <mergeCell ref="R691:BR691"/>
    <mergeCell ref="E692:P692"/>
    <mergeCell ref="R692:BR692"/>
    <mergeCell ref="AV677:BN677"/>
    <mergeCell ref="AW678:BR678"/>
    <mergeCell ref="BD679:BS679"/>
    <mergeCell ref="D681:K681"/>
    <mergeCell ref="L681:Q681"/>
    <mergeCell ref="B683:BX683"/>
    <mergeCell ref="AQ671:BF671"/>
    <mergeCell ref="BH671:BO671"/>
    <mergeCell ref="AU673:BB673"/>
    <mergeCell ref="AV674:BS674"/>
    <mergeCell ref="AV675:BS675"/>
    <mergeCell ref="AV676:BN676"/>
    <mergeCell ref="AV636:AW636"/>
    <mergeCell ref="R643:U643"/>
    <mergeCell ref="W643:AC643"/>
    <mergeCell ref="D667:Q667"/>
    <mergeCell ref="AQ669:BL669"/>
    <mergeCell ref="AQ670:BE670"/>
    <mergeCell ref="R633:AA633"/>
    <mergeCell ref="AB633:AF633"/>
    <mergeCell ref="AG633:AP633"/>
    <mergeCell ref="R636:AA636"/>
    <mergeCell ref="AB636:AF636"/>
    <mergeCell ref="AG636:AP636"/>
    <mergeCell ref="W631:AO631"/>
    <mergeCell ref="AR631:AW631"/>
    <mergeCell ref="AX631:AZ631"/>
    <mergeCell ref="BA631:BE631"/>
    <mergeCell ref="R629:BR629"/>
    <mergeCell ref="AD623:AP623"/>
    <mergeCell ref="D625:BX625"/>
    <mergeCell ref="R627:AG627"/>
    <mergeCell ref="AH627:AL627"/>
    <mergeCell ref="AM627:BB627"/>
    <mergeCell ref="R628:Y628"/>
    <mergeCell ref="AA628:BQ628"/>
    <mergeCell ref="E630:P630"/>
    <mergeCell ref="R630:BR630"/>
    <mergeCell ref="AV615:BN615"/>
    <mergeCell ref="AW616:BR616"/>
    <mergeCell ref="BD617:BS617"/>
    <mergeCell ref="D619:K619"/>
    <mergeCell ref="L619:Q619"/>
    <mergeCell ref="B621:BX621"/>
    <mergeCell ref="AQ609:BF609"/>
    <mergeCell ref="BH609:BO609"/>
    <mergeCell ref="AU611:BB611"/>
    <mergeCell ref="AV612:BS612"/>
    <mergeCell ref="AV613:BS613"/>
    <mergeCell ref="AV614:BN614"/>
    <mergeCell ref="AV574:AW574"/>
    <mergeCell ref="R581:U581"/>
    <mergeCell ref="W581:AC581"/>
    <mergeCell ref="D605:Q605"/>
    <mergeCell ref="AQ607:BL607"/>
    <mergeCell ref="AQ608:BE608"/>
    <mergeCell ref="R571:AA571"/>
    <mergeCell ref="AB571:AF571"/>
    <mergeCell ref="AG571:AP571"/>
    <mergeCell ref="R574:AA574"/>
    <mergeCell ref="AB574:AF574"/>
    <mergeCell ref="AG574:AP574"/>
    <mergeCell ref="W569:AO569"/>
    <mergeCell ref="AR569:AW569"/>
    <mergeCell ref="AX569:AZ569"/>
    <mergeCell ref="BA569:BE569"/>
    <mergeCell ref="AD561:AP561"/>
    <mergeCell ref="D563:BX563"/>
    <mergeCell ref="R565:AG565"/>
    <mergeCell ref="AH565:AL565"/>
    <mergeCell ref="AM565:BB565"/>
    <mergeCell ref="R566:Y566"/>
    <mergeCell ref="AA566:BQ566"/>
    <mergeCell ref="R567:BR567"/>
    <mergeCell ref="E568:P568"/>
    <mergeCell ref="R568:BR568"/>
    <mergeCell ref="AV553:BN553"/>
    <mergeCell ref="AW554:BR554"/>
    <mergeCell ref="BD555:BS555"/>
    <mergeCell ref="D557:K557"/>
    <mergeCell ref="L557:Q557"/>
    <mergeCell ref="B559:BX559"/>
    <mergeCell ref="AQ547:BF547"/>
    <mergeCell ref="BH547:BO547"/>
    <mergeCell ref="AU549:BB549"/>
    <mergeCell ref="AV550:BS550"/>
    <mergeCell ref="AV551:BS551"/>
    <mergeCell ref="AV552:BN552"/>
    <mergeCell ref="AV512:AW512"/>
    <mergeCell ref="R519:U519"/>
    <mergeCell ref="W519:AC519"/>
    <mergeCell ref="D543:Q543"/>
    <mergeCell ref="AQ545:BL545"/>
    <mergeCell ref="AQ546:BE546"/>
    <mergeCell ref="R509:AA509"/>
    <mergeCell ref="AB509:AF509"/>
    <mergeCell ref="AG509:AP509"/>
    <mergeCell ref="R512:AA512"/>
    <mergeCell ref="AB512:AF512"/>
    <mergeCell ref="AG512:AP512"/>
    <mergeCell ref="W507:AO507"/>
    <mergeCell ref="AR507:AW507"/>
    <mergeCell ref="AX507:AZ507"/>
    <mergeCell ref="BA507:BE507"/>
    <mergeCell ref="R505:BR505"/>
    <mergeCell ref="AD499:AP499"/>
    <mergeCell ref="D501:BX501"/>
    <mergeCell ref="R503:AG503"/>
    <mergeCell ref="AH503:AL503"/>
    <mergeCell ref="AM503:BB503"/>
    <mergeCell ref="R504:Y504"/>
    <mergeCell ref="AA504:BQ504"/>
    <mergeCell ref="E506:P506"/>
    <mergeCell ref="R506:BR506"/>
    <mergeCell ref="AV491:BN491"/>
    <mergeCell ref="AW492:BR492"/>
    <mergeCell ref="BD493:BS493"/>
    <mergeCell ref="D495:K495"/>
    <mergeCell ref="L495:Q495"/>
    <mergeCell ref="B497:BX497"/>
    <mergeCell ref="AQ485:BF485"/>
    <mergeCell ref="BH485:BO485"/>
    <mergeCell ref="AU487:BB487"/>
    <mergeCell ref="AV488:BS488"/>
    <mergeCell ref="AV489:BS489"/>
    <mergeCell ref="AV490:BN490"/>
    <mergeCell ref="AV450:AW450"/>
    <mergeCell ref="R457:U457"/>
    <mergeCell ref="W457:AC457"/>
    <mergeCell ref="D481:Q481"/>
    <mergeCell ref="AQ483:BL483"/>
    <mergeCell ref="AQ484:BE484"/>
    <mergeCell ref="R447:AA447"/>
    <mergeCell ref="AB447:AF447"/>
    <mergeCell ref="AG447:AP447"/>
    <mergeCell ref="R450:AA450"/>
    <mergeCell ref="AB450:AF450"/>
    <mergeCell ref="AG450:AP450"/>
    <mergeCell ref="W445:AO445"/>
    <mergeCell ref="AR445:AW445"/>
    <mergeCell ref="AX445:AZ445"/>
    <mergeCell ref="BA445:BE445"/>
    <mergeCell ref="AD437:AP437"/>
    <mergeCell ref="D439:BX439"/>
    <mergeCell ref="R441:AG441"/>
    <mergeCell ref="AH441:AL441"/>
    <mergeCell ref="AM441:BB441"/>
    <mergeCell ref="R442:Y442"/>
    <mergeCell ref="AA442:BQ442"/>
    <mergeCell ref="AV429:BN429"/>
    <mergeCell ref="AW430:BR430"/>
    <mergeCell ref="BD431:BS431"/>
    <mergeCell ref="D433:K433"/>
    <mergeCell ref="L433:Q433"/>
    <mergeCell ref="B435:BX435"/>
    <mergeCell ref="R443:BR443"/>
    <mergeCell ref="E444:P444"/>
    <mergeCell ref="R444:BR444"/>
    <mergeCell ref="AG385:AP385"/>
    <mergeCell ref="R388:AA388"/>
    <mergeCell ref="AB388:AF388"/>
    <mergeCell ref="AG388:AP388"/>
    <mergeCell ref="W383:AO383"/>
    <mergeCell ref="AR383:AW383"/>
    <mergeCell ref="AX383:AZ383"/>
    <mergeCell ref="BA383:BE383"/>
    <mergeCell ref="AQ423:BF423"/>
    <mergeCell ref="BH423:BO423"/>
    <mergeCell ref="AU425:BB425"/>
    <mergeCell ref="AV426:BS426"/>
    <mergeCell ref="AV427:BS427"/>
    <mergeCell ref="AV428:BN428"/>
    <mergeCell ref="AV388:AW388"/>
    <mergeCell ref="R395:U395"/>
    <mergeCell ref="W395:AC395"/>
    <mergeCell ref="D419:Q419"/>
    <mergeCell ref="AQ421:BL421"/>
    <mergeCell ref="AQ422:BE422"/>
    <mergeCell ref="R385:AA385"/>
    <mergeCell ref="AB385:AF385"/>
    <mergeCell ref="R381:BR381"/>
    <mergeCell ref="AD375:AP375"/>
    <mergeCell ref="D377:BX377"/>
    <mergeCell ref="R379:AG379"/>
    <mergeCell ref="AH379:AL379"/>
    <mergeCell ref="AM379:BB379"/>
    <mergeCell ref="R380:Y380"/>
    <mergeCell ref="AA380:BQ380"/>
    <mergeCell ref="AV367:BN367"/>
    <mergeCell ref="AW368:BR368"/>
    <mergeCell ref="BD369:BS369"/>
    <mergeCell ref="D371:K371"/>
    <mergeCell ref="L371:Q371"/>
    <mergeCell ref="B373:BX373"/>
    <mergeCell ref="E382:P382"/>
    <mergeCell ref="R382:BR382"/>
    <mergeCell ref="AQ361:BF361"/>
    <mergeCell ref="BH361:BO361"/>
    <mergeCell ref="AU363:BB363"/>
    <mergeCell ref="AV364:BS364"/>
    <mergeCell ref="AV365:BS365"/>
    <mergeCell ref="AV366:BN366"/>
    <mergeCell ref="AV326:AW326"/>
    <mergeCell ref="R333:U333"/>
    <mergeCell ref="W333:AC333"/>
    <mergeCell ref="D357:Q357"/>
    <mergeCell ref="AQ359:BL359"/>
    <mergeCell ref="AQ360:BE360"/>
    <mergeCell ref="R323:AA323"/>
    <mergeCell ref="AB323:AF323"/>
    <mergeCell ref="AG323:AP323"/>
    <mergeCell ref="R326:AA326"/>
    <mergeCell ref="AB326:AF326"/>
    <mergeCell ref="AG326:AP326"/>
    <mergeCell ref="W321:AO321"/>
    <mergeCell ref="AR321:AW321"/>
    <mergeCell ref="AX321:AZ321"/>
    <mergeCell ref="BA321:BE321"/>
    <mergeCell ref="AD313:AP313"/>
    <mergeCell ref="D315:BX315"/>
    <mergeCell ref="R317:AG317"/>
    <mergeCell ref="AH317:AL317"/>
    <mergeCell ref="AM317:BB317"/>
    <mergeCell ref="R318:Y318"/>
    <mergeCell ref="AA318:BQ318"/>
    <mergeCell ref="AV305:BN305"/>
    <mergeCell ref="AW306:BR306"/>
    <mergeCell ref="BD307:BS307"/>
    <mergeCell ref="D309:K309"/>
    <mergeCell ref="L309:Q309"/>
    <mergeCell ref="B311:BX311"/>
    <mergeCell ref="R319:BR319"/>
    <mergeCell ref="E320:P320"/>
    <mergeCell ref="R320:BR320"/>
    <mergeCell ref="AQ299:BF299"/>
    <mergeCell ref="BH299:BO299"/>
    <mergeCell ref="AU301:BB301"/>
    <mergeCell ref="AV302:BS302"/>
    <mergeCell ref="AV303:BS303"/>
    <mergeCell ref="AV304:BN304"/>
    <mergeCell ref="AV264:AW264"/>
    <mergeCell ref="R271:U271"/>
    <mergeCell ref="W271:AC271"/>
    <mergeCell ref="D295:Q295"/>
    <mergeCell ref="AQ297:BL297"/>
    <mergeCell ref="AQ298:BE298"/>
    <mergeCell ref="R261:AA261"/>
    <mergeCell ref="AB261:AF261"/>
    <mergeCell ref="AG261:AP261"/>
    <mergeCell ref="R264:AA264"/>
    <mergeCell ref="AB264:AF264"/>
    <mergeCell ref="AG264:AP264"/>
    <mergeCell ref="W259:AO259"/>
    <mergeCell ref="AR259:AW259"/>
    <mergeCell ref="AX259:AZ259"/>
    <mergeCell ref="BA259:BE259"/>
    <mergeCell ref="R257:BR257"/>
    <mergeCell ref="AD251:AP251"/>
    <mergeCell ref="D253:BX253"/>
    <mergeCell ref="R255:AG255"/>
    <mergeCell ref="AH255:AL255"/>
    <mergeCell ref="AM255:BB255"/>
    <mergeCell ref="R256:Y256"/>
    <mergeCell ref="AA256:BQ256"/>
    <mergeCell ref="AV243:BN243"/>
    <mergeCell ref="AW244:BR244"/>
    <mergeCell ref="BD245:BS245"/>
    <mergeCell ref="D247:K247"/>
    <mergeCell ref="L247:Q247"/>
    <mergeCell ref="B249:BX249"/>
    <mergeCell ref="E258:P258"/>
    <mergeCell ref="R258:BR258"/>
    <mergeCell ref="AQ237:BF237"/>
    <mergeCell ref="BH237:BO237"/>
    <mergeCell ref="AU239:BB239"/>
    <mergeCell ref="AV240:BS240"/>
    <mergeCell ref="AV241:BS241"/>
    <mergeCell ref="AV242:BN242"/>
    <mergeCell ref="AV202:AW202"/>
    <mergeCell ref="R209:U209"/>
    <mergeCell ref="W209:AC209"/>
    <mergeCell ref="D233:Q233"/>
    <mergeCell ref="AQ235:BL235"/>
    <mergeCell ref="AQ236:BE236"/>
    <mergeCell ref="R199:AA199"/>
    <mergeCell ref="AB199:AF199"/>
    <mergeCell ref="AG199:AP199"/>
    <mergeCell ref="R202:AA202"/>
    <mergeCell ref="AB202:AF202"/>
    <mergeCell ref="AG202:AP202"/>
    <mergeCell ref="W197:AO197"/>
    <mergeCell ref="AR197:AW197"/>
    <mergeCell ref="AX197:AZ197"/>
    <mergeCell ref="BA197:BE197"/>
    <mergeCell ref="AD189:AP189"/>
    <mergeCell ref="D191:BX191"/>
    <mergeCell ref="R193:AG193"/>
    <mergeCell ref="AH193:AL193"/>
    <mergeCell ref="AM193:BB193"/>
    <mergeCell ref="R194:Y194"/>
    <mergeCell ref="AA194:BQ194"/>
    <mergeCell ref="AV181:BN181"/>
    <mergeCell ref="AW182:BR182"/>
    <mergeCell ref="BD183:BS183"/>
    <mergeCell ref="D185:K185"/>
    <mergeCell ref="L185:Q185"/>
    <mergeCell ref="B187:BX187"/>
    <mergeCell ref="R195:BR195"/>
    <mergeCell ref="E196:P196"/>
    <mergeCell ref="R196:BR196"/>
    <mergeCell ref="AQ175:BF175"/>
    <mergeCell ref="BH175:BO175"/>
    <mergeCell ref="AU177:BB177"/>
    <mergeCell ref="AV178:BS178"/>
    <mergeCell ref="AV179:BS179"/>
    <mergeCell ref="AV180:BN180"/>
    <mergeCell ref="AV140:AW140"/>
    <mergeCell ref="R147:U147"/>
    <mergeCell ref="W147:AC147"/>
    <mergeCell ref="D171:Q171"/>
    <mergeCell ref="AQ173:BL173"/>
    <mergeCell ref="AQ174:BE174"/>
    <mergeCell ref="R137:AA137"/>
    <mergeCell ref="AB137:AF137"/>
    <mergeCell ref="AG137:AP137"/>
    <mergeCell ref="R140:AA140"/>
    <mergeCell ref="AB140:AF140"/>
    <mergeCell ref="AG140:AP140"/>
    <mergeCell ref="W135:AO135"/>
    <mergeCell ref="AR135:AW135"/>
    <mergeCell ref="AX135:AZ135"/>
    <mergeCell ref="BA135:BE135"/>
    <mergeCell ref="R133:BR133"/>
    <mergeCell ref="AD127:AP127"/>
    <mergeCell ref="D129:BX129"/>
    <mergeCell ref="R131:AG131"/>
    <mergeCell ref="AH131:AL131"/>
    <mergeCell ref="AM131:BB131"/>
    <mergeCell ref="R132:Y132"/>
    <mergeCell ref="AA132:BQ132"/>
    <mergeCell ref="AV119:BN119"/>
    <mergeCell ref="AW120:BR120"/>
    <mergeCell ref="BD121:BS121"/>
    <mergeCell ref="D123:K123"/>
    <mergeCell ref="L123:Q123"/>
    <mergeCell ref="B125:BX125"/>
    <mergeCell ref="E134:P134"/>
    <mergeCell ref="R134:BR134"/>
    <mergeCell ref="B63:BX63"/>
    <mergeCell ref="AQ113:BF113"/>
    <mergeCell ref="BH113:BO113"/>
    <mergeCell ref="AU115:BB115"/>
    <mergeCell ref="AV116:BS116"/>
    <mergeCell ref="AV117:BS117"/>
    <mergeCell ref="AV118:BN118"/>
    <mergeCell ref="AV78:AW78"/>
    <mergeCell ref="R85:U85"/>
    <mergeCell ref="W85:AC85"/>
    <mergeCell ref="D109:Q109"/>
    <mergeCell ref="AQ111:BL111"/>
    <mergeCell ref="AQ112:BE112"/>
    <mergeCell ref="R75:AA75"/>
    <mergeCell ref="AB75:AF75"/>
    <mergeCell ref="AG75:AP75"/>
    <mergeCell ref="R78:AA78"/>
    <mergeCell ref="AB78:AF78"/>
    <mergeCell ref="AG78:AP78"/>
    <mergeCell ref="R71:BR71"/>
    <mergeCell ref="E72:P72"/>
    <mergeCell ref="R72:BR72"/>
    <mergeCell ref="AU53:BB53"/>
    <mergeCell ref="AV54:BS54"/>
    <mergeCell ref="AV55:BS55"/>
    <mergeCell ref="AV56:BN56"/>
    <mergeCell ref="AV16:AW16"/>
    <mergeCell ref="R23:U23"/>
    <mergeCell ref="W23:AC23"/>
    <mergeCell ref="D47:Q47"/>
    <mergeCell ref="AQ49:BL49"/>
    <mergeCell ref="AQ50:BE50"/>
    <mergeCell ref="R13:AA13"/>
    <mergeCell ref="AB13:AF13"/>
    <mergeCell ref="AG13:AP13"/>
    <mergeCell ref="R16:AA16"/>
    <mergeCell ref="AB16:AF16"/>
    <mergeCell ref="AG16:AP16"/>
    <mergeCell ref="W73:AO73"/>
    <mergeCell ref="AR73:AW73"/>
    <mergeCell ref="AX73:AZ73"/>
    <mergeCell ref="BA73:BE73"/>
    <mergeCell ref="AD65:AP65"/>
    <mergeCell ref="D67:BX67"/>
    <mergeCell ref="R69:AG69"/>
    <mergeCell ref="AH69:AL69"/>
    <mergeCell ref="AM69:BB69"/>
    <mergeCell ref="R70:Y70"/>
    <mergeCell ref="AA70:BQ70"/>
    <mergeCell ref="AV57:BN57"/>
    <mergeCell ref="AW58:BR58"/>
    <mergeCell ref="BD59:BS59"/>
    <mergeCell ref="D61:K61"/>
    <mergeCell ref="L61:Q61"/>
    <mergeCell ref="R8:Y8"/>
    <mergeCell ref="AA8:BQ8"/>
    <mergeCell ref="R9:BR9"/>
    <mergeCell ref="E10:P10"/>
    <mergeCell ref="R10:BR10"/>
    <mergeCell ref="W11:AO11"/>
    <mergeCell ref="AR11:AW11"/>
    <mergeCell ref="AX11:AZ11"/>
    <mergeCell ref="BA11:BE11"/>
    <mergeCell ref="B1:BX1"/>
    <mergeCell ref="AD3:AP3"/>
    <mergeCell ref="D5:BX5"/>
    <mergeCell ref="R7:AG7"/>
    <mergeCell ref="AH7:AL7"/>
    <mergeCell ref="AM7:BB7"/>
    <mergeCell ref="AQ51:BF51"/>
    <mergeCell ref="BH51:BO51"/>
  </mergeCells>
  <phoneticPr fontId="4"/>
  <conditionalFormatting sqref="R7:AG7">
    <cfRule type="cellIs" dxfId="354" priority="407" operator="between">
      <formula>43586</formula>
      <formula>43830</formula>
    </cfRule>
  </conditionalFormatting>
  <conditionalFormatting sqref="AM7:BB7">
    <cfRule type="cellIs" dxfId="353" priority="406" operator="between">
      <formula>43586</formula>
      <formula>43830</formula>
    </cfRule>
  </conditionalFormatting>
  <conditionalFormatting sqref="D47:Q47">
    <cfRule type="cellIs" dxfId="352" priority="405" operator="between">
      <formula>43586</formula>
      <formula>43830</formula>
    </cfRule>
  </conditionalFormatting>
  <conditionalFormatting sqref="DJ1185:DY1185">
    <cfRule type="cellIs" dxfId="351" priority="348" operator="between">
      <formula>43586</formula>
      <formula>43830</formula>
    </cfRule>
  </conditionalFormatting>
  <conditionalFormatting sqref="CA1225:CN1225">
    <cfRule type="cellIs" dxfId="350" priority="347" operator="between">
      <formula>43586</formula>
      <formula>43830</formula>
    </cfRule>
  </conditionalFormatting>
  <conditionalFormatting sqref="R69:AG69">
    <cfRule type="cellIs" dxfId="349" priority="147" operator="between">
      <formula>43586</formula>
      <formula>43830</formula>
    </cfRule>
  </conditionalFormatting>
  <conditionalFormatting sqref="AM69:BB69">
    <cfRule type="cellIs" dxfId="348" priority="146" operator="between">
      <formula>43586</formula>
      <formula>43830</formula>
    </cfRule>
  </conditionalFormatting>
  <conditionalFormatting sqref="D109:Q109">
    <cfRule type="cellIs" dxfId="347" priority="145" operator="between">
      <formula>43586</formula>
      <formula>43830</formula>
    </cfRule>
  </conditionalFormatting>
  <conditionalFormatting sqref="R131:AG131">
    <cfRule type="cellIs" dxfId="346" priority="144" operator="between">
      <formula>43586</formula>
      <formula>43830</formula>
    </cfRule>
  </conditionalFormatting>
  <conditionalFormatting sqref="AM131:BB131">
    <cfRule type="cellIs" dxfId="345" priority="143" operator="between">
      <formula>43586</formula>
      <formula>43830</formula>
    </cfRule>
  </conditionalFormatting>
  <conditionalFormatting sqref="D171:Q171">
    <cfRule type="cellIs" dxfId="344" priority="142" operator="between">
      <formula>43586</formula>
      <formula>43830</formula>
    </cfRule>
  </conditionalFormatting>
  <conditionalFormatting sqref="R193:AG193">
    <cfRule type="cellIs" dxfId="343" priority="141" operator="between">
      <formula>43586</formula>
      <formula>43830</formula>
    </cfRule>
  </conditionalFormatting>
  <conditionalFormatting sqref="AM193:BB193">
    <cfRule type="cellIs" dxfId="342" priority="140" operator="between">
      <formula>43586</formula>
      <formula>43830</formula>
    </cfRule>
  </conditionalFormatting>
  <conditionalFormatting sqref="D233:Q233">
    <cfRule type="cellIs" dxfId="341" priority="139" operator="between">
      <formula>43586</formula>
      <formula>43830</formula>
    </cfRule>
  </conditionalFormatting>
  <conditionalFormatting sqref="R255:AG255">
    <cfRule type="cellIs" dxfId="340" priority="138" operator="between">
      <formula>43586</formula>
      <formula>43830</formula>
    </cfRule>
  </conditionalFormatting>
  <conditionalFormatting sqref="AM255:BB255">
    <cfRule type="cellIs" dxfId="339" priority="137" operator="between">
      <formula>43586</formula>
      <formula>43830</formula>
    </cfRule>
  </conditionalFormatting>
  <conditionalFormatting sqref="D295:Q295">
    <cfRule type="cellIs" dxfId="338" priority="136" operator="between">
      <formula>43586</formula>
      <formula>43830</formula>
    </cfRule>
  </conditionalFormatting>
  <conditionalFormatting sqref="R317:AG317">
    <cfRule type="cellIs" dxfId="337" priority="135" operator="between">
      <formula>43586</formula>
      <formula>43830</formula>
    </cfRule>
  </conditionalFormatting>
  <conditionalFormatting sqref="AM317:BB317">
    <cfRule type="cellIs" dxfId="336" priority="134" operator="between">
      <formula>43586</formula>
      <formula>43830</formula>
    </cfRule>
  </conditionalFormatting>
  <conditionalFormatting sqref="D357:Q357">
    <cfRule type="cellIs" dxfId="335" priority="133" operator="between">
      <formula>43586</formula>
      <formula>43830</formula>
    </cfRule>
  </conditionalFormatting>
  <conditionalFormatting sqref="R379:AG379">
    <cfRule type="cellIs" dxfId="334" priority="132" operator="between">
      <formula>43586</formula>
      <formula>43830</formula>
    </cfRule>
  </conditionalFormatting>
  <conditionalFormatting sqref="AM379:BB379">
    <cfRule type="cellIs" dxfId="333" priority="131" operator="between">
      <formula>43586</formula>
      <formula>43830</formula>
    </cfRule>
  </conditionalFormatting>
  <conditionalFormatting sqref="D419:Q419">
    <cfRule type="cellIs" dxfId="332" priority="130" operator="between">
      <formula>43586</formula>
      <formula>43830</formula>
    </cfRule>
  </conditionalFormatting>
  <conditionalFormatting sqref="R441:AG441">
    <cfRule type="cellIs" dxfId="331" priority="129" operator="between">
      <formula>43586</formula>
      <formula>43830</formula>
    </cfRule>
  </conditionalFormatting>
  <conditionalFormatting sqref="AM441:BB441">
    <cfRule type="cellIs" dxfId="330" priority="128" operator="between">
      <formula>43586</formula>
      <formula>43830</formula>
    </cfRule>
  </conditionalFormatting>
  <conditionalFormatting sqref="D481:Q481">
    <cfRule type="cellIs" dxfId="329" priority="127" operator="between">
      <formula>43586</formula>
      <formula>43830</formula>
    </cfRule>
  </conditionalFormatting>
  <conditionalFormatting sqref="R503:AG503">
    <cfRule type="cellIs" dxfId="328" priority="126" operator="between">
      <formula>43586</formula>
      <formula>43830</formula>
    </cfRule>
  </conditionalFormatting>
  <conditionalFormatting sqref="AM503:BB503">
    <cfRule type="cellIs" dxfId="327" priority="125" operator="between">
      <formula>43586</formula>
      <formula>43830</formula>
    </cfRule>
  </conditionalFormatting>
  <conditionalFormatting sqref="D543:Q543">
    <cfRule type="cellIs" dxfId="326" priority="124" operator="between">
      <formula>43586</formula>
      <formula>43830</formula>
    </cfRule>
  </conditionalFormatting>
  <conditionalFormatting sqref="R565:AG565">
    <cfRule type="cellIs" dxfId="325" priority="123" operator="between">
      <formula>43586</formula>
      <formula>43830</formula>
    </cfRule>
  </conditionalFormatting>
  <conditionalFormatting sqref="AM565:BB565">
    <cfRule type="cellIs" dxfId="324" priority="122" operator="between">
      <formula>43586</formula>
      <formula>43830</formula>
    </cfRule>
  </conditionalFormatting>
  <conditionalFormatting sqref="D605:Q605">
    <cfRule type="cellIs" dxfId="323" priority="121" operator="between">
      <formula>43586</formula>
      <formula>43830</formula>
    </cfRule>
  </conditionalFormatting>
  <conditionalFormatting sqref="R627:AG627">
    <cfRule type="cellIs" dxfId="322" priority="120" operator="between">
      <formula>43586</formula>
      <formula>43830</formula>
    </cfRule>
  </conditionalFormatting>
  <conditionalFormatting sqref="AM627:BB627">
    <cfRule type="cellIs" dxfId="321" priority="119" operator="between">
      <formula>43586</formula>
      <formula>43830</formula>
    </cfRule>
  </conditionalFormatting>
  <conditionalFormatting sqref="D667:Q667">
    <cfRule type="cellIs" dxfId="320" priority="118" operator="between">
      <formula>43586</formula>
      <formula>43830</formula>
    </cfRule>
  </conditionalFormatting>
  <conditionalFormatting sqref="R689:AG689">
    <cfRule type="cellIs" dxfId="319" priority="117" operator="between">
      <formula>43586</formula>
      <formula>43830</formula>
    </cfRule>
  </conditionalFormatting>
  <conditionalFormatting sqref="AM689:BB689">
    <cfRule type="cellIs" dxfId="318" priority="116" operator="between">
      <formula>43586</formula>
      <formula>43830</formula>
    </cfRule>
  </conditionalFormatting>
  <conditionalFormatting sqref="D729:Q729">
    <cfRule type="cellIs" dxfId="317" priority="115" operator="between">
      <formula>43586</formula>
      <formula>43830</formula>
    </cfRule>
  </conditionalFormatting>
  <conditionalFormatting sqref="R751:AG751">
    <cfRule type="cellIs" dxfId="316" priority="114" operator="between">
      <formula>43586</formula>
      <formula>43830</formula>
    </cfRule>
  </conditionalFormatting>
  <conditionalFormatting sqref="AM751:BB751">
    <cfRule type="cellIs" dxfId="315" priority="113" operator="between">
      <formula>43586</formula>
      <formula>43830</formula>
    </cfRule>
  </conditionalFormatting>
  <conditionalFormatting sqref="D791:Q791">
    <cfRule type="cellIs" dxfId="314" priority="112" operator="between">
      <formula>43586</formula>
      <formula>43830</formula>
    </cfRule>
  </conditionalFormatting>
  <conditionalFormatting sqref="R813:AG813">
    <cfRule type="cellIs" dxfId="313" priority="111" operator="between">
      <formula>43586</formula>
      <formula>43830</formula>
    </cfRule>
  </conditionalFormatting>
  <conditionalFormatting sqref="AM813:BB813">
    <cfRule type="cellIs" dxfId="312" priority="110" operator="between">
      <formula>43586</formula>
      <formula>43830</formula>
    </cfRule>
  </conditionalFormatting>
  <conditionalFormatting sqref="D853:Q853">
    <cfRule type="cellIs" dxfId="311" priority="109" operator="between">
      <formula>43586</formula>
      <formula>43830</formula>
    </cfRule>
  </conditionalFormatting>
  <conditionalFormatting sqref="R875:AG875">
    <cfRule type="cellIs" dxfId="310" priority="108" operator="between">
      <formula>43586</formula>
      <formula>43830</formula>
    </cfRule>
  </conditionalFormatting>
  <conditionalFormatting sqref="AM875:BB875">
    <cfRule type="cellIs" dxfId="309" priority="107" operator="between">
      <formula>43586</formula>
      <formula>43830</formula>
    </cfRule>
  </conditionalFormatting>
  <conditionalFormatting sqref="D915:Q915">
    <cfRule type="cellIs" dxfId="308" priority="106" operator="between">
      <formula>43586</formula>
      <formula>43830</formula>
    </cfRule>
  </conditionalFormatting>
  <conditionalFormatting sqref="R937:AG937">
    <cfRule type="cellIs" dxfId="307" priority="105" operator="between">
      <formula>43586</formula>
      <formula>43830</formula>
    </cfRule>
  </conditionalFormatting>
  <conditionalFormatting sqref="AM937:BB937">
    <cfRule type="cellIs" dxfId="306" priority="104" operator="between">
      <formula>43586</formula>
      <formula>43830</formula>
    </cfRule>
  </conditionalFormatting>
  <conditionalFormatting sqref="D977:Q977">
    <cfRule type="cellIs" dxfId="305" priority="103" operator="between">
      <formula>43586</formula>
      <formula>43830</formula>
    </cfRule>
  </conditionalFormatting>
  <conditionalFormatting sqref="R999:AG999">
    <cfRule type="cellIs" dxfId="304" priority="102" operator="between">
      <formula>43586</formula>
      <formula>43830</formula>
    </cfRule>
  </conditionalFormatting>
  <conditionalFormatting sqref="AM999:BB999">
    <cfRule type="cellIs" dxfId="303" priority="101" operator="between">
      <formula>43586</formula>
      <formula>43830</formula>
    </cfRule>
  </conditionalFormatting>
  <conditionalFormatting sqref="D1039:Q1039">
    <cfRule type="cellIs" dxfId="302" priority="100" operator="between">
      <formula>43586</formula>
      <formula>43830</formula>
    </cfRule>
  </conditionalFormatting>
  <conditionalFormatting sqref="R1061:AG1061">
    <cfRule type="cellIs" dxfId="301" priority="99" operator="between">
      <formula>43586</formula>
      <formula>43830</formula>
    </cfRule>
  </conditionalFormatting>
  <conditionalFormatting sqref="AM1061:BB1061">
    <cfRule type="cellIs" dxfId="300" priority="98" operator="between">
      <formula>43586</formula>
      <formula>43830</formula>
    </cfRule>
  </conditionalFormatting>
  <conditionalFormatting sqref="D1101:Q1101">
    <cfRule type="cellIs" dxfId="299" priority="97" operator="between">
      <formula>43586</formula>
      <formula>43830</formula>
    </cfRule>
  </conditionalFormatting>
  <conditionalFormatting sqref="R1123:AG1123">
    <cfRule type="cellIs" dxfId="298" priority="96" operator="between">
      <formula>43586</formula>
      <formula>43830</formula>
    </cfRule>
  </conditionalFormatting>
  <conditionalFormatting sqref="AM1123:BB1123">
    <cfRule type="cellIs" dxfId="297" priority="95" operator="between">
      <formula>43586</formula>
      <formula>43830</formula>
    </cfRule>
  </conditionalFormatting>
  <conditionalFormatting sqref="D1163:Q1163">
    <cfRule type="cellIs" dxfId="296" priority="94" operator="between">
      <formula>43586</formula>
      <formula>43830</formula>
    </cfRule>
  </conditionalFormatting>
  <conditionalFormatting sqref="R1185:AG1185">
    <cfRule type="cellIs" dxfId="295" priority="93" operator="between">
      <formula>43586</formula>
      <formula>43830</formula>
    </cfRule>
  </conditionalFormatting>
  <conditionalFormatting sqref="AM1185:BB1185">
    <cfRule type="cellIs" dxfId="294" priority="92" operator="between">
      <formula>43586</formula>
      <formula>43830</formula>
    </cfRule>
  </conditionalFormatting>
  <conditionalFormatting sqref="D1225:Q1225">
    <cfRule type="cellIs" dxfId="293" priority="91" operator="between">
      <formula>43586</formula>
      <formula>43830</formula>
    </cfRule>
  </conditionalFormatting>
  <conditionalFormatting sqref="R1247:AG1247">
    <cfRule type="cellIs" dxfId="292" priority="90" operator="between">
      <formula>43586</formula>
      <formula>43830</formula>
    </cfRule>
  </conditionalFormatting>
  <conditionalFormatting sqref="AM1247:BB1247">
    <cfRule type="cellIs" dxfId="291" priority="89" operator="between">
      <formula>43586</formula>
      <formula>43830</formula>
    </cfRule>
  </conditionalFormatting>
  <conditionalFormatting sqref="D1287:Q1287">
    <cfRule type="cellIs" dxfId="290" priority="88" operator="between">
      <formula>43586</formula>
      <formula>43830</formula>
    </cfRule>
  </conditionalFormatting>
  <conditionalFormatting sqref="R1309:AG1309">
    <cfRule type="cellIs" dxfId="289" priority="87" operator="between">
      <formula>43586</formula>
      <formula>43830</formula>
    </cfRule>
  </conditionalFormatting>
  <conditionalFormatting sqref="AM1309:BB1309">
    <cfRule type="cellIs" dxfId="288" priority="86" operator="between">
      <formula>43586</formula>
      <formula>43830</formula>
    </cfRule>
  </conditionalFormatting>
  <conditionalFormatting sqref="D1349:Q1349">
    <cfRule type="cellIs" dxfId="287" priority="85" operator="between">
      <formula>43586</formula>
      <formula>43830</formula>
    </cfRule>
  </conditionalFormatting>
  <conditionalFormatting sqref="R1371:AG1371">
    <cfRule type="cellIs" dxfId="286" priority="84" operator="between">
      <formula>43586</formula>
      <formula>43830</formula>
    </cfRule>
  </conditionalFormatting>
  <conditionalFormatting sqref="AM1371:BB1371">
    <cfRule type="cellIs" dxfId="285" priority="83" operator="between">
      <formula>43586</formula>
      <formula>43830</formula>
    </cfRule>
  </conditionalFormatting>
  <conditionalFormatting sqref="D1411:Q1411">
    <cfRule type="cellIs" dxfId="284" priority="82" operator="between">
      <formula>43586</formula>
      <formula>43830</formula>
    </cfRule>
  </conditionalFormatting>
  <conditionalFormatting sqref="R1433:AG1433">
    <cfRule type="cellIs" dxfId="283" priority="81" operator="between">
      <formula>43586</formula>
      <formula>43830</formula>
    </cfRule>
  </conditionalFormatting>
  <conditionalFormatting sqref="AM1433:BB1433">
    <cfRule type="cellIs" dxfId="282" priority="80" operator="between">
      <formula>43586</formula>
      <formula>43830</formula>
    </cfRule>
  </conditionalFormatting>
  <conditionalFormatting sqref="D1473:Q1473">
    <cfRule type="cellIs" dxfId="281" priority="79" operator="between">
      <formula>43586</formula>
      <formula>43830</formula>
    </cfRule>
  </conditionalFormatting>
  <conditionalFormatting sqref="R1495:AG1495">
    <cfRule type="cellIs" dxfId="280" priority="78" operator="between">
      <formula>43586</formula>
      <formula>43830</formula>
    </cfRule>
  </conditionalFormatting>
  <conditionalFormatting sqref="AM1495:BB1495">
    <cfRule type="cellIs" dxfId="279" priority="77" operator="between">
      <formula>43586</formula>
      <formula>43830</formula>
    </cfRule>
  </conditionalFormatting>
  <conditionalFormatting sqref="D1535:Q1535">
    <cfRule type="cellIs" dxfId="278" priority="76" operator="between">
      <formula>43586</formula>
      <formula>43830</formula>
    </cfRule>
  </conditionalFormatting>
  <conditionalFormatting sqref="R1557:AG1557">
    <cfRule type="cellIs" dxfId="277" priority="75" operator="between">
      <formula>43586</formula>
      <formula>43830</formula>
    </cfRule>
  </conditionalFormatting>
  <conditionalFormatting sqref="AM1557:BB1557">
    <cfRule type="cellIs" dxfId="276" priority="74" operator="between">
      <formula>43586</formula>
      <formula>43830</formula>
    </cfRule>
  </conditionalFormatting>
  <conditionalFormatting sqref="D1597:Q1597">
    <cfRule type="cellIs" dxfId="275" priority="73" operator="between">
      <formula>43586</formula>
      <formula>43830</formula>
    </cfRule>
  </conditionalFormatting>
  <conditionalFormatting sqref="R1619:AG1619">
    <cfRule type="cellIs" dxfId="274" priority="72" operator="between">
      <formula>43586</formula>
      <formula>43830</formula>
    </cfRule>
  </conditionalFormatting>
  <conditionalFormatting sqref="AM1619:BB1619">
    <cfRule type="cellIs" dxfId="273" priority="71" operator="between">
      <formula>43586</formula>
      <formula>43830</formula>
    </cfRule>
  </conditionalFormatting>
  <conditionalFormatting sqref="D1659:Q1659">
    <cfRule type="cellIs" dxfId="272" priority="70" operator="between">
      <formula>43586</formula>
      <formula>43830</formula>
    </cfRule>
  </conditionalFormatting>
  <conditionalFormatting sqref="R1681:AG1681">
    <cfRule type="cellIs" dxfId="271" priority="69" operator="between">
      <formula>43586</formula>
      <formula>43830</formula>
    </cfRule>
  </conditionalFormatting>
  <conditionalFormatting sqref="AM1681:BB1681">
    <cfRule type="cellIs" dxfId="270" priority="68" operator="between">
      <formula>43586</formula>
      <formula>43830</formula>
    </cfRule>
  </conditionalFormatting>
  <conditionalFormatting sqref="D1721:Q1721">
    <cfRule type="cellIs" dxfId="269" priority="67" operator="between">
      <formula>43586</formula>
      <formula>43830</formula>
    </cfRule>
  </conditionalFormatting>
  <conditionalFormatting sqref="R1743:AG1743">
    <cfRule type="cellIs" dxfId="268" priority="66" operator="between">
      <formula>43586</formula>
      <formula>43830</formula>
    </cfRule>
  </conditionalFormatting>
  <conditionalFormatting sqref="AM1743:BB1743">
    <cfRule type="cellIs" dxfId="267" priority="65" operator="between">
      <formula>43586</formula>
      <formula>43830</formula>
    </cfRule>
  </conditionalFormatting>
  <conditionalFormatting sqref="D1783:Q1783">
    <cfRule type="cellIs" dxfId="266" priority="64" operator="between">
      <formula>43586</formula>
      <formula>43830</formula>
    </cfRule>
  </conditionalFormatting>
  <conditionalFormatting sqref="R1805:AG1805">
    <cfRule type="cellIs" dxfId="265" priority="63" operator="between">
      <formula>43586</formula>
      <formula>43830</formula>
    </cfRule>
  </conditionalFormatting>
  <conditionalFormatting sqref="AM1805:BB1805">
    <cfRule type="cellIs" dxfId="264" priority="62" operator="between">
      <formula>43586</formula>
      <formula>43830</formula>
    </cfRule>
  </conditionalFormatting>
  <conditionalFormatting sqref="D1845:Q1845">
    <cfRule type="cellIs" dxfId="263" priority="61" operator="between">
      <formula>43586</formula>
      <formula>43830</formula>
    </cfRule>
  </conditionalFormatting>
  <conditionalFormatting sqref="R1867:AG1867">
    <cfRule type="cellIs" dxfId="262" priority="60" operator="between">
      <formula>43586</formula>
      <formula>43830</formula>
    </cfRule>
  </conditionalFormatting>
  <conditionalFormatting sqref="AM1867:BB1867">
    <cfRule type="cellIs" dxfId="261" priority="59" operator="between">
      <formula>43586</formula>
      <formula>43830</formula>
    </cfRule>
  </conditionalFormatting>
  <conditionalFormatting sqref="D1907:Q1907">
    <cfRule type="cellIs" dxfId="260" priority="58" operator="between">
      <formula>43586</formula>
      <formula>43830</formula>
    </cfRule>
  </conditionalFormatting>
  <conditionalFormatting sqref="R1929:AG1929">
    <cfRule type="cellIs" dxfId="259" priority="57" operator="between">
      <formula>43586</formula>
      <formula>43830</formula>
    </cfRule>
  </conditionalFormatting>
  <conditionalFormatting sqref="AM1929:BB1929">
    <cfRule type="cellIs" dxfId="258" priority="56" operator="between">
      <formula>43586</formula>
      <formula>43830</formula>
    </cfRule>
  </conditionalFormatting>
  <conditionalFormatting sqref="D1969:Q1969">
    <cfRule type="cellIs" dxfId="257" priority="55" operator="between">
      <formula>43586</formula>
      <formula>43830</formula>
    </cfRule>
  </conditionalFormatting>
  <conditionalFormatting sqref="R1991:AG1991">
    <cfRule type="cellIs" dxfId="256" priority="54" operator="between">
      <formula>43586</formula>
      <formula>43830</formula>
    </cfRule>
  </conditionalFormatting>
  <conditionalFormatting sqref="AM1991:BB1991">
    <cfRule type="cellIs" dxfId="255" priority="53" operator="between">
      <formula>43586</formula>
      <formula>43830</formula>
    </cfRule>
  </conditionalFormatting>
  <conditionalFormatting sqref="D2031:Q2031">
    <cfRule type="cellIs" dxfId="254" priority="52" operator="between">
      <formula>43586</formula>
      <formula>43830</formula>
    </cfRule>
  </conditionalFormatting>
  <conditionalFormatting sqref="R2053:AG2053">
    <cfRule type="cellIs" dxfId="253" priority="51" operator="between">
      <formula>43586</formula>
      <formula>43830</formula>
    </cfRule>
  </conditionalFormatting>
  <conditionalFormatting sqref="AM2053:BB2053">
    <cfRule type="cellIs" dxfId="252" priority="50" operator="between">
      <formula>43586</formula>
      <formula>43830</formula>
    </cfRule>
  </conditionalFormatting>
  <conditionalFormatting sqref="D2093:Q2093">
    <cfRule type="cellIs" dxfId="251" priority="49" operator="between">
      <formula>43586</formula>
      <formula>43830</formula>
    </cfRule>
  </conditionalFormatting>
  <conditionalFormatting sqref="R2115:AG2115">
    <cfRule type="cellIs" dxfId="250" priority="48" operator="between">
      <formula>43586</formula>
      <formula>43830</formula>
    </cfRule>
  </conditionalFormatting>
  <conditionalFormatting sqref="AM2115:BB2115">
    <cfRule type="cellIs" dxfId="249" priority="47" operator="between">
      <formula>43586</formula>
      <formula>43830</formula>
    </cfRule>
  </conditionalFormatting>
  <conditionalFormatting sqref="D2155:Q2155">
    <cfRule type="cellIs" dxfId="248" priority="46" operator="between">
      <formula>43586</formula>
      <formula>43830</formula>
    </cfRule>
  </conditionalFormatting>
  <conditionalFormatting sqref="R2177:AG2177">
    <cfRule type="cellIs" dxfId="247" priority="45" operator="between">
      <formula>43586</formula>
      <formula>43830</formula>
    </cfRule>
  </conditionalFormatting>
  <conditionalFormatting sqref="AM2177:BB2177">
    <cfRule type="cellIs" dxfId="246" priority="44" operator="between">
      <formula>43586</formula>
      <formula>43830</formula>
    </cfRule>
  </conditionalFormatting>
  <conditionalFormatting sqref="D2217:Q2217">
    <cfRule type="cellIs" dxfId="245" priority="43" operator="between">
      <formula>43586</formula>
      <formula>43830</formula>
    </cfRule>
  </conditionalFormatting>
  <conditionalFormatting sqref="R2239:AG2239">
    <cfRule type="cellIs" dxfId="244" priority="42" operator="between">
      <formula>43586</formula>
      <formula>43830</formula>
    </cfRule>
  </conditionalFormatting>
  <conditionalFormatting sqref="AM2239:BB2239">
    <cfRule type="cellIs" dxfId="243" priority="41" operator="between">
      <formula>43586</formula>
      <formula>43830</formula>
    </cfRule>
  </conditionalFormatting>
  <conditionalFormatting sqref="D2279:Q2279">
    <cfRule type="cellIs" dxfId="242" priority="40" operator="between">
      <formula>43586</formula>
      <formula>43830</formula>
    </cfRule>
  </conditionalFormatting>
  <conditionalFormatting sqref="R2301:AG2301">
    <cfRule type="cellIs" dxfId="241" priority="39" operator="between">
      <formula>43586</formula>
      <formula>43830</formula>
    </cfRule>
  </conditionalFormatting>
  <conditionalFormatting sqref="AM2301:BB2301">
    <cfRule type="cellIs" dxfId="240" priority="38" operator="between">
      <formula>43586</formula>
      <formula>43830</formula>
    </cfRule>
  </conditionalFormatting>
  <conditionalFormatting sqref="D2341:Q2341">
    <cfRule type="cellIs" dxfId="239" priority="37" operator="between">
      <formula>43586</formula>
      <formula>43830</formula>
    </cfRule>
  </conditionalFormatting>
  <conditionalFormatting sqref="R2363:AG2363">
    <cfRule type="cellIs" dxfId="238" priority="36" operator="between">
      <formula>43586</formula>
      <formula>43830</formula>
    </cfRule>
  </conditionalFormatting>
  <conditionalFormatting sqref="AM2363:BB2363">
    <cfRule type="cellIs" dxfId="237" priority="35" operator="between">
      <formula>43586</formula>
      <formula>43830</formula>
    </cfRule>
  </conditionalFormatting>
  <conditionalFormatting sqref="D2403:Q2403">
    <cfRule type="cellIs" dxfId="236" priority="34" operator="between">
      <formula>43586</formula>
      <formula>43830</formula>
    </cfRule>
  </conditionalFormatting>
  <conditionalFormatting sqref="R2425:AG2425">
    <cfRule type="cellIs" dxfId="235" priority="33" operator="between">
      <formula>43586</formula>
      <formula>43830</formula>
    </cfRule>
  </conditionalFormatting>
  <conditionalFormatting sqref="AM2425:BB2425">
    <cfRule type="cellIs" dxfId="234" priority="32" operator="between">
      <formula>43586</formula>
      <formula>43830</formula>
    </cfRule>
  </conditionalFormatting>
  <conditionalFormatting sqref="D2465:Q2465">
    <cfRule type="cellIs" dxfId="233" priority="31" operator="between">
      <formula>43586</formula>
      <formula>43830</formula>
    </cfRule>
  </conditionalFormatting>
  <conditionalFormatting sqref="R2487:AG2487">
    <cfRule type="cellIs" dxfId="232" priority="30" operator="between">
      <formula>43586</formula>
      <formula>43830</formula>
    </cfRule>
  </conditionalFormatting>
  <conditionalFormatting sqref="AM2487:BB2487">
    <cfRule type="cellIs" dxfId="231" priority="29" operator="between">
      <formula>43586</formula>
      <formula>43830</formula>
    </cfRule>
  </conditionalFormatting>
  <conditionalFormatting sqref="D2527:Q2527">
    <cfRule type="cellIs" dxfId="230" priority="28" operator="between">
      <formula>43586</formula>
      <formula>43830</formula>
    </cfRule>
  </conditionalFormatting>
  <conditionalFormatting sqref="R2549:AG2549">
    <cfRule type="cellIs" dxfId="229" priority="27" operator="between">
      <formula>43586</formula>
      <formula>43830</formula>
    </cfRule>
  </conditionalFormatting>
  <conditionalFormatting sqref="AM2549:BB2549">
    <cfRule type="cellIs" dxfId="228" priority="26" operator="between">
      <formula>43586</formula>
      <formula>43830</formula>
    </cfRule>
  </conditionalFormatting>
  <conditionalFormatting sqref="D2589:Q2589">
    <cfRule type="cellIs" dxfId="227" priority="25" operator="between">
      <formula>43586</formula>
      <formula>43830</formula>
    </cfRule>
  </conditionalFormatting>
  <conditionalFormatting sqref="R2611:AG2611">
    <cfRule type="cellIs" dxfId="226" priority="24" operator="between">
      <formula>43586</formula>
      <formula>43830</formula>
    </cfRule>
  </conditionalFormatting>
  <conditionalFormatting sqref="AM2611:BB2611">
    <cfRule type="cellIs" dxfId="225" priority="23" operator="between">
      <formula>43586</formula>
      <formula>43830</formula>
    </cfRule>
  </conditionalFormatting>
  <conditionalFormatting sqref="D2651:Q2651">
    <cfRule type="cellIs" dxfId="224" priority="22" operator="between">
      <formula>43586</formula>
      <formula>43830</formula>
    </cfRule>
  </conditionalFormatting>
  <conditionalFormatting sqref="R2673:AG2673">
    <cfRule type="cellIs" dxfId="223" priority="21" operator="between">
      <formula>43586</formula>
      <formula>43830</formula>
    </cfRule>
  </conditionalFormatting>
  <conditionalFormatting sqref="AM2673:BB2673">
    <cfRule type="cellIs" dxfId="222" priority="20" operator="between">
      <formula>43586</formula>
      <formula>43830</formula>
    </cfRule>
  </conditionalFormatting>
  <conditionalFormatting sqref="D2713:Q2713">
    <cfRule type="cellIs" dxfId="221" priority="19" operator="between">
      <formula>43586</formula>
      <formula>43830</formula>
    </cfRule>
  </conditionalFormatting>
  <conditionalFormatting sqref="R2735:AG2735">
    <cfRule type="cellIs" dxfId="220" priority="18" operator="between">
      <formula>43586</formula>
      <formula>43830</formula>
    </cfRule>
  </conditionalFormatting>
  <conditionalFormatting sqref="AM2735:BB2735">
    <cfRule type="cellIs" dxfId="219" priority="17" operator="between">
      <formula>43586</formula>
      <formula>43830</formula>
    </cfRule>
  </conditionalFormatting>
  <conditionalFormatting sqref="D2775:Q2775">
    <cfRule type="cellIs" dxfId="218" priority="16" operator="between">
      <formula>43586</formula>
      <formula>43830</formula>
    </cfRule>
  </conditionalFormatting>
  <conditionalFormatting sqref="R2797:AG2797">
    <cfRule type="cellIs" dxfId="217" priority="15" operator="between">
      <formula>43586</formula>
      <formula>43830</formula>
    </cfRule>
  </conditionalFormatting>
  <conditionalFormatting sqref="AM2797:BB2797">
    <cfRule type="cellIs" dxfId="216" priority="14" operator="between">
      <formula>43586</formula>
      <formula>43830</formula>
    </cfRule>
  </conditionalFormatting>
  <conditionalFormatting sqref="D2837:Q2837">
    <cfRule type="cellIs" dxfId="215" priority="13" operator="between">
      <formula>43586</formula>
      <formula>43830</formula>
    </cfRule>
  </conditionalFormatting>
  <conditionalFormatting sqref="R2859:AG2859">
    <cfRule type="cellIs" dxfId="214" priority="12" operator="between">
      <formula>43586</formula>
      <formula>43830</formula>
    </cfRule>
  </conditionalFormatting>
  <conditionalFormatting sqref="AM2859:BB2859">
    <cfRule type="cellIs" dxfId="213" priority="11" operator="between">
      <formula>43586</formula>
      <formula>43830</formula>
    </cfRule>
  </conditionalFormatting>
  <conditionalFormatting sqref="D2899:Q2899">
    <cfRule type="cellIs" dxfId="212" priority="10" operator="between">
      <formula>43586</formula>
      <formula>43830</formula>
    </cfRule>
  </conditionalFormatting>
  <conditionalFormatting sqref="R2921:AG2921">
    <cfRule type="cellIs" dxfId="211" priority="9" operator="between">
      <formula>43586</formula>
      <formula>43830</formula>
    </cfRule>
  </conditionalFormatting>
  <conditionalFormatting sqref="AM2921:BB2921">
    <cfRule type="cellIs" dxfId="210" priority="8" operator="between">
      <formula>43586</formula>
      <formula>43830</formula>
    </cfRule>
  </conditionalFormatting>
  <conditionalFormatting sqref="D2961:Q2961">
    <cfRule type="cellIs" dxfId="209" priority="7" operator="between">
      <formula>43586</formula>
      <formula>43830</formula>
    </cfRule>
  </conditionalFormatting>
  <conditionalFormatting sqref="R2983:AG2983">
    <cfRule type="cellIs" dxfId="208" priority="6" operator="between">
      <formula>43586</formula>
      <formula>43830</formula>
    </cfRule>
  </conditionalFormatting>
  <conditionalFormatting sqref="AM2983:BB2983">
    <cfRule type="cellIs" dxfId="207" priority="5" operator="between">
      <formula>43586</formula>
      <formula>43830</formula>
    </cfRule>
  </conditionalFormatting>
  <conditionalFormatting sqref="D3023:Q3023">
    <cfRule type="cellIs" dxfId="206" priority="4" operator="between">
      <formula>43586</formula>
      <formula>43830</formula>
    </cfRule>
  </conditionalFormatting>
  <conditionalFormatting sqref="R3045:AG3045">
    <cfRule type="cellIs" dxfId="205" priority="3" operator="between">
      <formula>43586</formula>
      <formula>43830</formula>
    </cfRule>
  </conditionalFormatting>
  <conditionalFormatting sqref="AM3045:BB3045">
    <cfRule type="cellIs" dxfId="204" priority="2" operator="between">
      <formula>43586</formula>
      <formula>43830</formula>
    </cfRule>
  </conditionalFormatting>
  <conditionalFormatting sqref="D3085:Q3085">
    <cfRule type="cellIs" dxfId="203" priority="1" operator="between">
      <formula>43586</formula>
      <formula>43830</formula>
    </cfRule>
  </conditionalFormatting>
  <dataValidations disablePrompts="1" count="1">
    <dataValidation imeMode="hiragana" allowBlank="1" showInputMessage="1" showErrorMessage="1" sqref="AV56:BN56 AV2536:BN2536 AV118:BN118 AV180:BN180 AV242:BN242 AV2598:BN2598 AV2660:BN2660 AV2722:BN2722 AV2784:BN2784 AV304:BN304 AV366:BN366 AV428:BN428 AV490:BN490 AV552:BN552 AV614:BN614 AV676:BN676 AV738:BN738 AV800:BN800 AV862:BN862 AV924:BN924 AV986:BN986 AV1048:BN1048 AV1110:BN1110 AV1172:BN1172 AV1234:BN1234 AV1296:BN1296 AV1358:BN1358 AV1420:BN1420 AV1482:BN1482 AV1544:BN1544 AV1606:BN1606 AV1668:BN1668 AV1730:BN1730 AV1792:BN1792 AV1854:BN1854 AV1916:BN1916 AV1978:BN1978 AV2040:BN2040 AV2102:BN2102 AV2164:BN2164 AV2226:BN2226 AV2288:BN2288 AV2350:BN2350 AV2412:BN2412 AV2474:BN2474 AV2846:BN2846 AV2908:BN2908 AV2970:BN2970 AV3032:BN3032 AV3094:BN3094"/>
  </dataValidations>
  <pageMargins left="0.55118110236220474" right="0.43307086614173229" top="0.27559055118110237" bottom="0.27559055118110237" header="0.31496062992125984" footer="0.31496062992125984"/>
  <pageSetup paperSize="9" scale="75" fitToHeight="0" orientation="portrait" r:id="rId1"/>
  <rowBreaks count="34" manualBreakCount="34">
    <brk id="62" min="1" max="75" man="1"/>
    <brk id="124" min="1" max="75" man="1"/>
    <brk id="186" min="1" max="75" man="1"/>
    <brk id="248" min="1" max="75" man="1"/>
    <brk id="310" min="1" max="75" man="1"/>
    <brk id="1302" min="1" max="75" man="1"/>
    <brk id="1364" min="1" max="75" man="1"/>
    <brk id="1426" min="1" max="75" man="1"/>
    <brk id="1488" min="1" max="75" man="1"/>
    <brk id="1550" min="1" max="75" man="1"/>
    <brk id="1612" min="1" max="75" man="1"/>
    <brk id="1674" min="1" max="75" man="1"/>
    <brk id="1736" min="1" max="75" man="1"/>
    <brk id="1798" min="1" max="75" man="1"/>
    <brk id="1860" min="1" max="75" man="1"/>
    <brk id="1922" min="1" max="75" man="1"/>
    <brk id="1984" min="1" max="75" man="1"/>
    <brk id="2046" min="1" max="75" man="1"/>
    <brk id="2108" min="1" max="75" man="1"/>
    <brk id="2170" min="1" max="75" man="1"/>
    <brk id="2232" min="1" max="75" man="1"/>
    <brk id="2294" min="1" max="75" man="1"/>
    <brk id="2356" min="1" max="75" man="1"/>
    <brk id="2418" min="1" max="75" man="1"/>
    <brk id="2480" min="1" max="75" man="1"/>
    <brk id="2542" min="1" max="75" man="1"/>
    <brk id="2604" min="1" max="75" man="1"/>
    <brk id="2666" min="1" max="75" man="1"/>
    <brk id="2728" min="1" max="75" man="1"/>
    <brk id="2790" min="1" max="75" man="1"/>
    <brk id="2852" min="1" max="75" man="1"/>
    <brk id="2914" min="1" max="75" man="1"/>
    <brk id="2976" min="1" max="75" man="1"/>
    <brk id="3038" min="1" max="7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200"/>
  <sheetViews>
    <sheetView view="pageBreakPreview" topLeftCell="B1" zoomScale="75" zoomScaleNormal="100" zoomScaleSheetLayoutView="75" workbookViewId="0">
      <selection activeCell="U25" sqref="U25"/>
    </sheetView>
  </sheetViews>
  <sheetFormatPr defaultRowHeight="13.5"/>
  <cols>
    <col min="1" max="1" width="5.875" style="260" hidden="1" customWidth="1"/>
    <col min="2" max="2" width="1.875" style="260" customWidth="1"/>
    <col min="3" max="3" width="3.5" style="257" bestFit="1" customWidth="1"/>
    <col min="4" max="4" width="18" style="260" customWidth="1"/>
    <col min="5" max="11" width="4.25" style="260" customWidth="1"/>
    <col min="12" max="12" width="14.875" style="260" customWidth="1"/>
    <col min="13" max="13" width="25.5" style="260" customWidth="1"/>
    <col min="14" max="14" width="15.75" style="260" customWidth="1"/>
    <col min="15" max="15" width="4.875" style="260" customWidth="1"/>
    <col min="16" max="16" width="1.875" style="260" customWidth="1"/>
    <col min="17" max="16384" width="9" style="260"/>
  </cols>
  <sheetData>
    <row r="1" spans="1:31" s="255" customFormat="1" ht="31.5" customHeight="1">
      <c r="A1" s="255">
        <f>IF(MOD(ROW()-1,44)=0,QUOTIENT(ROW()-1,44)+1,"")</f>
        <v>1</v>
      </c>
      <c r="C1" s="498" t="s">
        <v>248</v>
      </c>
      <c r="D1" s="498"/>
      <c r="E1" s="499" t="str">
        <f>VLOOKUP(A1,入力フォーム!$A$26:$AA$75,25,FALSE)</f>
        <v>済</v>
      </c>
      <c r="F1" s="500"/>
      <c r="G1" s="501"/>
      <c r="H1" s="505" t="str">
        <f>IF(OR(E1="新規",E1="変更"),"※提出してください",IF(E1="済","※提出は不要です",))</f>
        <v>※提出は不要です</v>
      </c>
      <c r="I1" s="505"/>
      <c r="J1" s="505"/>
      <c r="K1" s="505"/>
      <c r="L1" s="505"/>
      <c r="M1" s="505"/>
      <c r="N1" s="505"/>
      <c r="O1" s="505"/>
    </row>
    <row r="2" spans="1:31" s="255" customFormat="1" ht="23.25" customHeight="1" thickBot="1">
      <c r="C2" s="498"/>
      <c r="D2" s="498"/>
      <c r="E2" s="502"/>
      <c r="F2" s="503"/>
      <c r="G2" s="504"/>
      <c r="H2" s="505"/>
      <c r="I2" s="505"/>
      <c r="J2" s="505"/>
      <c r="K2" s="505"/>
      <c r="L2" s="505"/>
      <c r="M2" s="505"/>
      <c r="N2" s="505"/>
      <c r="O2" s="505"/>
    </row>
    <row r="3" spans="1:31" s="255" customFormat="1" ht="23.25" customHeight="1">
      <c r="C3" s="256"/>
      <c r="D3" s="256"/>
      <c r="E3" s="256"/>
      <c r="F3" s="256"/>
      <c r="G3" s="256"/>
      <c r="H3" s="256"/>
      <c r="I3" s="256"/>
      <c r="J3" s="256"/>
      <c r="K3" s="256"/>
      <c r="L3" s="256"/>
      <c r="M3" s="256"/>
      <c r="N3" s="256"/>
      <c r="O3" s="256"/>
    </row>
    <row r="4" spans="1:31" ht="30" customHeight="1">
      <c r="D4" s="506" t="s">
        <v>249</v>
      </c>
      <c r="E4" s="506"/>
      <c r="F4" s="506"/>
      <c r="G4" s="506"/>
      <c r="H4" s="506"/>
      <c r="I4" s="506"/>
      <c r="J4" s="506"/>
      <c r="K4" s="506"/>
      <c r="L4" s="506"/>
      <c r="M4" s="506"/>
      <c r="N4" s="506"/>
      <c r="O4" s="258"/>
      <c r="P4" s="259"/>
    </row>
    <row r="5" spans="1:31" ht="30" customHeight="1">
      <c r="D5" s="506" t="s">
        <v>210</v>
      </c>
      <c r="E5" s="506"/>
      <c r="F5" s="506"/>
      <c r="G5" s="506"/>
      <c r="H5" s="506"/>
      <c r="I5" s="506"/>
      <c r="J5" s="506"/>
      <c r="K5" s="506"/>
      <c r="L5" s="506"/>
      <c r="M5" s="506"/>
      <c r="N5" s="506"/>
      <c r="O5" s="258"/>
      <c r="P5" s="259"/>
    </row>
    <row r="6" spans="1:31" ht="27" customHeight="1">
      <c r="D6" s="261"/>
      <c r="E6" s="261"/>
      <c r="F6" s="261"/>
      <c r="G6" s="261"/>
      <c r="H6" s="261"/>
      <c r="I6" s="261"/>
      <c r="J6" s="261"/>
      <c r="K6" s="261"/>
      <c r="L6" s="261"/>
      <c r="M6" s="261"/>
      <c r="N6" s="261"/>
      <c r="O6" s="261"/>
      <c r="P6" s="259"/>
      <c r="AE6" s="262"/>
    </row>
    <row r="7" spans="1:31" s="255" customFormat="1" ht="19.5" customHeight="1">
      <c r="C7" s="263"/>
      <c r="L7" s="263"/>
      <c r="N7" s="507">
        <f ca="1">TODAY()</f>
        <v>45761</v>
      </c>
      <c r="O7" s="507"/>
    </row>
    <row r="8" spans="1:31" s="255" customFormat="1" ht="19.5" customHeight="1">
      <c r="C8" s="263"/>
    </row>
    <row r="9" spans="1:31" s="255" customFormat="1" ht="19.5" customHeight="1">
      <c r="C9" s="518" t="s">
        <v>211</v>
      </c>
      <c r="D9" s="518"/>
      <c r="E9" s="518"/>
      <c r="F9" s="518"/>
      <c r="G9" s="518"/>
      <c r="H9" s="518"/>
      <c r="I9" s="518"/>
      <c r="J9" s="518"/>
      <c r="K9" s="518"/>
    </row>
    <row r="10" spans="1:31" s="255" customFormat="1" ht="19.5" customHeight="1">
      <c r="C10" s="263"/>
    </row>
    <row r="11" spans="1:31" s="255" customFormat="1" ht="24" customHeight="1">
      <c r="C11" s="263"/>
      <c r="M11" s="264" t="s">
        <v>212</v>
      </c>
      <c r="N11" s="519" t="str">
        <f>入力フォーム!$C$22</f>
        <v>07-999</v>
      </c>
      <c r="O11" s="519"/>
    </row>
    <row r="12" spans="1:31" s="255" customFormat="1" ht="24" customHeight="1">
      <c r="C12" s="263"/>
      <c r="M12" s="264" t="s">
        <v>213</v>
      </c>
      <c r="N12" s="519" t="str">
        <f>入力フォーム!$C$4</f>
        <v>文学部事務室</v>
      </c>
      <c r="O12" s="519"/>
    </row>
    <row r="13" spans="1:31" s="255" customFormat="1" ht="24" customHeight="1">
      <c r="C13" s="263"/>
      <c r="M13" s="264" t="s">
        <v>214</v>
      </c>
      <c r="N13" s="519" t="str">
        <f>VLOOKUP(A1,入力フォーム!$A$26:$AA$75,9,FALSE)</f>
        <v>181H00001</v>
      </c>
      <c r="O13" s="519"/>
    </row>
    <row r="14" spans="1:31" s="255" customFormat="1" ht="24" customHeight="1">
      <c r="C14" s="263"/>
      <c r="M14" s="264" t="s">
        <v>215</v>
      </c>
      <c r="N14" s="519" t="str">
        <f>VLOOKUP(A1,入力フォーム!$A$26:$AA$75,2,FALSE)</f>
        <v>立正　1人</v>
      </c>
      <c r="O14" s="519"/>
    </row>
    <row r="15" spans="1:31" s="255" customFormat="1" ht="22.5" customHeight="1">
      <c r="C15" s="263"/>
      <c r="M15" s="263"/>
      <c r="N15" s="265"/>
      <c r="O15" s="265"/>
    </row>
    <row r="16" spans="1:31" s="255" customFormat="1" ht="22.5" customHeight="1">
      <c r="C16" s="263"/>
      <c r="M16" s="263"/>
      <c r="N16" s="265"/>
      <c r="O16" s="265"/>
    </row>
    <row r="17" spans="3:16" s="255" customFormat="1" ht="19.5" customHeight="1">
      <c r="C17" s="266" t="s">
        <v>250</v>
      </c>
      <c r="D17" s="266"/>
      <c r="E17" s="520">
        <f>入力フォーム!$C$13</f>
        <v>45931</v>
      </c>
      <c r="F17" s="520"/>
      <c r="G17" s="520"/>
      <c r="H17" s="520"/>
      <c r="I17" s="521" t="s">
        <v>216</v>
      </c>
      <c r="J17" s="521"/>
      <c r="K17" s="521"/>
      <c r="L17" s="521"/>
      <c r="M17" s="521"/>
      <c r="N17" s="521"/>
    </row>
    <row r="18" spans="3:16" s="255" customFormat="1" ht="21" customHeight="1">
      <c r="C18" s="267"/>
      <c r="D18" s="267"/>
      <c r="E18" s="267"/>
      <c r="F18" s="267"/>
      <c r="G18" s="267"/>
      <c r="H18" s="267"/>
      <c r="I18" s="267"/>
      <c r="J18" s="267"/>
      <c r="K18" s="267"/>
      <c r="L18" s="267"/>
      <c r="M18" s="267"/>
      <c r="N18" s="267"/>
      <c r="O18" s="267"/>
    </row>
    <row r="19" spans="3:16" s="255" customFormat="1" ht="21" customHeight="1">
      <c r="C19" s="267"/>
      <c r="D19" s="267"/>
      <c r="E19" s="267"/>
      <c r="F19" s="267"/>
      <c r="G19" s="267"/>
      <c r="H19" s="267"/>
      <c r="I19" s="267"/>
      <c r="J19" s="267"/>
      <c r="K19" s="267"/>
      <c r="L19" s="267"/>
      <c r="M19" s="267"/>
      <c r="N19" s="267"/>
      <c r="O19" s="267"/>
    </row>
    <row r="20" spans="3:16" s="255" customFormat="1" ht="21" customHeight="1">
      <c r="C20" s="263"/>
      <c r="D20" s="512" t="s">
        <v>217</v>
      </c>
      <c r="E20" s="512"/>
      <c r="F20" s="512"/>
      <c r="G20" s="512"/>
      <c r="H20" s="512"/>
      <c r="I20" s="512"/>
      <c r="J20" s="512"/>
      <c r="K20" s="512"/>
      <c r="L20" s="512"/>
      <c r="M20" s="512"/>
      <c r="N20" s="512"/>
      <c r="O20" s="512"/>
      <c r="P20" s="266"/>
    </row>
    <row r="21" spans="3:16" s="255" customFormat="1" ht="21" customHeight="1">
      <c r="C21" s="267"/>
      <c r="D21" s="267"/>
      <c r="E21" s="267"/>
      <c r="F21" s="267"/>
      <c r="G21" s="267"/>
      <c r="H21" s="267"/>
      <c r="I21" s="267"/>
      <c r="J21" s="267"/>
      <c r="K21" s="267"/>
      <c r="L21" s="267"/>
      <c r="M21" s="267"/>
      <c r="N21" s="267"/>
      <c r="O21" s="267"/>
    </row>
    <row r="22" spans="3:16" s="255" customFormat="1" ht="21" customHeight="1">
      <c r="C22" s="268"/>
      <c r="D22" s="268"/>
      <c r="E22" s="268"/>
      <c r="F22" s="268"/>
      <c r="G22" s="268"/>
      <c r="H22" s="268"/>
      <c r="I22" s="268"/>
      <c r="J22" s="268"/>
    </row>
    <row r="23" spans="3:16" s="255" customFormat="1" ht="27" customHeight="1">
      <c r="C23" s="263" t="s">
        <v>251</v>
      </c>
      <c r="D23" s="263" t="s">
        <v>218</v>
      </c>
      <c r="E23" s="513"/>
      <c r="F23" s="513"/>
      <c r="G23" s="513"/>
      <c r="H23" s="513"/>
      <c r="I23" s="513"/>
      <c r="J23" s="513"/>
      <c r="K23" s="513"/>
      <c r="M23" s="269"/>
      <c r="N23" s="270" t="s">
        <v>219</v>
      </c>
    </row>
    <row r="24" spans="3:16" s="255" customFormat="1" ht="27" customHeight="1">
      <c r="C24" s="263" t="s">
        <v>252</v>
      </c>
      <c r="D24" s="263" t="s">
        <v>220</v>
      </c>
      <c r="E24" s="514"/>
      <c r="F24" s="514"/>
      <c r="G24" s="514"/>
      <c r="H24" s="514"/>
      <c r="I24" s="514"/>
      <c r="J24" s="514"/>
      <c r="K24" s="514"/>
      <c r="L24" s="271" t="s">
        <v>253</v>
      </c>
      <c r="M24" s="272"/>
      <c r="N24" s="273" t="s">
        <v>221</v>
      </c>
      <c r="O24" s="274"/>
    </row>
    <row r="25" spans="3:16" s="255" customFormat="1" ht="22.5" customHeight="1">
      <c r="C25" s="263"/>
      <c r="D25" s="263"/>
      <c r="E25" s="263"/>
      <c r="F25" s="263"/>
      <c r="G25" s="263"/>
      <c r="H25" s="263"/>
      <c r="I25" s="263"/>
      <c r="J25" s="263"/>
    </row>
    <row r="26" spans="3:16" s="255" customFormat="1" ht="27" customHeight="1">
      <c r="C26" s="263"/>
      <c r="D26" s="263" t="s">
        <v>254</v>
      </c>
      <c r="E26" s="515" t="s">
        <v>222</v>
      </c>
      <c r="F26" s="515"/>
      <c r="G26" s="515"/>
      <c r="H26" s="515"/>
      <c r="I26" s="515"/>
      <c r="J26" s="515"/>
      <c r="K26" s="515"/>
    </row>
    <row r="27" spans="3:16" s="255" customFormat="1" ht="22.5" customHeight="1">
      <c r="C27" s="263"/>
      <c r="D27" s="263"/>
      <c r="E27" s="263"/>
      <c r="F27" s="263"/>
      <c r="G27" s="263"/>
      <c r="H27" s="263"/>
      <c r="I27" s="263"/>
      <c r="J27" s="263"/>
    </row>
    <row r="28" spans="3:16" s="255" customFormat="1" ht="27" customHeight="1">
      <c r="C28" s="263" t="s">
        <v>255</v>
      </c>
      <c r="D28" s="263" t="s">
        <v>223</v>
      </c>
      <c r="E28" s="275"/>
      <c r="F28" s="275"/>
      <c r="G28" s="275"/>
      <c r="H28" s="275"/>
      <c r="I28" s="275"/>
      <c r="J28" s="275"/>
      <c r="K28" s="276"/>
      <c r="L28" s="277"/>
    </row>
    <row r="29" spans="3:16" s="255" customFormat="1" ht="27" customHeight="1">
      <c r="C29" s="263"/>
      <c r="D29" s="263"/>
      <c r="E29" s="516" t="s">
        <v>224</v>
      </c>
      <c r="F29" s="516"/>
      <c r="G29" s="516"/>
      <c r="H29" s="516"/>
      <c r="I29" s="516"/>
      <c r="J29" s="516"/>
      <c r="K29" s="516"/>
      <c r="L29" s="516"/>
      <c r="M29" s="516"/>
      <c r="N29" s="516"/>
    </row>
    <row r="30" spans="3:16" s="255" customFormat="1" ht="22.5" customHeight="1">
      <c r="C30" s="263"/>
      <c r="D30" s="263"/>
      <c r="E30" s="263"/>
      <c r="F30" s="263"/>
      <c r="G30" s="263"/>
      <c r="H30" s="263"/>
      <c r="I30" s="263"/>
      <c r="J30" s="263"/>
    </row>
    <row r="31" spans="3:16" s="255" customFormat="1" ht="27" customHeight="1">
      <c r="C31" s="263" t="s">
        <v>256</v>
      </c>
      <c r="D31" s="263" t="s">
        <v>218</v>
      </c>
      <c r="E31" s="517"/>
      <c r="F31" s="517"/>
      <c r="G31" s="517"/>
      <c r="H31" s="517"/>
      <c r="I31" s="517"/>
      <c r="J31" s="517"/>
      <c r="K31" s="517"/>
      <c r="L31" s="517"/>
      <c r="M31" s="517"/>
      <c r="N31" s="517"/>
    </row>
    <row r="32" spans="3:16" s="255" customFormat="1" ht="27" customHeight="1">
      <c r="C32" s="263" t="s">
        <v>257</v>
      </c>
      <c r="D32" s="263" t="s">
        <v>225</v>
      </c>
      <c r="E32" s="508"/>
      <c r="F32" s="508"/>
      <c r="G32" s="508"/>
      <c r="H32" s="508"/>
      <c r="I32" s="508"/>
      <c r="J32" s="508"/>
      <c r="K32" s="508"/>
      <c r="L32" s="508"/>
      <c r="M32" s="508"/>
      <c r="N32" s="508"/>
    </row>
    <row r="33" spans="1:16" s="255" customFormat="1" ht="22.5" customHeight="1">
      <c r="C33" s="263"/>
      <c r="D33" s="263"/>
      <c r="E33" s="263"/>
      <c r="F33" s="263"/>
      <c r="G33" s="263"/>
      <c r="H33" s="263"/>
      <c r="I33" s="263"/>
      <c r="J33" s="263"/>
    </row>
    <row r="34" spans="1:16" s="255" customFormat="1" ht="19.5" customHeight="1">
      <c r="C34" s="263"/>
      <c r="M34" s="278"/>
      <c r="N34" s="509" t="s">
        <v>226</v>
      </c>
      <c r="O34" s="509"/>
    </row>
    <row r="35" spans="1:16" s="255" customFormat="1" ht="19.5" customHeight="1">
      <c r="C35" s="263"/>
      <c r="M35" s="278"/>
      <c r="N35" s="278"/>
    </row>
    <row r="36" spans="1:16" s="255" customFormat="1" ht="27" customHeight="1">
      <c r="C36" s="510" t="s">
        <v>227</v>
      </c>
      <c r="D36" s="510"/>
      <c r="E36" s="510"/>
      <c r="F36" s="510"/>
      <c r="G36" s="510"/>
      <c r="H36" s="510"/>
      <c r="I36" s="510"/>
      <c r="J36" s="510"/>
      <c r="K36" s="510"/>
      <c r="L36" s="510"/>
      <c r="M36" s="510"/>
      <c r="N36" s="510"/>
      <c r="O36" s="510"/>
    </row>
    <row r="37" spans="1:16" s="255" customFormat="1" ht="24" customHeight="1">
      <c r="C37" s="511" t="s">
        <v>228</v>
      </c>
      <c r="D37" s="511"/>
      <c r="E37" s="511"/>
      <c r="F37" s="511"/>
      <c r="G37" s="511"/>
      <c r="H37" s="511"/>
      <c r="I37" s="511"/>
      <c r="J37" s="511"/>
      <c r="K37" s="511"/>
      <c r="L37" s="511"/>
      <c r="M37" s="511"/>
      <c r="N37" s="511"/>
      <c r="O37" s="511"/>
    </row>
    <row r="38" spans="1:16" s="255" customFormat="1" ht="24" customHeight="1">
      <c r="C38" s="511" t="s">
        <v>258</v>
      </c>
      <c r="D38" s="511"/>
      <c r="E38" s="511"/>
      <c r="F38" s="511"/>
      <c r="G38" s="511"/>
      <c r="H38" s="511"/>
      <c r="I38" s="511"/>
      <c r="J38" s="511"/>
      <c r="K38" s="511"/>
      <c r="L38" s="511"/>
      <c r="M38" s="511"/>
      <c r="N38" s="511"/>
      <c r="O38" s="511"/>
    </row>
    <row r="39" spans="1:16" s="255" customFormat="1" ht="24" customHeight="1">
      <c r="C39" s="511" t="s">
        <v>259</v>
      </c>
      <c r="D39" s="511"/>
      <c r="E39" s="511"/>
      <c r="F39" s="511"/>
      <c r="G39" s="511"/>
      <c r="H39" s="511"/>
      <c r="I39" s="511"/>
      <c r="J39" s="511"/>
      <c r="K39" s="511"/>
      <c r="L39" s="511"/>
      <c r="M39" s="511"/>
      <c r="N39" s="511"/>
      <c r="O39" s="511"/>
    </row>
    <row r="40" spans="1:16" s="255" customFormat="1" ht="24" customHeight="1">
      <c r="C40" s="511" t="s">
        <v>260</v>
      </c>
      <c r="D40" s="511"/>
      <c r="E40" s="511"/>
      <c r="F40" s="511"/>
      <c r="G40" s="511"/>
      <c r="H40" s="511"/>
      <c r="I40" s="511"/>
      <c r="J40" s="511"/>
      <c r="K40" s="511"/>
      <c r="L40" s="511"/>
      <c r="M40" s="511"/>
      <c r="N40" s="511"/>
      <c r="O40" s="511"/>
    </row>
    <row r="41" spans="1:16" s="255" customFormat="1" ht="24" customHeight="1">
      <c r="C41" s="522" t="s">
        <v>261</v>
      </c>
      <c r="D41" s="522"/>
      <c r="E41" s="522"/>
      <c r="F41" s="522"/>
      <c r="G41" s="522"/>
      <c r="H41" s="522"/>
      <c r="I41" s="522"/>
      <c r="J41" s="522"/>
      <c r="K41" s="522"/>
      <c r="L41" s="522"/>
      <c r="M41" s="522"/>
      <c r="N41" s="522"/>
      <c r="O41" s="522"/>
    </row>
    <row r="42" spans="1:16" s="255" customFormat="1" ht="24" customHeight="1">
      <c r="C42" s="522" t="s">
        <v>262</v>
      </c>
      <c r="D42" s="522"/>
      <c r="E42" s="522"/>
      <c r="F42" s="522"/>
      <c r="G42" s="522"/>
      <c r="H42" s="522"/>
      <c r="I42" s="522"/>
      <c r="J42" s="522"/>
      <c r="K42" s="522"/>
      <c r="L42" s="522"/>
      <c r="M42" s="522"/>
      <c r="N42" s="522"/>
      <c r="O42" s="522"/>
    </row>
    <row r="43" spans="1:16" ht="18.75" customHeight="1">
      <c r="D43" s="279"/>
      <c r="E43" s="279"/>
      <c r="F43" s="279"/>
      <c r="G43" s="279"/>
      <c r="H43" s="279"/>
      <c r="I43" s="279"/>
      <c r="J43" s="279"/>
      <c r="K43" s="279"/>
      <c r="L43" s="279"/>
      <c r="M43" s="279"/>
      <c r="N43" s="279"/>
      <c r="O43" s="279"/>
    </row>
    <row r="44" spans="1:16" ht="18.75" customHeight="1" thickBot="1">
      <c r="N44" s="523">
        <v>20250414</v>
      </c>
      <c r="O44" s="523"/>
    </row>
    <row r="45" spans="1:16" s="255" customFormat="1" ht="31.5" customHeight="1">
      <c r="A45" s="255">
        <f>IF(MOD(ROW()-1,44)=0,QUOTIENT(ROW()-1,44)+1,"")</f>
        <v>2</v>
      </c>
      <c r="C45" s="498" t="s">
        <v>248</v>
      </c>
      <c r="D45" s="498"/>
      <c r="E45" s="499" t="str">
        <f>VLOOKUP(A45,入力フォーム!$A$26:$AA$75,25,FALSE)</f>
        <v>新規</v>
      </c>
      <c r="F45" s="500"/>
      <c r="G45" s="501"/>
      <c r="H45" s="505" t="str">
        <f>IF(OR(E45="新規",E45="変更"),"※提出してください",IF(E45="済","※提出は不要です",))</f>
        <v>※提出してください</v>
      </c>
      <c r="I45" s="505"/>
      <c r="J45" s="505"/>
      <c r="K45" s="505"/>
      <c r="L45" s="505"/>
      <c r="M45" s="505"/>
      <c r="N45" s="505"/>
      <c r="O45" s="505"/>
    </row>
    <row r="46" spans="1:16" s="255" customFormat="1" ht="23.25" customHeight="1" thickBot="1">
      <c r="C46" s="498"/>
      <c r="D46" s="498"/>
      <c r="E46" s="502"/>
      <c r="F46" s="503"/>
      <c r="G46" s="504"/>
      <c r="H46" s="505"/>
      <c r="I46" s="505"/>
      <c r="J46" s="505"/>
      <c r="K46" s="505"/>
      <c r="L46" s="505"/>
      <c r="M46" s="505"/>
      <c r="N46" s="505"/>
      <c r="O46" s="505"/>
    </row>
    <row r="47" spans="1:16" s="255" customFormat="1" ht="23.25" customHeight="1">
      <c r="C47" s="256"/>
      <c r="D47" s="256"/>
      <c r="E47" s="256"/>
      <c r="F47" s="256"/>
      <c r="G47" s="256"/>
      <c r="H47" s="256"/>
      <c r="I47" s="256"/>
      <c r="J47" s="256"/>
      <c r="K47" s="256"/>
      <c r="L47" s="256"/>
      <c r="M47" s="256"/>
      <c r="N47" s="256"/>
      <c r="O47" s="256"/>
    </row>
    <row r="48" spans="1:16" ht="30" customHeight="1">
      <c r="D48" s="506" t="s">
        <v>249</v>
      </c>
      <c r="E48" s="506"/>
      <c r="F48" s="506"/>
      <c r="G48" s="506"/>
      <c r="H48" s="506"/>
      <c r="I48" s="506"/>
      <c r="J48" s="506"/>
      <c r="K48" s="506"/>
      <c r="L48" s="506"/>
      <c r="M48" s="506"/>
      <c r="N48" s="506"/>
      <c r="O48" s="258"/>
      <c r="P48" s="259"/>
    </row>
    <row r="49" spans="3:31" ht="30" customHeight="1">
      <c r="D49" s="506" t="s">
        <v>210</v>
      </c>
      <c r="E49" s="506"/>
      <c r="F49" s="506"/>
      <c r="G49" s="506"/>
      <c r="H49" s="506"/>
      <c r="I49" s="506"/>
      <c r="J49" s="506"/>
      <c r="K49" s="506"/>
      <c r="L49" s="506"/>
      <c r="M49" s="506"/>
      <c r="N49" s="506"/>
      <c r="O49" s="258"/>
      <c r="P49" s="259"/>
    </row>
    <row r="50" spans="3:31" ht="27" customHeight="1">
      <c r="D50" s="281"/>
      <c r="E50" s="281"/>
      <c r="F50" s="281"/>
      <c r="G50" s="281"/>
      <c r="H50" s="281"/>
      <c r="I50" s="281"/>
      <c r="J50" s="281"/>
      <c r="K50" s="281"/>
      <c r="L50" s="281"/>
      <c r="M50" s="281"/>
      <c r="N50" s="281"/>
      <c r="O50" s="281"/>
      <c r="P50" s="259"/>
      <c r="AE50" s="262"/>
    </row>
    <row r="51" spans="3:31" s="255" customFormat="1" ht="19.5" customHeight="1">
      <c r="C51" s="283"/>
      <c r="L51" s="283"/>
      <c r="N51" s="507">
        <f ca="1">TODAY()</f>
        <v>45761</v>
      </c>
      <c r="O51" s="507"/>
    </row>
    <row r="52" spans="3:31" s="255" customFormat="1" ht="19.5" customHeight="1">
      <c r="C52" s="283"/>
    </row>
    <row r="53" spans="3:31" s="255" customFormat="1" ht="19.5" customHeight="1">
      <c r="C53" s="518" t="s">
        <v>211</v>
      </c>
      <c r="D53" s="518"/>
      <c r="E53" s="518"/>
      <c r="F53" s="518"/>
      <c r="G53" s="518"/>
      <c r="H53" s="518"/>
      <c r="I53" s="518"/>
      <c r="J53" s="518"/>
      <c r="K53" s="518"/>
    </row>
    <row r="54" spans="3:31" s="255" customFormat="1" ht="19.5" customHeight="1">
      <c r="C54" s="283"/>
    </row>
    <row r="55" spans="3:31" s="255" customFormat="1" ht="24" customHeight="1">
      <c r="C55" s="283"/>
      <c r="M55" s="264" t="s">
        <v>212</v>
      </c>
      <c r="N55" s="519" t="str">
        <f>入力フォーム!$C$22</f>
        <v>07-999</v>
      </c>
      <c r="O55" s="519"/>
    </row>
    <row r="56" spans="3:31" s="255" customFormat="1" ht="24" customHeight="1">
      <c r="C56" s="283"/>
      <c r="M56" s="264" t="s">
        <v>213</v>
      </c>
      <c r="N56" s="519" t="str">
        <f>入力フォーム!$C$4</f>
        <v>文学部事務室</v>
      </c>
      <c r="O56" s="519"/>
    </row>
    <row r="57" spans="3:31" s="255" customFormat="1" ht="24" customHeight="1">
      <c r="C57" s="283"/>
      <c r="M57" s="264" t="s">
        <v>214</v>
      </c>
      <c r="N57" s="519" t="str">
        <f>VLOOKUP(A45,入力フォーム!$A$26:$AA$75,9,FALSE)</f>
        <v>181H00002</v>
      </c>
      <c r="O57" s="519"/>
    </row>
    <row r="58" spans="3:31" s="255" customFormat="1" ht="24" customHeight="1">
      <c r="C58" s="283"/>
      <c r="M58" s="264" t="s">
        <v>215</v>
      </c>
      <c r="N58" s="519" t="str">
        <f>VLOOKUP(A45,入力フォーム!$A$26:$AA$75,2,FALSE)</f>
        <v>立正　2人</v>
      </c>
      <c r="O58" s="519"/>
    </row>
    <row r="59" spans="3:31" s="255" customFormat="1" ht="22.5" customHeight="1">
      <c r="C59" s="283"/>
      <c r="M59" s="283"/>
      <c r="N59" s="265"/>
      <c r="O59" s="265"/>
    </row>
    <row r="60" spans="3:31" s="255" customFormat="1" ht="22.5" customHeight="1">
      <c r="C60" s="283"/>
      <c r="M60" s="283"/>
      <c r="N60" s="265"/>
      <c r="O60" s="265"/>
    </row>
    <row r="61" spans="3:31" s="255" customFormat="1" ht="19.5" customHeight="1">
      <c r="C61" s="266" t="s">
        <v>250</v>
      </c>
      <c r="D61" s="266"/>
      <c r="E61" s="520">
        <f>入力フォーム!$C$13</f>
        <v>45931</v>
      </c>
      <c r="F61" s="520"/>
      <c r="G61" s="520"/>
      <c r="H61" s="520"/>
      <c r="I61" s="521" t="s">
        <v>216</v>
      </c>
      <c r="J61" s="521"/>
      <c r="K61" s="521"/>
      <c r="L61" s="521"/>
      <c r="M61" s="521"/>
      <c r="N61" s="521"/>
    </row>
    <row r="62" spans="3:31" s="255" customFormat="1" ht="21" customHeight="1">
      <c r="C62" s="267"/>
      <c r="D62" s="267"/>
      <c r="E62" s="267"/>
      <c r="F62" s="267"/>
      <c r="G62" s="267"/>
      <c r="H62" s="267"/>
      <c r="I62" s="267"/>
      <c r="J62" s="267"/>
      <c r="K62" s="267"/>
      <c r="L62" s="267"/>
      <c r="M62" s="267"/>
      <c r="N62" s="267"/>
      <c r="O62" s="267"/>
    </row>
    <row r="63" spans="3:31" s="255" customFormat="1" ht="21" customHeight="1">
      <c r="C63" s="267"/>
      <c r="D63" s="267"/>
      <c r="E63" s="267"/>
      <c r="F63" s="267"/>
      <c r="G63" s="267"/>
      <c r="H63" s="267"/>
      <c r="I63" s="267"/>
      <c r="J63" s="267"/>
      <c r="K63" s="267"/>
      <c r="L63" s="267"/>
      <c r="M63" s="267"/>
      <c r="N63" s="267"/>
      <c r="O63" s="267"/>
    </row>
    <row r="64" spans="3:31" s="255" customFormat="1" ht="21" customHeight="1">
      <c r="C64" s="283"/>
      <c r="D64" s="512" t="s">
        <v>217</v>
      </c>
      <c r="E64" s="512"/>
      <c r="F64" s="512"/>
      <c r="G64" s="512"/>
      <c r="H64" s="512"/>
      <c r="I64" s="512"/>
      <c r="J64" s="512"/>
      <c r="K64" s="512"/>
      <c r="L64" s="512"/>
      <c r="M64" s="512"/>
      <c r="N64" s="512"/>
      <c r="O64" s="512"/>
      <c r="P64" s="266"/>
    </row>
    <row r="65" spans="3:15" s="255" customFormat="1" ht="21" customHeight="1">
      <c r="C65" s="267"/>
      <c r="D65" s="267"/>
      <c r="E65" s="267"/>
      <c r="F65" s="267"/>
      <c r="G65" s="267"/>
      <c r="H65" s="267"/>
      <c r="I65" s="267"/>
      <c r="J65" s="267"/>
      <c r="K65" s="267"/>
      <c r="L65" s="267"/>
      <c r="M65" s="267"/>
      <c r="N65" s="267"/>
      <c r="O65" s="267"/>
    </row>
    <row r="66" spans="3:15" s="255" customFormat="1" ht="21" customHeight="1">
      <c r="C66" s="285"/>
      <c r="D66" s="285"/>
      <c r="E66" s="285"/>
      <c r="F66" s="285"/>
      <c r="G66" s="285"/>
      <c r="H66" s="285"/>
      <c r="I66" s="285"/>
      <c r="J66" s="285"/>
    </row>
    <row r="67" spans="3:15" s="255" customFormat="1" ht="27" customHeight="1">
      <c r="C67" s="283" t="s">
        <v>251</v>
      </c>
      <c r="D67" s="283" t="s">
        <v>218</v>
      </c>
      <c r="E67" s="513"/>
      <c r="F67" s="513"/>
      <c r="G67" s="513"/>
      <c r="H67" s="513"/>
      <c r="I67" s="513"/>
      <c r="J67" s="513"/>
      <c r="K67" s="513"/>
      <c r="M67" s="269"/>
      <c r="N67" s="270" t="s">
        <v>219</v>
      </c>
    </row>
    <row r="68" spans="3:15" s="255" customFormat="1" ht="27" customHeight="1">
      <c r="C68" s="283" t="s">
        <v>252</v>
      </c>
      <c r="D68" s="283" t="s">
        <v>220</v>
      </c>
      <c r="E68" s="514"/>
      <c r="F68" s="514"/>
      <c r="G68" s="514"/>
      <c r="H68" s="514"/>
      <c r="I68" s="514"/>
      <c r="J68" s="514"/>
      <c r="K68" s="514"/>
      <c r="L68" s="284" t="s">
        <v>253</v>
      </c>
      <c r="M68" s="282"/>
      <c r="N68" s="273" t="s">
        <v>221</v>
      </c>
      <c r="O68" s="274"/>
    </row>
    <row r="69" spans="3:15" s="255" customFormat="1" ht="22.5" customHeight="1">
      <c r="C69" s="283"/>
      <c r="D69" s="283"/>
      <c r="E69" s="283"/>
      <c r="F69" s="283"/>
      <c r="G69" s="283"/>
      <c r="H69" s="283"/>
      <c r="I69" s="283"/>
      <c r="J69" s="283"/>
    </row>
    <row r="70" spans="3:15" s="255" customFormat="1" ht="27" customHeight="1">
      <c r="C70" s="283"/>
      <c r="D70" s="283" t="s">
        <v>254</v>
      </c>
      <c r="E70" s="515" t="s">
        <v>222</v>
      </c>
      <c r="F70" s="515"/>
      <c r="G70" s="515"/>
      <c r="H70" s="515"/>
      <c r="I70" s="515"/>
      <c r="J70" s="515"/>
      <c r="K70" s="515"/>
    </row>
    <row r="71" spans="3:15" s="255" customFormat="1" ht="22.5" customHeight="1">
      <c r="C71" s="283"/>
      <c r="D71" s="283"/>
      <c r="E71" s="283"/>
      <c r="F71" s="283"/>
      <c r="G71" s="283"/>
      <c r="H71" s="283"/>
      <c r="I71" s="283"/>
      <c r="J71" s="283"/>
    </row>
    <row r="72" spans="3:15" s="255" customFormat="1" ht="27" customHeight="1">
      <c r="C72" s="283" t="s">
        <v>255</v>
      </c>
      <c r="D72" s="283" t="s">
        <v>223</v>
      </c>
      <c r="E72" s="275"/>
      <c r="F72" s="275"/>
      <c r="G72" s="275"/>
      <c r="H72" s="275"/>
      <c r="I72" s="275"/>
      <c r="J72" s="275"/>
      <c r="K72" s="276"/>
      <c r="L72" s="277"/>
    </row>
    <row r="73" spans="3:15" s="255" customFormat="1" ht="27" customHeight="1">
      <c r="C73" s="283"/>
      <c r="D73" s="283"/>
      <c r="E73" s="516" t="s">
        <v>224</v>
      </c>
      <c r="F73" s="516"/>
      <c r="G73" s="516"/>
      <c r="H73" s="516"/>
      <c r="I73" s="516"/>
      <c r="J73" s="516"/>
      <c r="K73" s="516"/>
      <c r="L73" s="516"/>
      <c r="M73" s="516"/>
      <c r="N73" s="516"/>
    </row>
    <row r="74" spans="3:15" s="255" customFormat="1" ht="22.5" customHeight="1">
      <c r="C74" s="283"/>
      <c r="D74" s="283"/>
      <c r="E74" s="283"/>
      <c r="F74" s="283"/>
      <c r="G74" s="283"/>
      <c r="H74" s="283"/>
      <c r="I74" s="283"/>
      <c r="J74" s="283"/>
    </row>
    <row r="75" spans="3:15" s="255" customFormat="1" ht="27" customHeight="1">
      <c r="C75" s="283" t="s">
        <v>256</v>
      </c>
      <c r="D75" s="283" t="s">
        <v>218</v>
      </c>
      <c r="E75" s="517"/>
      <c r="F75" s="517"/>
      <c r="G75" s="517"/>
      <c r="H75" s="517"/>
      <c r="I75" s="517"/>
      <c r="J75" s="517"/>
      <c r="K75" s="517"/>
      <c r="L75" s="517"/>
      <c r="M75" s="517"/>
      <c r="N75" s="517"/>
    </row>
    <row r="76" spans="3:15" s="255" customFormat="1" ht="27" customHeight="1">
      <c r="C76" s="283" t="s">
        <v>257</v>
      </c>
      <c r="D76" s="283" t="s">
        <v>225</v>
      </c>
      <c r="E76" s="508"/>
      <c r="F76" s="508"/>
      <c r="G76" s="508"/>
      <c r="H76" s="508"/>
      <c r="I76" s="508"/>
      <c r="J76" s="508"/>
      <c r="K76" s="508"/>
      <c r="L76" s="508"/>
      <c r="M76" s="508"/>
      <c r="N76" s="508"/>
    </row>
    <row r="77" spans="3:15" s="255" customFormat="1" ht="22.5" customHeight="1">
      <c r="C77" s="283"/>
      <c r="D77" s="283"/>
      <c r="E77" s="283"/>
      <c r="F77" s="283"/>
      <c r="G77" s="283"/>
      <c r="H77" s="283"/>
      <c r="I77" s="283"/>
      <c r="J77" s="283"/>
    </row>
    <row r="78" spans="3:15" s="255" customFormat="1" ht="19.5" customHeight="1">
      <c r="C78" s="283"/>
      <c r="M78" s="278"/>
      <c r="N78" s="509" t="s">
        <v>226</v>
      </c>
      <c r="O78" s="509"/>
    </row>
    <row r="79" spans="3:15" s="255" customFormat="1" ht="19.5" customHeight="1">
      <c r="C79" s="283"/>
      <c r="M79" s="278"/>
      <c r="N79" s="278"/>
    </row>
    <row r="80" spans="3:15" s="255" customFormat="1" ht="27" customHeight="1">
      <c r="C80" s="510" t="s">
        <v>227</v>
      </c>
      <c r="D80" s="510"/>
      <c r="E80" s="510"/>
      <c r="F80" s="510"/>
      <c r="G80" s="510"/>
      <c r="H80" s="510"/>
      <c r="I80" s="510"/>
      <c r="J80" s="510"/>
      <c r="K80" s="510"/>
      <c r="L80" s="510"/>
      <c r="M80" s="510"/>
      <c r="N80" s="510"/>
      <c r="O80" s="510"/>
    </row>
    <row r="81" spans="1:31" s="255" customFormat="1" ht="24" customHeight="1">
      <c r="C81" s="511" t="s">
        <v>228</v>
      </c>
      <c r="D81" s="511"/>
      <c r="E81" s="511"/>
      <c r="F81" s="511"/>
      <c r="G81" s="511"/>
      <c r="H81" s="511"/>
      <c r="I81" s="511"/>
      <c r="J81" s="511"/>
      <c r="K81" s="511"/>
      <c r="L81" s="511"/>
      <c r="M81" s="511"/>
      <c r="N81" s="511"/>
      <c r="O81" s="511"/>
    </row>
    <row r="82" spans="1:31" s="255" customFormat="1" ht="24" customHeight="1">
      <c r="C82" s="511" t="s">
        <v>258</v>
      </c>
      <c r="D82" s="511"/>
      <c r="E82" s="511"/>
      <c r="F82" s="511"/>
      <c r="G82" s="511"/>
      <c r="H82" s="511"/>
      <c r="I82" s="511"/>
      <c r="J82" s="511"/>
      <c r="K82" s="511"/>
      <c r="L82" s="511"/>
      <c r="M82" s="511"/>
      <c r="N82" s="511"/>
      <c r="O82" s="511"/>
    </row>
    <row r="83" spans="1:31" s="255" customFormat="1" ht="24" customHeight="1">
      <c r="C83" s="511" t="s">
        <v>259</v>
      </c>
      <c r="D83" s="511"/>
      <c r="E83" s="511"/>
      <c r="F83" s="511"/>
      <c r="G83" s="511"/>
      <c r="H83" s="511"/>
      <c r="I83" s="511"/>
      <c r="J83" s="511"/>
      <c r="K83" s="511"/>
      <c r="L83" s="511"/>
      <c r="M83" s="511"/>
      <c r="N83" s="511"/>
      <c r="O83" s="511"/>
    </row>
    <row r="84" spans="1:31" s="255" customFormat="1" ht="24" customHeight="1">
      <c r="C84" s="511" t="s">
        <v>260</v>
      </c>
      <c r="D84" s="511"/>
      <c r="E84" s="511"/>
      <c r="F84" s="511"/>
      <c r="G84" s="511"/>
      <c r="H84" s="511"/>
      <c r="I84" s="511"/>
      <c r="J84" s="511"/>
      <c r="K84" s="511"/>
      <c r="L84" s="511"/>
      <c r="M84" s="511"/>
      <c r="N84" s="511"/>
      <c r="O84" s="511"/>
    </row>
    <row r="85" spans="1:31" s="255" customFormat="1" ht="24" customHeight="1">
      <c r="C85" s="522" t="s">
        <v>261</v>
      </c>
      <c r="D85" s="522"/>
      <c r="E85" s="522"/>
      <c r="F85" s="522"/>
      <c r="G85" s="522"/>
      <c r="H85" s="522"/>
      <c r="I85" s="522"/>
      <c r="J85" s="522"/>
      <c r="K85" s="522"/>
      <c r="L85" s="522"/>
      <c r="M85" s="522"/>
      <c r="N85" s="522"/>
      <c r="O85" s="522"/>
    </row>
    <row r="86" spans="1:31" s="255" customFormat="1" ht="24" customHeight="1">
      <c r="C86" s="522" t="s">
        <v>262</v>
      </c>
      <c r="D86" s="522"/>
      <c r="E86" s="522"/>
      <c r="F86" s="522"/>
      <c r="G86" s="522"/>
      <c r="H86" s="522"/>
      <c r="I86" s="522"/>
      <c r="J86" s="522"/>
      <c r="K86" s="522"/>
      <c r="L86" s="522"/>
      <c r="M86" s="522"/>
      <c r="N86" s="522"/>
      <c r="O86" s="522"/>
    </row>
    <row r="87" spans="1:31" ht="18.75" customHeight="1">
      <c r="D87" s="279"/>
      <c r="E87" s="279"/>
      <c r="F87" s="279"/>
      <c r="G87" s="279"/>
      <c r="H87" s="279"/>
      <c r="I87" s="279"/>
      <c r="J87" s="279"/>
      <c r="K87" s="279"/>
      <c r="L87" s="279"/>
      <c r="M87" s="279"/>
      <c r="N87" s="279"/>
      <c r="O87" s="279"/>
    </row>
    <row r="88" spans="1:31" ht="18.75" customHeight="1" thickBot="1">
      <c r="N88" s="523">
        <v>20250414</v>
      </c>
      <c r="O88" s="523"/>
    </row>
    <row r="89" spans="1:31" s="255" customFormat="1" ht="31.5" customHeight="1">
      <c r="A89" s="255">
        <f>IF(MOD(ROW()-1,44)=0,QUOTIENT(ROW()-1,44)+1,"")</f>
        <v>3</v>
      </c>
      <c r="C89" s="498" t="s">
        <v>248</v>
      </c>
      <c r="D89" s="498"/>
      <c r="E89" s="499" t="str">
        <f>VLOOKUP(A89,入力フォーム!$A$26:$AA$75,25,FALSE)</f>
        <v>変更</v>
      </c>
      <c r="F89" s="500"/>
      <c r="G89" s="501"/>
      <c r="H89" s="505" t="str">
        <f>IF(OR(E89="新規",E89="変更"),"※提出してください",IF(E89="済","※提出は不要です",))</f>
        <v>※提出してください</v>
      </c>
      <c r="I89" s="505"/>
      <c r="J89" s="505"/>
      <c r="K89" s="505"/>
      <c r="L89" s="505"/>
      <c r="M89" s="505"/>
      <c r="N89" s="505"/>
      <c r="O89" s="505"/>
    </row>
    <row r="90" spans="1:31" s="255" customFormat="1" ht="23.25" customHeight="1" thickBot="1">
      <c r="C90" s="498"/>
      <c r="D90" s="498"/>
      <c r="E90" s="502"/>
      <c r="F90" s="503"/>
      <c r="G90" s="504"/>
      <c r="H90" s="505"/>
      <c r="I90" s="505"/>
      <c r="J90" s="505"/>
      <c r="K90" s="505"/>
      <c r="L90" s="505"/>
      <c r="M90" s="505"/>
      <c r="N90" s="505"/>
      <c r="O90" s="505"/>
    </row>
    <row r="91" spans="1:31" s="255" customFormat="1" ht="23.25" customHeight="1">
      <c r="C91" s="256"/>
      <c r="D91" s="256"/>
      <c r="E91" s="256"/>
      <c r="F91" s="256"/>
      <c r="G91" s="256"/>
      <c r="H91" s="256"/>
      <c r="I91" s="256"/>
      <c r="J91" s="256"/>
      <c r="K91" s="256"/>
      <c r="L91" s="256"/>
      <c r="M91" s="256"/>
      <c r="N91" s="256"/>
      <c r="O91" s="256"/>
    </row>
    <row r="92" spans="1:31" ht="30" customHeight="1">
      <c r="D92" s="506" t="s">
        <v>249</v>
      </c>
      <c r="E92" s="506"/>
      <c r="F92" s="506"/>
      <c r="G92" s="506"/>
      <c r="H92" s="506"/>
      <c r="I92" s="506"/>
      <c r="J92" s="506"/>
      <c r="K92" s="506"/>
      <c r="L92" s="506"/>
      <c r="M92" s="506"/>
      <c r="N92" s="506"/>
      <c r="O92" s="258"/>
      <c r="P92" s="259"/>
    </row>
    <row r="93" spans="1:31" ht="30" customHeight="1">
      <c r="D93" s="506" t="s">
        <v>210</v>
      </c>
      <c r="E93" s="506"/>
      <c r="F93" s="506"/>
      <c r="G93" s="506"/>
      <c r="H93" s="506"/>
      <c r="I93" s="506"/>
      <c r="J93" s="506"/>
      <c r="K93" s="506"/>
      <c r="L93" s="506"/>
      <c r="M93" s="506"/>
      <c r="N93" s="506"/>
      <c r="O93" s="258"/>
      <c r="P93" s="259"/>
    </row>
    <row r="94" spans="1:31" ht="27" customHeight="1">
      <c r="D94" s="281"/>
      <c r="E94" s="281"/>
      <c r="F94" s="281"/>
      <c r="G94" s="281"/>
      <c r="H94" s="281"/>
      <c r="I94" s="281"/>
      <c r="J94" s="281"/>
      <c r="K94" s="281"/>
      <c r="L94" s="281"/>
      <c r="M94" s="281"/>
      <c r="N94" s="281"/>
      <c r="O94" s="281"/>
      <c r="P94" s="259"/>
      <c r="AE94" s="262"/>
    </row>
    <row r="95" spans="1:31" s="255" customFormat="1" ht="19.5" customHeight="1">
      <c r="C95" s="283"/>
      <c r="L95" s="283"/>
      <c r="N95" s="507">
        <f ca="1">TODAY()</f>
        <v>45761</v>
      </c>
      <c r="O95" s="507"/>
    </row>
    <row r="96" spans="1:31" s="255" customFormat="1" ht="19.5" customHeight="1">
      <c r="C96" s="283"/>
    </row>
    <row r="97" spans="3:16" s="255" customFormat="1" ht="19.5" customHeight="1">
      <c r="C97" s="518" t="s">
        <v>211</v>
      </c>
      <c r="D97" s="518"/>
      <c r="E97" s="518"/>
      <c r="F97" s="518"/>
      <c r="G97" s="518"/>
      <c r="H97" s="518"/>
      <c r="I97" s="518"/>
      <c r="J97" s="518"/>
      <c r="K97" s="518"/>
    </row>
    <row r="98" spans="3:16" s="255" customFormat="1" ht="19.5" customHeight="1">
      <c r="C98" s="283"/>
    </row>
    <row r="99" spans="3:16" s="255" customFormat="1" ht="24" customHeight="1">
      <c r="C99" s="283"/>
      <c r="M99" s="264" t="s">
        <v>212</v>
      </c>
      <c r="N99" s="519" t="str">
        <f>入力フォーム!$C$22</f>
        <v>07-999</v>
      </c>
      <c r="O99" s="519"/>
    </row>
    <row r="100" spans="3:16" s="255" customFormat="1" ht="24" customHeight="1">
      <c r="C100" s="283"/>
      <c r="M100" s="264" t="s">
        <v>213</v>
      </c>
      <c r="N100" s="519" t="str">
        <f>入力フォーム!$C$4</f>
        <v>文学部事務室</v>
      </c>
      <c r="O100" s="519"/>
    </row>
    <row r="101" spans="3:16" s="255" customFormat="1" ht="24" customHeight="1">
      <c r="C101" s="283"/>
      <c r="M101" s="264" t="s">
        <v>214</v>
      </c>
      <c r="N101" s="519" t="str">
        <f>VLOOKUP(A89,入力フォーム!$A$26:$AA$75,9,FALSE)</f>
        <v>181H00003</v>
      </c>
      <c r="O101" s="519"/>
    </row>
    <row r="102" spans="3:16" s="255" customFormat="1" ht="24" customHeight="1">
      <c r="C102" s="283"/>
      <c r="M102" s="264" t="s">
        <v>215</v>
      </c>
      <c r="N102" s="519" t="str">
        <f>VLOOKUP(A89,入力フォーム!$A$26:$AA$75,2,FALSE)</f>
        <v>立正　3人</v>
      </c>
      <c r="O102" s="519"/>
    </row>
    <row r="103" spans="3:16" s="255" customFormat="1" ht="22.5" customHeight="1">
      <c r="C103" s="283"/>
      <c r="M103" s="283"/>
      <c r="N103" s="265"/>
      <c r="O103" s="265"/>
    </row>
    <row r="104" spans="3:16" s="255" customFormat="1" ht="22.5" customHeight="1">
      <c r="C104" s="283"/>
      <c r="M104" s="283"/>
      <c r="N104" s="265"/>
      <c r="O104" s="265"/>
    </row>
    <row r="105" spans="3:16" s="255" customFormat="1" ht="19.5" customHeight="1">
      <c r="C105" s="266" t="s">
        <v>250</v>
      </c>
      <c r="D105" s="266"/>
      <c r="E105" s="520">
        <f>入力フォーム!$C$13</f>
        <v>45931</v>
      </c>
      <c r="F105" s="520"/>
      <c r="G105" s="520"/>
      <c r="H105" s="520"/>
      <c r="I105" s="521" t="s">
        <v>216</v>
      </c>
      <c r="J105" s="521"/>
      <c r="K105" s="521"/>
      <c r="L105" s="521"/>
      <c r="M105" s="521"/>
      <c r="N105" s="521"/>
    </row>
    <row r="106" spans="3:16" s="255" customFormat="1" ht="21" customHeight="1">
      <c r="C106" s="267"/>
      <c r="D106" s="267"/>
      <c r="E106" s="267"/>
      <c r="F106" s="267"/>
      <c r="G106" s="267"/>
      <c r="H106" s="267"/>
      <c r="I106" s="267"/>
      <c r="J106" s="267"/>
      <c r="K106" s="267"/>
      <c r="L106" s="267"/>
      <c r="M106" s="267"/>
      <c r="N106" s="267"/>
      <c r="O106" s="267"/>
    </row>
    <row r="107" spans="3:16" s="255" customFormat="1" ht="21" customHeight="1">
      <c r="C107" s="267"/>
      <c r="D107" s="267"/>
      <c r="E107" s="267"/>
      <c r="F107" s="267"/>
      <c r="G107" s="267"/>
      <c r="H107" s="267"/>
      <c r="I107" s="267"/>
      <c r="J107" s="267"/>
      <c r="K107" s="267"/>
      <c r="L107" s="267"/>
      <c r="M107" s="267"/>
      <c r="N107" s="267"/>
      <c r="O107" s="267"/>
    </row>
    <row r="108" spans="3:16" s="255" customFormat="1" ht="21" customHeight="1">
      <c r="C108" s="283"/>
      <c r="D108" s="512" t="s">
        <v>217</v>
      </c>
      <c r="E108" s="512"/>
      <c r="F108" s="512"/>
      <c r="G108" s="512"/>
      <c r="H108" s="512"/>
      <c r="I108" s="512"/>
      <c r="J108" s="512"/>
      <c r="K108" s="512"/>
      <c r="L108" s="512"/>
      <c r="M108" s="512"/>
      <c r="N108" s="512"/>
      <c r="O108" s="512"/>
      <c r="P108" s="266"/>
    </row>
    <row r="109" spans="3:16" s="255" customFormat="1" ht="21" customHeight="1">
      <c r="C109" s="267"/>
      <c r="D109" s="267"/>
      <c r="E109" s="267"/>
      <c r="F109" s="267"/>
      <c r="G109" s="267"/>
      <c r="H109" s="267"/>
      <c r="I109" s="267"/>
      <c r="J109" s="267"/>
      <c r="K109" s="267"/>
      <c r="L109" s="267"/>
      <c r="M109" s="267"/>
      <c r="N109" s="267"/>
      <c r="O109" s="267"/>
    </row>
    <row r="110" spans="3:16" s="255" customFormat="1" ht="21" customHeight="1">
      <c r="C110" s="285"/>
      <c r="D110" s="285"/>
      <c r="E110" s="285"/>
      <c r="F110" s="285"/>
      <c r="G110" s="285"/>
      <c r="H110" s="285"/>
      <c r="I110" s="285"/>
      <c r="J110" s="285"/>
    </row>
    <row r="111" spans="3:16" s="255" customFormat="1" ht="27" customHeight="1">
      <c r="C111" s="283" t="s">
        <v>251</v>
      </c>
      <c r="D111" s="283" t="s">
        <v>218</v>
      </c>
      <c r="E111" s="513"/>
      <c r="F111" s="513"/>
      <c r="G111" s="513"/>
      <c r="H111" s="513"/>
      <c r="I111" s="513"/>
      <c r="J111" s="513"/>
      <c r="K111" s="513"/>
      <c r="M111" s="269"/>
      <c r="N111" s="270" t="s">
        <v>219</v>
      </c>
    </row>
    <row r="112" spans="3:16" s="255" customFormat="1" ht="27" customHeight="1">
      <c r="C112" s="283" t="s">
        <v>252</v>
      </c>
      <c r="D112" s="283" t="s">
        <v>220</v>
      </c>
      <c r="E112" s="514"/>
      <c r="F112" s="514"/>
      <c r="G112" s="514"/>
      <c r="H112" s="514"/>
      <c r="I112" s="514"/>
      <c r="J112" s="514"/>
      <c r="K112" s="514"/>
      <c r="L112" s="284" t="s">
        <v>253</v>
      </c>
      <c r="M112" s="282"/>
      <c r="N112" s="273" t="s">
        <v>221</v>
      </c>
      <c r="O112" s="274"/>
    </row>
    <row r="113" spans="3:15" s="255" customFormat="1" ht="22.5" customHeight="1">
      <c r="C113" s="283"/>
      <c r="D113" s="283"/>
      <c r="E113" s="283"/>
      <c r="F113" s="283"/>
      <c r="G113" s="283"/>
      <c r="H113" s="283"/>
      <c r="I113" s="283"/>
      <c r="J113" s="283"/>
    </row>
    <row r="114" spans="3:15" s="255" customFormat="1" ht="27" customHeight="1">
      <c r="C114" s="283"/>
      <c r="D114" s="283" t="s">
        <v>254</v>
      </c>
      <c r="E114" s="515" t="s">
        <v>222</v>
      </c>
      <c r="F114" s="515"/>
      <c r="G114" s="515"/>
      <c r="H114" s="515"/>
      <c r="I114" s="515"/>
      <c r="J114" s="515"/>
      <c r="K114" s="515"/>
    </row>
    <row r="115" spans="3:15" s="255" customFormat="1" ht="22.5" customHeight="1">
      <c r="C115" s="283"/>
      <c r="D115" s="283"/>
      <c r="E115" s="283"/>
      <c r="F115" s="283"/>
      <c r="G115" s="283"/>
      <c r="H115" s="283"/>
      <c r="I115" s="283"/>
      <c r="J115" s="283"/>
    </row>
    <row r="116" spans="3:15" s="255" customFormat="1" ht="27" customHeight="1">
      <c r="C116" s="283" t="s">
        <v>255</v>
      </c>
      <c r="D116" s="283" t="s">
        <v>223</v>
      </c>
      <c r="E116" s="275"/>
      <c r="F116" s="275"/>
      <c r="G116" s="275"/>
      <c r="H116" s="275"/>
      <c r="I116" s="275"/>
      <c r="J116" s="275"/>
      <c r="K116" s="276"/>
      <c r="L116" s="277"/>
    </row>
    <row r="117" spans="3:15" s="255" customFormat="1" ht="27" customHeight="1">
      <c r="C117" s="283"/>
      <c r="D117" s="283"/>
      <c r="E117" s="516" t="s">
        <v>224</v>
      </c>
      <c r="F117" s="516"/>
      <c r="G117" s="516"/>
      <c r="H117" s="516"/>
      <c r="I117" s="516"/>
      <c r="J117" s="516"/>
      <c r="K117" s="516"/>
      <c r="L117" s="516"/>
      <c r="M117" s="516"/>
      <c r="N117" s="516"/>
    </row>
    <row r="118" spans="3:15" s="255" customFormat="1" ht="22.5" customHeight="1">
      <c r="C118" s="283"/>
      <c r="D118" s="283"/>
      <c r="E118" s="283"/>
      <c r="F118" s="283"/>
      <c r="G118" s="283"/>
      <c r="H118" s="283"/>
      <c r="I118" s="283"/>
      <c r="J118" s="283"/>
    </row>
    <row r="119" spans="3:15" s="255" customFormat="1" ht="27" customHeight="1">
      <c r="C119" s="283" t="s">
        <v>256</v>
      </c>
      <c r="D119" s="283" t="s">
        <v>218</v>
      </c>
      <c r="E119" s="517"/>
      <c r="F119" s="517"/>
      <c r="G119" s="517"/>
      <c r="H119" s="517"/>
      <c r="I119" s="517"/>
      <c r="J119" s="517"/>
      <c r="K119" s="517"/>
      <c r="L119" s="517"/>
      <c r="M119" s="517"/>
      <c r="N119" s="517"/>
    </row>
    <row r="120" spans="3:15" s="255" customFormat="1" ht="27" customHeight="1">
      <c r="C120" s="283" t="s">
        <v>257</v>
      </c>
      <c r="D120" s="283" t="s">
        <v>225</v>
      </c>
      <c r="E120" s="508"/>
      <c r="F120" s="508"/>
      <c r="G120" s="508"/>
      <c r="H120" s="508"/>
      <c r="I120" s="508"/>
      <c r="J120" s="508"/>
      <c r="K120" s="508"/>
      <c r="L120" s="508"/>
      <c r="M120" s="508"/>
      <c r="N120" s="508"/>
    </row>
    <row r="121" spans="3:15" s="255" customFormat="1" ht="22.5" customHeight="1">
      <c r="C121" s="283"/>
      <c r="D121" s="283"/>
      <c r="E121" s="283"/>
      <c r="F121" s="283"/>
      <c r="G121" s="283"/>
      <c r="H121" s="283"/>
      <c r="I121" s="283"/>
      <c r="J121" s="283"/>
    </row>
    <row r="122" spans="3:15" s="255" customFormat="1" ht="19.5" customHeight="1">
      <c r="C122" s="283"/>
      <c r="M122" s="278"/>
      <c r="N122" s="509" t="s">
        <v>226</v>
      </c>
      <c r="O122" s="509"/>
    </row>
    <row r="123" spans="3:15" s="255" customFormat="1" ht="19.5" customHeight="1">
      <c r="C123" s="283"/>
      <c r="M123" s="278"/>
      <c r="N123" s="278"/>
    </row>
    <row r="124" spans="3:15" s="255" customFormat="1" ht="27" customHeight="1">
      <c r="C124" s="510" t="s">
        <v>227</v>
      </c>
      <c r="D124" s="510"/>
      <c r="E124" s="510"/>
      <c r="F124" s="510"/>
      <c r="G124" s="510"/>
      <c r="H124" s="510"/>
      <c r="I124" s="510"/>
      <c r="J124" s="510"/>
      <c r="K124" s="510"/>
      <c r="L124" s="510"/>
      <c r="M124" s="510"/>
      <c r="N124" s="510"/>
      <c r="O124" s="510"/>
    </row>
    <row r="125" spans="3:15" s="255" customFormat="1" ht="24" customHeight="1">
      <c r="C125" s="511" t="s">
        <v>228</v>
      </c>
      <c r="D125" s="511"/>
      <c r="E125" s="511"/>
      <c r="F125" s="511"/>
      <c r="G125" s="511"/>
      <c r="H125" s="511"/>
      <c r="I125" s="511"/>
      <c r="J125" s="511"/>
      <c r="K125" s="511"/>
      <c r="L125" s="511"/>
      <c r="M125" s="511"/>
      <c r="N125" s="511"/>
      <c r="O125" s="511"/>
    </row>
    <row r="126" spans="3:15" s="255" customFormat="1" ht="24" customHeight="1">
      <c r="C126" s="511" t="s">
        <v>258</v>
      </c>
      <c r="D126" s="511"/>
      <c r="E126" s="511"/>
      <c r="F126" s="511"/>
      <c r="G126" s="511"/>
      <c r="H126" s="511"/>
      <c r="I126" s="511"/>
      <c r="J126" s="511"/>
      <c r="K126" s="511"/>
      <c r="L126" s="511"/>
      <c r="M126" s="511"/>
      <c r="N126" s="511"/>
      <c r="O126" s="511"/>
    </row>
    <row r="127" spans="3:15" s="255" customFormat="1" ht="24" customHeight="1">
      <c r="C127" s="511" t="s">
        <v>259</v>
      </c>
      <c r="D127" s="511"/>
      <c r="E127" s="511"/>
      <c r="F127" s="511"/>
      <c r="G127" s="511"/>
      <c r="H127" s="511"/>
      <c r="I127" s="511"/>
      <c r="J127" s="511"/>
      <c r="K127" s="511"/>
      <c r="L127" s="511"/>
      <c r="M127" s="511"/>
      <c r="N127" s="511"/>
      <c r="O127" s="511"/>
    </row>
    <row r="128" spans="3:15" s="255" customFormat="1" ht="24" customHeight="1">
      <c r="C128" s="511" t="s">
        <v>260</v>
      </c>
      <c r="D128" s="511"/>
      <c r="E128" s="511"/>
      <c r="F128" s="511"/>
      <c r="G128" s="511"/>
      <c r="H128" s="511"/>
      <c r="I128" s="511"/>
      <c r="J128" s="511"/>
      <c r="K128" s="511"/>
      <c r="L128" s="511"/>
      <c r="M128" s="511"/>
      <c r="N128" s="511"/>
      <c r="O128" s="511"/>
    </row>
    <row r="129" spans="1:31" s="255" customFormat="1" ht="24" customHeight="1">
      <c r="C129" s="522" t="s">
        <v>261</v>
      </c>
      <c r="D129" s="522"/>
      <c r="E129" s="522"/>
      <c r="F129" s="522"/>
      <c r="G129" s="522"/>
      <c r="H129" s="522"/>
      <c r="I129" s="522"/>
      <c r="J129" s="522"/>
      <c r="K129" s="522"/>
      <c r="L129" s="522"/>
      <c r="M129" s="522"/>
      <c r="N129" s="522"/>
      <c r="O129" s="522"/>
    </row>
    <row r="130" spans="1:31" s="255" customFormat="1" ht="24" customHeight="1">
      <c r="C130" s="522" t="s">
        <v>262</v>
      </c>
      <c r="D130" s="522"/>
      <c r="E130" s="522"/>
      <c r="F130" s="522"/>
      <c r="G130" s="522"/>
      <c r="H130" s="522"/>
      <c r="I130" s="522"/>
      <c r="J130" s="522"/>
      <c r="K130" s="522"/>
      <c r="L130" s="522"/>
      <c r="M130" s="522"/>
      <c r="N130" s="522"/>
      <c r="O130" s="522"/>
    </row>
    <row r="131" spans="1:31" ht="18.75" customHeight="1">
      <c r="D131" s="279"/>
      <c r="E131" s="279"/>
      <c r="F131" s="279"/>
      <c r="G131" s="279"/>
      <c r="H131" s="279"/>
      <c r="I131" s="279"/>
      <c r="J131" s="279"/>
      <c r="K131" s="279"/>
      <c r="L131" s="279"/>
      <c r="M131" s="279"/>
      <c r="N131" s="279"/>
      <c r="O131" s="279"/>
    </row>
    <row r="132" spans="1:31" ht="18.75" customHeight="1" thickBot="1">
      <c r="N132" s="523">
        <v>20250414</v>
      </c>
      <c r="O132" s="523"/>
    </row>
    <row r="133" spans="1:31" s="255" customFormat="1" ht="31.5" customHeight="1">
      <c r="A133" s="255">
        <f>IF(MOD(ROW()-1,44)=0,QUOTIENT(ROW()-1,44)+1,"")</f>
        <v>4</v>
      </c>
      <c r="C133" s="498" t="s">
        <v>248</v>
      </c>
      <c r="D133" s="498"/>
      <c r="E133" s="499" t="str">
        <f>VLOOKUP(A133,入力フォーム!$A$26:$AA$75,25,FALSE)</f>
        <v>新規</v>
      </c>
      <c r="F133" s="500"/>
      <c r="G133" s="501"/>
      <c r="H133" s="505" t="str">
        <f>IF(OR(E133="新規",E133="変更"),"※提出してください",IF(E133="済","※提出は不要です",))</f>
        <v>※提出してください</v>
      </c>
      <c r="I133" s="505"/>
      <c r="J133" s="505"/>
      <c r="K133" s="505"/>
      <c r="L133" s="505"/>
      <c r="M133" s="505"/>
      <c r="N133" s="505"/>
      <c r="O133" s="505"/>
    </row>
    <row r="134" spans="1:31" s="255" customFormat="1" ht="23.25" customHeight="1" thickBot="1">
      <c r="C134" s="498"/>
      <c r="D134" s="498"/>
      <c r="E134" s="502"/>
      <c r="F134" s="503"/>
      <c r="G134" s="504"/>
      <c r="H134" s="505"/>
      <c r="I134" s="505"/>
      <c r="J134" s="505"/>
      <c r="K134" s="505"/>
      <c r="L134" s="505"/>
      <c r="M134" s="505"/>
      <c r="N134" s="505"/>
      <c r="O134" s="505"/>
    </row>
    <row r="135" spans="1:31" s="255" customFormat="1" ht="23.25" customHeight="1">
      <c r="C135" s="256"/>
      <c r="D135" s="256"/>
      <c r="E135" s="256"/>
      <c r="F135" s="256"/>
      <c r="G135" s="256"/>
      <c r="H135" s="256"/>
      <c r="I135" s="256"/>
      <c r="J135" s="256"/>
      <c r="K135" s="256"/>
      <c r="L135" s="256"/>
      <c r="M135" s="256"/>
      <c r="N135" s="256"/>
      <c r="O135" s="256"/>
    </row>
    <row r="136" spans="1:31" ht="30" customHeight="1">
      <c r="D136" s="506" t="s">
        <v>249</v>
      </c>
      <c r="E136" s="506"/>
      <c r="F136" s="506"/>
      <c r="G136" s="506"/>
      <c r="H136" s="506"/>
      <c r="I136" s="506"/>
      <c r="J136" s="506"/>
      <c r="K136" s="506"/>
      <c r="L136" s="506"/>
      <c r="M136" s="506"/>
      <c r="N136" s="506"/>
      <c r="O136" s="258"/>
      <c r="P136" s="259"/>
    </row>
    <row r="137" spans="1:31" ht="30" customHeight="1">
      <c r="D137" s="506" t="s">
        <v>210</v>
      </c>
      <c r="E137" s="506"/>
      <c r="F137" s="506"/>
      <c r="G137" s="506"/>
      <c r="H137" s="506"/>
      <c r="I137" s="506"/>
      <c r="J137" s="506"/>
      <c r="K137" s="506"/>
      <c r="L137" s="506"/>
      <c r="M137" s="506"/>
      <c r="N137" s="506"/>
      <c r="O137" s="258"/>
      <c r="P137" s="259"/>
    </row>
    <row r="138" spans="1:31" ht="27" customHeight="1">
      <c r="D138" s="281"/>
      <c r="E138" s="281"/>
      <c r="F138" s="281"/>
      <c r="G138" s="281"/>
      <c r="H138" s="281"/>
      <c r="I138" s="281"/>
      <c r="J138" s="281"/>
      <c r="K138" s="281"/>
      <c r="L138" s="281"/>
      <c r="M138" s="281"/>
      <c r="N138" s="281"/>
      <c r="O138" s="281"/>
      <c r="P138" s="259"/>
      <c r="AE138" s="262"/>
    </row>
    <row r="139" spans="1:31" s="255" customFormat="1" ht="19.5" customHeight="1">
      <c r="C139" s="283"/>
      <c r="L139" s="283"/>
      <c r="N139" s="507">
        <f ca="1">TODAY()</f>
        <v>45761</v>
      </c>
      <c r="O139" s="507"/>
    </row>
    <row r="140" spans="1:31" s="255" customFormat="1" ht="19.5" customHeight="1">
      <c r="C140" s="283"/>
    </row>
    <row r="141" spans="1:31" s="255" customFormat="1" ht="19.5" customHeight="1">
      <c r="C141" s="518" t="s">
        <v>211</v>
      </c>
      <c r="D141" s="518"/>
      <c r="E141" s="518"/>
      <c r="F141" s="518"/>
      <c r="G141" s="518"/>
      <c r="H141" s="518"/>
      <c r="I141" s="518"/>
      <c r="J141" s="518"/>
      <c r="K141" s="518"/>
    </row>
    <row r="142" spans="1:31" s="255" customFormat="1" ht="19.5" customHeight="1">
      <c r="C142" s="283"/>
    </row>
    <row r="143" spans="1:31" s="255" customFormat="1" ht="24" customHeight="1">
      <c r="C143" s="283"/>
      <c r="M143" s="264" t="s">
        <v>212</v>
      </c>
      <c r="N143" s="519" t="str">
        <f>入力フォーム!$C$22</f>
        <v>07-999</v>
      </c>
      <c r="O143" s="519"/>
    </row>
    <row r="144" spans="1:31" s="255" customFormat="1" ht="24" customHeight="1">
      <c r="C144" s="283"/>
      <c r="M144" s="264" t="s">
        <v>213</v>
      </c>
      <c r="N144" s="519" t="str">
        <f>入力フォーム!$C$4</f>
        <v>文学部事務室</v>
      </c>
      <c r="O144" s="519"/>
    </row>
    <row r="145" spans="3:16" s="255" customFormat="1" ht="24" customHeight="1">
      <c r="C145" s="283"/>
      <c r="M145" s="264" t="s">
        <v>214</v>
      </c>
      <c r="N145" s="519" t="str">
        <f>VLOOKUP(A133,入力フォーム!$A$26:$AA$75,9,FALSE)</f>
        <v>181H00004</v>
      </c>
      <c r="O145" s="519"/>
    </row>
    <row r="146" spans="3:16" s="255" customFormat="1" ht="24" customHeight="1">
      <c r="C146" s="283"/>
      <c r="M146" s="264" t="s">
        <v>215</v>
      </c>
      <c r="N146" s="519" t="str">
        <f>VLOOKUP(A133,入力フォーム!$A$26:$AA$75,2,FALSE)</f>
        <v>立正　4人</v>
      </c>
      <c r="O146" s="519"/>
    </row>
    <row r="147" spans="3:16" s="255" customFormat="1" ht="22.5" customHeight="1">
      <c r="C147" s="283"/>
      <c r="M147" s="283"/>
      <c r="N147" s="265"/>
      <c r="O147" s="265"/>
    </row>
    <row r="148" spans="3:16" s="255" customFormat="1" ht="22.5" customHeight="1">
      <c r="C148" s="283"/>
      <c r="M148" s="283"/>
      <c r="N148" s="265"/>
      <c r="O148" s="265"/>
    </row>
    <row r="149" spans="3:16" s="255" customFormat="1" ht="19.5" customHeight="1">
      <c r="C149" s="266" t="s">
        <v>250</v>
      </c>
      <c r="D149" s="266"/>
      <c r="E149" s="520">
        <f>入力フォーム!$C$13</f>
        <v>45931</v>
      </c>
      <c r="F149" s="520"/>
      <c r="G149" s="520"/>
      <c r="H149" s="520"/>
      <c r="I149" s="521" t="s">
        <v>216</v>
      </c>
      <c r="J149" s="521"/>
      <c r="K149" s="521"/>
      <c r="L149" s="521"/>
      <c r="M149" s="521"/>
      <c r="N149" s="521"/>
    </row>
    <row r="150" spans="3:16" s="255" customFormat="1" ht="21" customHeight="1">
      <c r="C150" s="267"/>
      <c r="D150" s="267"/>
      <c r="E150" s="267"/>
      <c r="F150" s="267"/>
      <c r="G150" s="267"/>
      <c r="H150" s="267"/>
      <c r="I150" s="267"/>
      <c r="J150" s="267"/>
      <c r="K150" s="267"/>
      <c r="L150" s="267"/>
      <c r="M150" s="267"/>
      <c r="N150" s="267"/>
      <c r="O150" s="267"/>
    </row>
    <row r="151" spans="3:16" s="255" customFormat="1" ht="21" customHeight="1">
      <c r="C151" s="267"/>
      <c r="D151" s="267"/>
      <c r="E151" s="267"/>
      <c r="F151" s="267"/>
      <c r="G151" s="267"/>
      <c r="H151" s="267"/>
      <c r="I151" s="267"/>
      <c r="J151" s="267"/>
      <c r="K151" s="267"/>
      <c r="L151" s="267"/>
      <c r="M151" s="267"/>
      <c r="N151" s="267"/>
      <c r="O151" s="267"/>
    </row>
    <row r="152" spans="3:16" s="255" customFormat="1" ht="21" customHeight="1">
      <c r="C152" s="283"/>
      <c r="D152" s="512" t="s">
        <v>217</v>
      </c>
      <c r="E152" s="512"/>
      <c r="F152" s="512"/>
      <c r="G152" s="512"/>
      <c r="H152" s="512"/>
      <c r="I152" s="512"/>
      <c r="J152" s="512"/>
      <c r="K152" s="512"/>
      <c r="L152" s="512"/>
      <c r="M152" s="512"/>
      <c r="N152" s="512"/>
      <c r="O152" s="512"/>
      <c r="P152" s="266"/>
    </row>
    <row r="153" spans="3:16" s="255" customFormat="1" ht="21" customHeight="1">
      <c r="C153" s="267"/>
      <c r="D153" s="267"/>
      <c r="E153" s="267"/>
      <c r="F153" s="267"/>
      <c r="G153" s="267"/>
      <c r="H153" s="267"/>
      <c r="I153" s="267"/>
      <c r="J153" s="267"/>
      <c r="K153" s="267"/>
      <c r="L153" s="267"/>
      <c r="M153" s="267"/>
      <c r="N153" s="267"/>
      <c r="O153" s="267"/>
    </row>
    <row r="154" spans="3:16" s="255" customFormat="1" ht="21" customHeight="1">
      <c r="C154" s="285"/>
      <c r="D154" s="285"/>
      <c r="E154" s="285"/>
      <c r="F154" s="285"/>
      <c r="G154" s="285"/>
      <c r="H154" s="285"/>
      <c r="I154" s="285"/>
      <c r="J154" s="285"/>
    </row>
    <row r="155" spans="3:16" s="255" customFormat="1" ht="27" customHeight="1">
      <c r="C155" s="283" t="s">
        <v>251</v>
      </c>
      <c r="D155" s="283" t="s">
        <v>218</v>
      </c>
      <c r="E155" s="513"/>
      <c r="F155" s="513"/>
      <c r="G155" s="513"/>
      <c r="H155" s="513"/>
      <c r="I155" s="513"/>
      <c r="J155" s="513"/>
      <c r="K155" s="513"/>
      <c r="M155" s="269"/>
      <c r="N155" s="270" t="s">
        <v>219</v>
      </c>
    </row>
    <row r="156" spans="3:16" s="255" customFormat="1" ht="27" customHeight="1">
      <c r="C156" s="283" t="s">
        <v>252</v>
      </c>
      <c r="D156" s="283" t="s">
        <v>220</v>
      </c>
      <c r="E156" s="514"/>
      <c r="F156" s="514"/>
      <c r="G156" s="514"/>
      <c r="H156" s="514"/>
      <c r="I156" s="514"/>
      <c r="J156" s="514"/>
      <c r="K156" s="514"/>
      <c r="L156" s="284" t="s">
        <v>253</v>
      </c>
      <c r="M156" s="282"/>
      <c r="N156" s="273" t="s">
        <v>221</v>
      </c>
      <c r="O156" s="274"/>
    </row>
    <row r="157" spans="3:16" s="255" customFormat="1" ht="22.5" customHeight="1">
      <c r="C157" s="283"/>
      <c r="D157" s="283"/>
      <c r="E157" s="283"/>
      <c r="F157" s="283"/>
      <c r="G157" s="283"/>
      <c r="H157" s="283"/>
      <c r="I157" s="283"/>
      <c r="J157" s="283"/>
    </row>
    <row r="158" spans="3:16" s="255" customFormat="1" ht="27" customHeight="1">
      <c r="C158" s="283"/>
      <c r="D158" s="283" t="s">
        <v>254</v>
      </c>
      <c r="E158" s="515" t="s">
        <v>222</v>
      </c>
      <c r="F158" s="515"/>
      <c r="G158" s="515"/>
      <c r="H158" s="515"/>
      <c r="I158" s="515"/>
      <c r="J158" s="515"/>
      <c r="K158" s="515"/>
    </row>
    <row r="159" spans="3:16" s="255" customFormat="1" ht="22.5" customHeight="1">
      <c r="C159" s="283"/>
      <c r="D159" s="283"/>
      <c r="E159" s="283"/>
      <c r="F159" s="283"/>
      <c r="G159" s="283"/>
      <c r="H159" s="283"/>
      <c r="I159" s="283"/>
      <c r="J159" s="283"/>
    </row>
    <row r="160" spans="3:16" s="255" customFormat="1" ht="27" customHeight="1">
      <c r="C160" s="283" t="s">
        <v>255</v>
      </c>
      <c r="D160" s="283" t="s">
        <v>223</v>
      </c>
      <c r="E160" s="275"/>
      <c r="F160" s="275"/>
      <c r="G160" s="275"/>
      <c r="H160" s="275"/>
      <c r="I160" s="275"/>
      <c r="J160" s="275"/>
      <c r="K160" s="276"/>
      <c r="L160" s="277"/>
    </row>
    <row r="161" spans="3:15" s="255" customFormat="1" ht="27" customHeight="1">
      <c r="C161" s="283"/>
      <c r="D161" s="283"/>
      <c r="E161" s="516" t="s">
        <v>224</v>
      </c>
      <c r="F161" s="516"/>
      <c r="G161" s="516"/>
      <c r="H161" s="516"/>
      <c r="I161" s="516"/>
      <c r="J161" s="516"/>
      <c r="K161" s="516"/>
      <c r="L161" s="516"/>
      <c r="M161" s="516"/>
      <c r="N161" s="516"/>
    </row>
    <row r="162" spans="3:15" s="255" customFormat="1" ht="22.5" customHeight="1">
      <c r="C162" s="283"/>
      <c r="D162" s="283"/>
      <c r="E162" s="283"/>
      <c r="F162" s="283"/>
      <c r="G162" s="283"/>
      <c r="H162" s="283"/>
      <c r="I162" s="283"/>
      <c r="J162" s="283"/>
    </row>
    <row r="163" spans="3:15" s="255" customFormat="1" ht="27" customHeight="1">
      <c r="C163" s="283" t="s">
        <v>256</v>
      </c>
      <c r="D163" s="283" t="s">
        <v>218</v>
      </c>
      <c r="E163" s="517"/>
      <c r="F163" s="517"/>
      <c r="G163" s="517"/>
      <c r="H163" s="517"/>
      <c r="I163" s="517"/>
      <c r="J163" s="517"/>
      <c r="K163" s="517"/>
      <c r="L163" s="517"/>
      <c r="M163" s="517"/>
      <c r="N163" s="517"/>
    </row>
    <row r="164" spans="3:15" s="255" customFormat="1" ht="27" customHeight="1">
      <c r="C164" s="283" t="s">
        <v>257</v>
      </c>
      <c r="D164" s="283" t="s">
        <v>225</v>
      </c>
      <c r="E164" s="508"/>
      <c r="F164" s="508"/>
      <c r="G164" s="508"/>
      <c r="H164" s="508"/>
      <c r="I164" s="508"/>
      <c r="J164" s="508"/>
      <c r="K164" s="508"/>
      <c r="L164" s="508"/>
      <c r="M164" s="508"/>
      <c r="N164" s="508"/>
    </row>
    <row r="165" spans="3:15" s="255" customFormat="1" ht="22.5" customHeight="1">
      <c r="C165" s="283"/>
      <c r="D165" s="283"/>
      <c r="E165" s="283"/>
      <c r="F165" s="283"/>
      <c r="G165" s="283"/>
      <c r="H165" s="283"/>
      <c r="I165" s="283"/>
      <c r="J165" s="283"/>
    </row>
    <row r="166" spans="3:15" s="255" customFormat="1" ht="19.5" customHeight="1">
      <c r="C166" s="283"/>
      <c r="M166" s="278"/>
      <c r="N166" s="509" t="s">
        <v>226</v>
      </c>
      <c r="O166" s="509"/>
    </row>
    <row r="167" spans="3:15" s="255" customFormat="1" ht="19.5" customHeight="1">
      <c r="C167" s="283"/>
      <c r="M167" s="278"/>
      <c r="N167" s="278"/>
    </row>
    <row r="168" spans="3:15" s="255" customFormat="1" ht="27" customHeight="1">
      <c r="C168" s="510" t="s">
        <v>227</v>
      </c>
      <c r="D168" s="510"/>
      <c r="E168" s="510"/>
      <c r="F168" s="510"/>
      <c r="G168" s="510"/>
      <c r="H168" s="510"/>
      <c r="I168" s="510"/>
      <c r="J168" s="510"/>
      <c r="K168" s="510"/>
      <c r="L168" s="510"/>
      <c r="M168" s="510"/>
      <c r="N168" s="510"/>
      <c r="O168" s="510"/>
    </row>
    <row r="169" spans="3:15" s="255" customFormat="1" ht="24" customHeight="1">
      <c r="C169" s="511" t="s">
        <v>228</v>
      </c>
      <c r="D169" s="511"/>
      <c r="E169" s="511"/>
      <c r="F169" s="511"/>
      <c r="G169" s="511"/>
      <c r="H169" s="511"/>
      <c r="I169" s="511"/>
      <c r="J169" s="511"/>
      <c r="K169" s="511"/>
      <c r="L169" s="511"/>
      <c r="M169" s="511"/>
      <c r="N169" s="511"/>
      <c r="O169" s="511"/>
    </row>
    <row r="170" spans="3:15" s="255" customFormat="1" ht="24" customHeight="1">
      <c r="C170" s="511" t="s">
        <v>258</v>
      </c>
      <c r="D170" s="511"/>
      <c r="E170" s="511"/>
      <c r="F170" s="511"/>
      <c r="G170" s="511"/>
      <c r="H170" s="511"/>
      <c r="I170" s="511"/>
      <c r="J170" s="511"/>
      <c r="K170" s="511"/>
      <c r="L170" s="511"/>
      <c r="M170" s="511"/>
      <c r="N170" s="511"/>
      <c r="O170" s="511"/>
    </row>
    <row r="171" spans="3:15" s="255" customFormat="1" ht="24" customHeight="1">
      <c r="C171" s="511" t="s">
        <v>259</v>
      </c>
      <c r="D171" s="511"/>
      <c r="E171" s="511"/>
      <c r="F171" s="511"/>
      <c r="G171" s="511"/>
      <c r="H171" s="511"/>
      <c r="I171" s="511"/>
      <c r="J171" s="511"/>
      <c r="K171" s="511"/>
      <c r="L171" s="511"/>
      <c r="M171" s="511"/>
      <c r="N171" s="511"/>
      <c r="O171" s="511"/>
    </row>
    <row r="172" spans="3:15" s="255" customFormat="1" ht="24" customHeight="1">
      <c r="C172" s="511" t="s">
        <v>260</v>
      </c>
      <c r="D172" s="511"/>
      <c r="E172" s="511"/>
      <c r="F172" s="511"/>
      <c r="G172" s="511"/>
      <c r="H172" s="511"/>
      <c r="I172" s="511"/>
      <c r="J172" s="511"/>
      <c r="K172" s="511"/>
      <c r="L172" s="511"/>
      <c r="M172" s="511"/>
      <c r="N172" s="511"/>
      <c r="O172" s="511"/>
    </row>
    <row r="173" spans="3:15" s="255" customFormat="1" ht="24" customHeight="1">
      <c r="C173" s="522" t="s">
        <v>261</v>
      </c>
      <c r="D173" s="522"/>
      <c r="E173" s="522"/>
      <c r="F173" s="522"/>
      <c r="G173" s="522"/>
      <c r="H173" s="522"/>
      <c r="I173" s="522"/>
      <c r="J173" s="522"/>
      <c r="K173" s="522"/>
      <c r="L173" s="522"/>
      <c r="M173" s="522"/>
      <c r="N173" s="522"/>
      <c r="O173" s="522"/>
    </row>
    <row r="174" spans="3:15" s="255" customFormat="1" ht="24" customHeight="1">
      <c r="C174" s="522" t="s">
        <v>262</v>
      </c>
      <c r="D174" s="522"/>
      <c r="E174" s="522"/>
      <c r="F174" s="522"/>
      <c r="G174" s="522"/>
      <c r="H174" s="522"/>
      <c r="I174" s="522"/>
      <c r="J174" s="522"/>
      <c r="K174" s="522"/>
      <c r="L174" s="522"/>
      <c r="M174" s="522"/>
      <c r="N174" s="522"/>
      <c r="O174" s="522"/>
    </row>
    <row r="175" spans="3:15" ht="18.75" customHeight="1">
      <c r="D175" s="279"/>
      <c r="E175" s="279"/>
      <c r="F175" s="279"/>
      <c r="G175" s="279"/>
      <c r="H175" s="279"/>
      <c r="I175" s="279"/>
      <c r="J175" s="279"/>
      <c r="K175" s="279"/>
      <c r="L175" s="279"/>
      <c r="M175" s="279"/>
      <c r="N175" s="279"/>
      <c r="O175" s="279"/>
    </row>
    <row r="176" spans="3:15" ht="18.75" customHeight="1" thickBot="1">
      <c r="N176" s="523">
        <v>20250414</v>
      </c>
      <c r="O176" s="523"/>
    </row>
    <row r="177" spans="1:31" s="255" customFormat="1" ht="31.5" customHeight="1">
      <c r="A177" s="255">
        <f>IF(MOD(ROW()-1,44)=0,QUOTIENT(ROW()-1,44)+1,"")</f>
        <v>5</v>
      </c>
      <c r="C177" s="498" t="s">
        <v>248</v>
      </c>
      <c r="D177" s="498"/>
      <c r="E177" s="499" t="str">
        <f>VLOOKUP(A177,入力フォーム!$A$26:$AA$75,25,FALSE)</f>
        <v>新規</v>
      </c>
      <c r="F177" s="500"/>
      <c r="G177" s="501"/>
      <c r="H177" s="505" t="str">
        <f>IF(OR(E177="新規",E177="変更"),"※提出してください",IF(E177="済","※提出は不要です",))</f>
        <v>※提出してください</v>
      </c>
      <c r="I177" s="505"/>
      <c r="J177" s="505"/>
      <c r="K177" s="505"/>
      <c r="L177" s="505"/>
      <c r="M177" s="505"/>
      <c r="N177" s="505"/>
      <c r="O177" s="505"/>
    </row>
    <row r="178" spans="1:31" s="255" customFormat="1" ht="23.25" customHeight="1" thickBot="1">
      <c r="C178" s="498"/>
      <c r="D178" s="498"/>
      <c r="E178" s="502"/>
      <c r="F178" s="503"/>
      <c r="G178" s="504"/>
      <c r="H178" s="505"/>
      <c r="I178" s="505"/>
      <c r="J178" s="505"/>
      <c r="K178" s="505"/>
      <c r="L178" s="505"/>
      <c r="M178" s="505"/>
      <c r="N178" s="505"/>
      <c r="O178" s="505"/>
    </row>
    <row r="179" spans="1:31" s="255" customFormat="1" ht="23.25" customHeight="1">
      <c r="C179" s="256"/>
      <c r="D179" s="256"/>
      <c r="E179" s="256"/>
      <c r="F179" s="256"/>
      <c r="G179" s="256"/>
      <c r="H179" s="256"/>
      <c r="I179" s="256"/>
      <c r="J179" s="256"/>
      <c r="K179" s="256"/>
      <c r="L179" s="256"/>
      <c r="M179" s="256"/>
      <c r="N179" s="256"/>
      <c r="O179" s="256"/>
    </row>
    <row r="180" spans="1:31" ht="30" customHeight="1">
      <c r="D180" s="506" t="s">
        <v>249</v>
      </c>
      <c r="E180" s="506"/>
      <c r="F180" s="506"/>
      <c r="G180" s="506"/>
      <c r="H180" s="506"/>
      <c r="I180" s="506"/>
      <c r="J180" s="506"/>
      <c r="K180" s="506"/>
      <c r="L180" s="506"/>
      <c r="M180" s="506"/>
      <c r="N180" s="506"/>
      <c r="O180" s="258"/>
      <c r="P180" s="259"/>
    </row>
    <row r="181" spans="1:31" ht="30" customHeight="1">
      <c r="D181" s="506" t="s">
        <v>210</v>
      </c>
      <c r="E181" s="506"/>
      <c r="F181" s="506"/>
      <c r="G181" s="506"/>
      <c r="H181" s="506"/>
      <c r="I181" s="506"/>
      <c r="J181" s="506"/>
      <c r="K181" s="506"/>
      <c r="L181" s="506"/>
      <c r="M181" s="506"/>
      <c r="N181" s="506"/>
      <c r="O181" s="258"/>
      <c r="P181" s="259"/>
    </row>
    <row r="182" spans="1:31" ht="27" customHeight="1">
      <c r="D182" s="281"/>
      <c r="E182" s="281"/>
      <c r="F182" s="281"/>
      <c r="G182" s="281"/>
      <c r="H182" s="281"/>
      <c r="I182" s="281"/>
      <c r="J182" s="281"/>
      <c r="K182" s="281"/>
      <c r="L182" s="281"/>
      <c r="M182" s="281"/>
      <c r="N182" s="281"/>
      <c r="O182" s="281"/>
      <c r="P182" s="259"/>
      <c r="AE182" s="262"/>
    </row>
    <row r="183" spans="1:31" s="255" customFormat="1" ht="19.5" customHeight="1">
      <c r="C183" s="283"/>
      <c r="L183" s="283"/>
      <c r="N183" s="507">
        <f ca="1">TODAY()</f>
        <v>45761</v>
      </c>
      <c r="O183" s="507"/>
    </row>
    <row r="184" spans="1:31" s="255" customFormat="1" ht="19.5" customHeight="1">
      <c r="C184" s="283"/>
    </row>
    <row r="185" spans="1:31" s="255" customFormat="1" ht="19.5" customHeight="1">
      <c r="C185" s="518" t="s">
        <v>211</v>
      </c>
      <c r="D185" s="518"/>
      <c r="E185" s="518"/>
      <c r="F185" s="518"/>
      <c r="G185" s="518"/>
      <c r="H185" s="518"/>
      <c r="I185" s="518"/>
      <c r="J185" s="518"/>
      <c r="K185" s="518"/>
    </row>
    <row r="186" spans="1:31" s="255" customFormat="1" ht="19.5" customHeight="1">
      <c r="C186" s="283"/>
    </row>
    <row r="187" spans="1:31" s="255" customFormat="1" ht="24" customHeight="1">
      <c r="C187" s="283"/>
      <c r="M187" s="264" t="s">
        <v>212</v>
      </c>
      <c r="N187" s="519" t="str">
        <f>入力フォーム!$C$22</f>
        <v>07-999</v>
      </c>
      <c r="O187" s="519"/>
    </row>
    <row r="188" spans="1:31" s="255" customFormat="1" ht="24" customHeight="1">
      <c r="C188" s="283"/>
      <c r="M188" s="264" t="s">
        <v>213</v>
      </c>
      <c r="N188" s="519" t="str">
        <f>入力フォーム!$C$4</f>
        <v>文学部事務室</v>
      </c>
      <c r="O188" s="519"/>
    </row>
    <row r="189" spans="1:31" s="255" customFormat="1" ht="24" customHeight="1">
      <c r="C189" s="283"/>
      <c r="M189" s="264" t="s">
        <v>214</v>
      </c>
      <c r="N189" s="519" t="str">
        <f>VLOOKUP(A177,入力フォーム!$A$26:$AA$75,9,FALSE)</f>
        <v>181H00005</v>
      </c>
      <c r="O189" s="519"/>
    </row>
    <row r="190" spans="1:31" s="255" customFormat="1" ht="24" customHeight="1">
      <c r="C190" s="283"/>
      <c r="M190" s="264" t="s">
        <v>215</v>
      </c>
      <c r="N190" s="519" t="str">
        <f>VLOOKUP(A177,入力フォーム!$A$26:$AA$75,2,FALSE)</f>
        <v>立正　5人</v>
      </c>
      <c r="O190" s="519"/>
    </row>
    <row r="191" spans="1:31" s="255" customFormat="1" ht="22.5" customHeight="1">
      <c r="C191" s="283"/>
      <c r="M191" s="283"/>
      <c r="N191" s="265"/>
      <c r="O191" s="265"/>
    </row>
    <row r="192" spans="1:31" s="255" customFormat="1" ht="22.5" customHeight="1">
      <c r="C192" s="283"/>
      <c r="M192" s="283"/>
      <c r="N192" s="265"/>
      <c r="O192" s="265"/>
    </row>
    <row r="193" spans="3:16" s="255" customFormat="1" ht="19.5" customHeight="1">
      <c r="C193" s="266" t="s">
        <v>250</v>
      </c>
      <c r="D193" s="266"/>
      <c r="E193" s="520">
        <f>入力フォーム!$C$13</f>
        <v>45931</v>
      </c>
      <c r="F193" s="520"/>
      <c r="G193" s="520"/>
      <c r="H193" s="520"/>
      <c r="I193" s="521" t="s">
        <v>216</v>
      </c>
      <c r="J193" s="521"/>
      <c r="K193" s="521"/>
      <c r="L193" s="521"/>
      <c r="M193" s="521"/>
      <c r="N193" s="521"/>
    </row>
    <row r="194" spans="3:16" s="255" customFormat="1" ht="21" customHeight="1">
      <c r="C194" s="267"/>
      <c r="D194" s="267"/>
      <c r="E194" s="267"/>
      <c r="F194" s="267"/>
      <c r="G194" s="267"/>
      <c r="H194" s="267"/>
      <c r="I194" s="267"/>
      <c r="J194" s="267"/>
      <c r="K194" s="267"/>
      <c r="L194" s="267"/>
      <c r="M194" s="267"/>
      <c r="N194" s="267"/>
      <c r="O194" s="267"/>
    </row>
    <row r="195" spans="3:16" s="255" customFormat="1" ht="21" customHeight="1">
      <c r="C195" s="267"/>
      <c r="D195" s="267"/>
      <c r="E195" s="267"/>
      <c r="F195" s="267"/>
      <c r="G195" s="267"/>
      <c r="H195" s="267"/>
      <c r="I195" s="267"/>
      <c r="J195" s="267"/>
      <c r="K195" s="267"/>
      <c r="L195" s="267"/>
      <c r="M195" s="267"/>
      <c r="N195" s="267"/>
      <c r="O195" s="267"/>
    </row>
    <row r="196" spans="3:16" s="255" customFormat="1" ht="21" customHeight="1">
      <c r="C196" s="283"/>
      <c r="D196" s="512" t="s">
        <v>217</v>
      </c>
      <c r="E196" s="512"/>
      <c r="F196" s="512"/>
      <c r="G196" s="512"/>
      <c r="H196" s="512"/>
      <c r="I196" s="512"/>
      <c r="J196" s="512"/>
      <c r="K196" s="512"/>
      <c r="L196" s="512"/>
      <c r="M196" s="512"/>
      <c r="N196" s="512"/>
      <c r="O196" s="512"/>
      <c r="P196" s="266"/>
    </row>
    <row r="197" spans="3:16" s="255" customFormat="1" ht="21" customHeight="1">
      <c r="C197" s="267"/>
      <c r="D197" s="267"/>
      <c r="E197" s="267"/>
      <c r="F197" s="267"/>
      <c r="G197" s="267"/>
      <c r="H197" s="267"/>
      <c r="I197" s="267"/>
      <c r="J197" s="267"/>
      <c r="K197" s="267"/>
      <c r="L197" s="267"/>
      <c r="M197" s="267"/>
      <c r="N197" s="267"/>
      <c r="O197" s="267"/>
    </row>
    <row r="198" spans="3:16" s="255" customFormat="1" ht="21" customHeight="1">
      <c r="C198" s="285"/>
      <c r="D198" s="285"/>
      <c r="E198" s="285"/>
      <c r="F198" s="285"/>
      <c r="G198" s="285"/>
      <c r="H198" s="285"/>
      <c r="I198" s="285"/>
      <c r="J198" s="285"/>
    </row>
    <row r="199" spans="3:16" s="255" customFormat="1" ht="27" customHeight="1">
      <c r="C199" s="283" t="s">
        <v>251</v>
      </c>
      <c r="D199" s="283" t="s">
        <v>218</v>
      </c>
      <c r="E199" s="513"/>
      <c r="F199" s="513"/>
      <c r="G199" s="513"/>
      <c r="H199" s="513"/>
      <c r="I199" s="513"/>
      <c r="J199" s="513"/>
      <c r="K199" s="513"/>
      <c r="M199" s="269"/>
      <c r="N199" s="270" t="s">
        <v>219</v>
      </c>
    </row>
    <row r="200" spans="3:16" s="255" customFormat="1" ht="27" customHeight="1">
      <c r="C200" s="283" t="s">
        <v>252</v>
      </c>
      <c r="D200" s="283" t="s">
        <v>220</v>
      </c>
      <c r="E200" s="514"/>
      <c r="F200" s="514"/>
      <c r="G200" s="514"/>
      <c r="H200" s="514"/>
      <c r="I200" s="514"/>
      <c r="J200" s="514"/>
      <c r="K200" s="514"/>
      <c r="L200" s="284" t="s">
        <v>253</v>
      </c>
      <c r="M200" s="282"/>
      <c r="N200" s="273" t="s">
        <v>221</v>
      </c>
      <c r="O200" s="274"/>
    </row>
    <row r="201" spans="3:16" s="255" customFormat="1" ht="22.5" customHeight="1">
      <c r="C201" s="283"/>
      <c r="D201" s="283"/>
      <c r="E201" s="283"/>
      <c r="F201" s="283"/>
      <c r="G201" s="283"/>
      <c r="H201" s="283"/>
      <c r="I201" s="283"/>
      <c r="J201" s="283"/>
    </row>
    <row r="202" spans="3:16" s="255" customFormat="1" ht="27" customHeight="1">
      <c r="C202" s="283"/>
      <c r="D202" s="283" t="s">
        <v>254</v>
      </c>
      <c r="E202" s="515" t="s">
        <v>222</v>
      </c>
      <c r="F202" s="515"/>
      <c r="G202" s="515"/>
      <c r="H202" s="515"/>
      <c r="I202" s="515"/>
      <c r="J202" s="515"/>
      <c r="K202" s="515"/>
    </row>
    <row r="203" spans="3:16" s="255" customFormat="1" ht="22.5" customHeight="1">
      <c r="C203" s="283"/>
      <c r="D203" s="283"/>
      <c r="E203" s="283"/>
      <c r="F203" s="283"/>
      <c r="G203" s="283"/>
      <c r="H203" s="283"/>
      <c r="I203" s="283"/>
      <c r="J203" s="283"/>
    </row>
    <row r="204" spans="3:16" s="255" customFormat="1" ht="27" customHeight="1">
      <c r="C204" s="283" t="s">
        <v>255</v>
      </c>
      <c r="D204" s="283" t="s">
        <v>223</v>
      </c>
      <c r="E204" s="275"/>
      <c r="F204" s="275"/>
      <c r="G204" s="275"/>
      <c r="H204" s="275"/>
      <c r="I204" s="275"/>
      <c r="J204" s="275"/>
      <c r="K204" s="276"/>
      <c r="L204" s="277"/>
    </row>
    <row r="205" spans="3:16" s="255" customFormat="1" ht="27" customHeight="1">
      <c r="C205" s="283"/>
      <c r="D205" s="283"/>
      <c r="E205" s="516" t="s">
        <v>224</v>
      </c>
      <c r="F205" s="516"/>
      <c r="G205" s="516"/>
      <c r="H205" s="516"/>
      <c r="I205" s="516"/>
      <c r="J205" s="516"/>
      <c r="K205" s="516"/>
      <c r="L205" s="516"/>
      <c r="M205" s="516"/>
      <c r="N205" s="516"/>
    </row>
    <row r="206" spans="3:16" s="255" customFormat="1" ht="22.5" customHeight="1">
      <c r="C206" s="283"/>
      <c r="D206" s="283"/>
      <c r="E206" s="283"/>
      <c r="F206" s="283"/>
      <c r="G206" s="283"/>
      <c r="H206" s="283"/>
      <c r="I206" s="283"/>
      <c r="J206" s="283"/>
    </row>
    <row r="207" spans="3:16" s="255" customFormat="1" ht="27" customHeight="1">
      <c r="C207" s="283" t="s">
        <v>256</v>
      </c>
      <c r="D207" s="283" t="s">
        <v>218</v>
      </c>
      <c r="E207" s="517"/>
      <c r="F207" s="517"/>
      <c r="G207" s="517"/>
      <c r="H207" s="517"/>
      <c r="I207" s="517"/>
      <c r="J207" s="517"/>
      <c r="K207" s="517"/>
      <c r="L207" s="517"/>
      <c r="M207" s="517"/>
      <c r="N207" s="517"/>
    </row>
    <row r="208" spans="3:16" s="255" customFormat="1" ht="27" customHeight="1">
      <c r="C208" s="283" t="s">
        <v>257</v>
      </c>
      <c r="D208" s="283" t="s">
        <v>225</v>
      </c>
      <c r="E208" s="508"/>
      <c r="F208" s="508"/>
      <c r="G208" s="508"/>
      <c r="H208" s="508"/>
      <c r="I208" s="508"/>
      <c r="J208" s="508"/>
      <c r="K208" s="508"/>
      <c r="L208" s="508"/>
      <c r="M208" s="508"/>
      <c r="N208" s="508"/>
    </row>
    <row r="209" spans="1:16" s="255" customFormat="1" ht="22.5" customHeight="1">
      <c r="C209" s="283"/>
      <c r="D209" s="283"/>
      <c r="E209" s="283"/>
      <c r="F209" s="283"/>
      <c r="G209" s="283"/>
      <c r="H209" s="283"/>
      <c r="I209" s="283"/>
      <c r="J209" s="283"/>
    </row>
    <row r="210" spans="1:16" s="255" customFormat="1" ht="19.5" customHeight="1">
      <c r="C210" s="283"/>
      <c r="M210" s="278"/>
      <c r="N210" s="509" t="s">
        <v>226</v>
      </c>
      <c r="O210" s="509"/>
    </row>
    <row r="211" spans="1:16" s="255" customFormat="1" ht="19.5" customHeight="1">
      <c r="C211" s="283"/>
      <c r="M211" s="278"/>
      <c r="N211" s="278"/>
    </row>
    <row r="212" spans="1:16" s="255" customFormat="1" ht="27" customHeight="1">
      <c r="C212" s="510" t="s">
        <v>227</v>
      </c>
      <c r="D212" s="510"/>
      <c r="E212" s="510"/>
      <c r="F212" s="510"/>
      <c r="G212" s="510"/>
      <c r="H212" s="510"/>
      <c r="I212" s="510"/>
      <c r="J212" s="510"/>
      <c r="K212" s="510"/>
      <c r="L212" s="510"/>
      <c r="M212" s="510"/>
      <c r="N212" s="510"/>
      <c r="O212" s="510"/>
    </row>
    <row r="213" spans="1:16" s="255" customFormat="1" ht="24" customHeight="1">
      <c r="C213" s="511" t="s">
        <v>228</v>
      </c>
      <c r="D213" s="511"/>
      <c r="E213" s="511"/>
      <c r="F213" s="511"/>
      <c r="G213" s="511"/>
      <c r="H213" s="511"/>
      <c r="I213" s="511"/>
      <c r="J213" s="511"/>
      <c r="K213" s="511"/>
      <c r="L213" s="511"/>
      <c r="M213" s="511"/>
      <c r="N213" s="511"/>
      <c r="O213" s="511"/>
    </row>
    <row r="214" spans="1:16" s="255" customFormat="1" ht="24" customHeight="1">
      <c r="C214" s="511" t="s">
        <v>258</v>
      </c>
      <c r="D214" s="511"/>
      <c r="E214" s="511"/>
      <c r="F214" s="511"/>
      <c r="G214" s="511"/>
      <c r="H214" s="511"/>
      <c r="I214" s="511"/>
      <c r="J214" s="511"/>
      <c r="K214" s="511"/>
      <c r="L214" s="511"/>
      <c r="M214" s="511"/>
      <c r="N214" s="511"/>
      <c r="O214" s="511"/>
    </row>
    <row r="215" spans="1:16" s="255" customFormat="1" ht="24" customHeight="1">
      <c r="C215" s="511" t="s">
        <v>259</v>
      </c>
      <c r="D215" s="511"/>
      <c r="E215" s="511"/>
      <c r="F215" s="511"/>
      <c r="G215" s="511"/>
      <c r="H215" s="511"/>
      <c r="I215" s="511"/>
      <c r="J215" s="511"/>
      <c r="K215" s="511"/>
      <c r="L215" s="511"/>
      <c r="M215" s="511"/>
      <c r="N215" s="511"/>
      <c r="O215" s="511"/>
    </row>
    <row r="216" spans="1:16" s="255" customFormat="1" ht="24" customHeight="1">
      <c r="C216" s="511" t="s">
        <v>260</v>
      </c>
      <c r="D216" s="511"/>
      <c r="E216" s="511"/>
      <c r="F216" s="511"/>
      <c r="G216" s="511"/>
      <c r="H216" s="511"/>
      <c r="I216" s="511"/>
      <c r="J216" s="511"/>
      <c r="K216" s="511"/>
      <c r="L216" s="511"/>
      <c r="M216" s="511"/>
      <c r="N216" s="511"/>
      <c r="O216" s="511"/>
    </row>
    <row r="217" spans="1:16" s="255" customFormat="1" ht="24" customHeight="1">
      <c r="C217" s="522" t="s">
        <v>261</v>
      </c>
      <c r="D217" s="522"/>
      <c r="E217" s="522"/>
      <c r="F217" s="522"/>
      <c r="G217" s="522"/>
      <c r="H217" s="522"/>
      <c r="I217" s="522"/>
      <c r="J217" s="522"/>
      <c r="K217" s="522"/>
      <c r="L217" s="522"/>
      <c r="M217" s="522"/>
      <c r="N217" s="522"/>
      <c r="O217" s="522"/>
    </row>
    <row r="218" spans="1:16" s="255" customFormat="1" ht="24" customHeight="1">
      <c r="C218" s="522" t="s">
        <v>262</v>
      </c>
      <c r="D218" s="522"/>
      <c r="E218" s="522"/>
      <c r="F218" s="522"/>
      <c r="G218" s="522"/>
      <c r="H218" s="522"/>
      <c r="I218" s="522"/>
      <c r="J218" s="522"/>
      <c r="K218" s="522"/>
      <c r="L218" s="522"/>
      <c r="M218" s="522"/>
      <c r="N218" s="522"/>
      <c r="O218" s="522"/>
    </row>
    <row r="219" spans="1:16" ht="18.75" customHeight="1">
      <c r="D219" s="279"/>
      <c r="E219" s="279"/>
      <c r="F219" s="279"/>
      <c r="G219" s="279"/>
      <c r="H219" s="279"/>
      <c r="I219" s="279"/>
      <c r="J219" s="279"/>
      <c r="K219" s="279"/>
      <c r="L219" s="279"/>
      <c r="M219" s="279"/>
      <c r="N219" s="279"/>
      <c r="O219" s="279"/>
    </row>
    <row r="220" spans="1:16" ht="18.75" customHeight="1" thickBot="1">
      <c r="N220" s="523">
        <v>20250414</v>
      </c>
      <c r="O220" s="523"/>
    </row>
    <row r="221" spans="1:16" s="255" customFormat="1" ht="31.5" customHeight="1">
      <c r="A221" s="255">
        <f>IF(MOD(ROW()-1,44)=0,QUOTIENT(ROW()-1,44)+1,"")</f>
        <v>6</v>
      </c>
      <c r="C221" s="498" t="s">
        <v>248</v>
      </c>
      <c r="D221" s="498"/>
      <c r="E221" s="499" t="str">
        <f>VLOOKUP(A221,入力フォーム!$A$26:$AA$75,25,FALSE)</f>
        <v>新規</v>
      </c>
      <c r="F221" s="500"/>
      <c r="G221" s="501"/>
      <c r="H221" s="505" t="str">
        <f>IF(OR(E221="新規",E221="変更"),"※提出してください",IF(E221="済","※提出は不要です",))</f>
        <v>※提出してください</v>
      </c>
      <c r="I221" s="505"/>
      <c r="J221" s="505"/>
      <c r="K221" s="505"/>
      <c r="L221" s="505"/>
      <c r="M221" s="505"/>
      <c r="N221" s="505"/>
      <c r="O221" s="505"/>
    </row>
    <row r="222" spans="1:16" s="255" customFormat="1" ht="23.25" customHeight="1" thickBot="1">
      <c r="C222" s="498"/>
      <c r="D222" s="498"/>
      <c r="E222" s="502"/>
      <c r="F222" s="503"/>
      <c r="G222" s="504"/>
      <c r="H222" s="505"/>
      <c r="I222" s="505"/>
      <c r="J222" s="505"/>
      <c r="K222" s="505"/>
      <c r="L222" s="505"/>
      <c r="M222" s="505"/>
      <c r="N222" s="505"/>
      <c r="O222" s="505"/>
    </row>
    <row r="223" spans="1:16" s="255" customFormat="1" ht="23.25" customHeight="1">
      <c r="C223" s="256"/>
      <c r="D223" s="256"/>
      <c r="E223" s="256"/>
      <c r="F223" s="256"/>
      <c r="G223" s="256"/>
      <c r="H223" s="256"/>
      <c r="I223" s="256"/>
      <c r="J223" s="256"/>
      <c r="K223" s="256"/>
      <c r="L223" s="256"/>
      <c r="M223" s="256"/>
      <c r="N223" s="256"/>
      <c r="O223" s="256"/>
    </row>
    <row r="224" spans="1:16" ht="30" customHeight="1">
      <c r="D224" s="506" t="s">
        <v>249</v>
      </c>
      <c r="E224" s="506"/>
      <c r="F224" s="506"/>
      <c r="G224" s="506"/>
      <c r="H224" s="506"/>
      <c r="I224" s="506"/>
      <c r="J224" s="506"/>
      <c r="K224" s="506"/>
      <c r="L224" s="506"/>
      <c r="M224" s="506"/>
      <c r="N224" s="506"/>
      <c r="O224" s="258"/>
      <c r="P224" s="259"/>
    </row>
    <row r="225" spans="3:31" ht="30" customHeight="1">
      <c r="D225" s="506" t="s">
        <v>210</v>
      </c>
      <c r="E225" s="506"/>
      <c r="F225" s="506"/>
      <c r="G225" s="506"/>
      <c r="H225" s="506"/>
      <c r="I225" s="506"/>
      <c r="J225" s="506"/>
      <c r="K225" s="506"/>
      <c r="L225" s="506"/>
      <c r="M225" s="506"/>
      <c r="N225" s="506"/>
      <c r="O225" s="258"/>
      <c r="P225" s="259"/>
    </row>
    <row r="226" spans="3:31" ht="27" customHeight="1">
      <c r="D226" s="281"/>
      <c r="E226" s="281"/>
      <c r="F226" s="281"/>
      <c r="G226" s="281"/>
      <c r="H226" s="281"/>
      <c r="I226" s="281"/>
      <c r="J226" s="281"/>
      <c r="K226" s="281"/>
      <c r="L226" s="281"/>
      <c r="M226" s="281"/>
      <c r="N226" s="281"/>
      <c r="O226" s="281"/>
      <c r="P226" s="259"/>
      <c r="AE226" s="262"/>
    </row>
    <row r="227" spans="3:31" s="255" customFormat="1" ht="19.5" customHeight="1">
      <c r="C227" s="283"/>
      <c r="L227" s="283"/>
      <c r="N227" s="507">
        <f ca="1">TODAY()</f>
        <v>45761</v>
      </c>
      <c r="O227" s="507"/>
    </row>
    <row r="228" spans="3:31" s="255" customFormat="1" ht="19.5" customHeight="1">
      <c r="C228" s="283"/>
    </row>
    <row r="229" spans="3:31" s="255" customFormat="1" ht="19.5" customHeight="1">
      <c r="C229" s="518" t="s">
        <v>211</v>
      </c>
      <c r="D229" s="518"/>
      <c r="E229" s="518"/>
      <c r="F229" s="518"/>
      <c r="G229" s="518"/>
      <c r="H229" s="518"/>
      <c r="I229" s="518"/>
      <c r="J229" s="518"/>
      <c r="K229" s="518"/>
    </row>
    <row r="230" spans="3:31" s="255" customFormat="1" ht="19.5" customHeight="1">
      <c r="C230" s="283"/>
    </row>
    <row r="231" spans="3:31" s="255" customFormat="1" ht="24" customHeight="1">
      <c r="C231" s="283"/>
      <c r="M231" s="264" t="s">
        <v>212</v>
      </c>
      <c r="N231" s="519" t="str">
        <f>入力フォーム!$C$22</f>
        <v>07-999</v>
      </c>
      <c r="O231" s="519"/>
    </row>
    <row r="232" spans="3:31" s="255" customFormat="1" ht="24" customHeight="1">
      <c r="C232" s="283"/>
      <c r="M232" s="264" t="s">
        <v>213</v>
      </c>
      <c r="N232" s="519" t="str">
        <f>入力フォーム!$C$4</f>
        <v>文学部事務室</v>
      </c>
      <c r="O232" s="519"/>
    </row>
    <row r="233" spans="3:31" s="255" customFormat="1" ht="24" customHeight="1">
      <c r="C233" s="283"/>
      <c r="M233" s="264" t="s">
        <v>214</v>
      </c>
      <c r="N233" s="519" t="str">
        <f>VLOOKUP(A221,入力フォーム!$A$26:$AA$75,9,FALSE)</f>
        <v>181H00006</v>
      </c>
      <c r="O233" s="519"/>
    </row>
    <row r="234" spans="3:31" s="255" customFormat="1" ht="24" customHeight="1">
      <c r="C234" s="283"/>
      <c r="M234" s="264" t="s">
        <v>215</v>
      </c>
      <c r="N234" s="519" t="str">
        <f>VLOOKUP(A221,入力フォーム!$A$26:$AA$75,2,FALSE)</f>
        <v>立正　6人</v>
      </c>
      <c r="O234" s="519"/>
    </row>
    <row r="235" spans="3:31" s="255" customFormat="1" ht="22.5" customHeight="1">
      <c r="C235" s="283"/>
      <c r="M235" s="283"/>
      <c r="N235" s="265"/>
      <c r="O235" s="265"/>
    </row>
    <row r="236" spans="3:31" s="255" customFormat="1" ht="22.5" customHeight="1">
      <c r="C236" s="283"/>
      <c r="M236" s="283"/>
      <c r="N236" s="265"/>
      <c r="O236" s="265"/>
    </row>
    <row r="237" spans="3:31" s="255" customFormat="1" ht="19.5" customHeight="1">
      <c r="C237" s="266" t="s">
        <v>250</v>
      </c>
      <c r="D237" s="266"/>
      <c r="E237" s="520">
        <f>入力フォーム!$C$13</f>
        <v>45931</v>
      </c>
      <c r="F237" s="520"/>
      <c r="G237" s="520"/>
      <c r="H237" s="520"/>
      <c r="I237" s="521" t="s">
        <v>216</v>
      </c>
      <c r="J237" s="521"/>
      <c r="K237" s="521"/>
      <c r="L237" s="521"/>
      <c r="M237" s="521"/>
      <c r="N237" s="521"/>
    </row>
    <row r="238" spans="3:31" s="255" customFormat="1" ht="21" customHeight="1">
      <c r="C238" s="267"/>
      <c r="D238" s="267"/>
      <c r="E238" s="267"/>
      <c r="F238" s="267"/>
      <c r="G238" s="267"/>
      <c r="H238" s="267"/>
      <c r="I238" s="267"/>
      <c r="J238" s="267"/>
      <c r="K238" s="267"/>
      <c r="L238" s="267"/>
      <c r="M238" s="267"/>
      <c r="N238" s="267"/>
      <c r="O238" s="267"/>
    </row>
    <row r="239" spans="3:31" s="255" customFormat="1" ht="21" customHeight="1">
      <c r="C239" s="267"/>
      <c r="D239" s="267"/>
      <c r="E239" s="267"/>
      <c r="F239" s="267"/>
      <c r="G239" s="267"/>
      <c r="H239" s="267"/>
      <c r="I239" s="267"/>
      <c r="J239" s="267"/>
      <c r="K239" s="267"/>
      <c r="L239" s="267"/>
      <c r="M239" s="267"/>
      <c r="N239" s="267"/>
      <c r="O239" s="267"/>
    </row>
    <row r="240" spans="3:31" s="255" customFormat="1" ht="21" customHeight="1">
      <c r="C240" s="283"/>
      <c r="D240" s="512" t="s">
        <v>217</v>
      </c>
      <c r="E240" s="512"/>
      <c r="F240" s="512"/>
      <c r="G240" s="512"/>
      <c r="H240" s="512"/>
      <c r="I240" s="512"/>
      <c r="J240" s="512"/>
      <c r="K240" s="512"/>
      <c r="L240" s="512"/>
      <c r="M240" s="512"/>
      <c r="N240" s="512"/>
      <c r="O240" s="512"/>
      <c r="P240" s="266"/>
    </row>
    <row r="241" spans="3:15" s="255" customFormat="1" ht="21" customHeight="1">
      <c r="C241" s="267"/>
      <c r="D241" s="267"/>
      <c r="E241" s="267"/>
      <c r="F241" s="267"/>
      <c r="G241" s="267"/>
      <c r="H241" s="267"/>
      <c r="I241" s="267"/>
      <c r="J241" s="267"/>
      <c r="K241" s="267"/>
      <c r="L241" s="267"/>
      <c r="M241" s="267"/>
      <c r="N241" s="267"/>
      <c r="O241" s="267"/>
    </row>
    <row r="242" spans="3:15" s="255" customFormat="1" ht="21" customHeight="1">
      <c r="C242" s="285"/>
      <c r="D242" s="285"/>
      <c r="E242" s="285"/>
      <c r="F242" s="285"/>
      <c r="G242" s="285"/>
      <c r="H242" s="285"/>
      <c r="I242" s="285"/>
      <c r="J242" s="285"/>
    </row>
    <row r="243" spans="3:15" s="255" customFormat="1" ht="27" customHeight="1">
      <c r="C243" s="283" t="s">
        <v>251</v>
      </c>
      <c r="D243" s="283" t="s">
        <v>218</v>
      </c>
      <c r="E243" s="513"/>
      <c r="F243" s="513"/>
      <c r="G243" s="513"/>
      <c r="H243" s="513"/>
      <c r="I243" s="513"/>
      <c r="J243" s="513"/>
      <c r="K243" s="513"/>
      <c r="M243" s="269"/>
      <c r="N243" s="270" t="s">
        <v>219</v>
      </c>
    </row>
    <row r="244" spans="3:15" s="255" customFormat="1" ht="27" customHeight="1">
      <c r="C244" s="283" t="s">
        <v>252</v>
      </c>
      <c r="D244" s="283" t="s">
        <v>220</v>
      </c>
      <c r="E244" s="514"/>
      <c r="F244" s="514"/>
      <c r="G244" s="514"/>
      <c r="H244" s="514"/>
      <c r="I244" s="514"/>
      <c r="J244" s="514"/>
      <c r="K244" s="514"/>
      <c r="L244" s="284" t="s">
        <v>253</v>
      </c>
      <c r="M244" s="282"/>
      <c r="N244" s="273" t="s">
        <v>221</v>
      </c>
      <c r="O244" s="274"/>
    </row>
    <row r="245" spans="3:15" s="255" customFormat="1" ht="22.5" customHeight="1">
      <c r="C245" s="283"/>
      <c r="D245" s="283"/>
      <c r="E245" s="283"/>
      <c r="F245" s="283"/>
      <c r="G245" s="283"/>
      <c r="H245" s="283"/>
      <c r="I245" s="283"/>
      <c r="J245" s="283"/>
    </row>
    <row r="246" spans="3:15" s="255" customFormat="1" ht="27" customHeight="1">
      <c r="C246" s="283"/>
      <c r="D246" s="283" t="s">
        <v>254</v>
      </c>
      <c r="E246" s="515" t="s">
        <v>222</v>
      </c>
      <c r="F246" s="515"/>
      <c r="G246" s="515"/>
      <c r="H246" s="515"/>
      <c r="I246" s="515"/>
      <c r="J246" s="515"/>
      <c r="K246" s="515"/>
    </row>
    <row r="247" spans="3:15" s="255" customFormat="1" ht="22.5" customHeight="1">
      <c r="C247" s="283"/>
      <c r="D247" s="283"/>
      <c r="E247" s="283"/>
      <c r="F247" s="283"/>
      <c r="G247" s="283"/>
      <c r="H247" s="283"/>
      <c r="I247" s="283"/>
      <c r="J247" s="283"/>
    </row>
    <row r="248" spans="3:15" s="255" customFormat="1" ht="27" customHeight="1">
      <c r="C248" s="283" t="s">
        <v>255</v>
      </c>
      <c r="D248" s="283" t="s">
        <v>223</v>
      </c>
      <c r="E248" s="275"/>
      <c r="F248" s="275"/>
      <c r="G248" s="275"/>
      <c r="H248" s="275"/>
      <c r="I248" s="275"/>
      <c r="J248" s="275"/>
      <c r="K248" s="276"/>
      <c r="L248" s="277"/>
    </row>
    <row r="249" spans="3:15" s="255" customFormat="1" ht="27" customHeight="1">
      <c r="C249" s="283"/>
      <c r="D249" s="283"/>
      <c r="E249" s="516" t="s">
        <v>224</v>
      </c>
      <c r="F249" s="516"/>
      <c r="G249" s="516"/>
      <c r="H249" s="516"/>
      <c r="I249" s="516"/>
      <c r="J249" s="516"/>
      <c r="K249" s="516"/>
      <c r="L249" s="516"/>
      <c r="M249" s="516"/>
      <c r="N249" s="516"/>
    </row>
    <row r="250" spans="3:15" s="255" customFormat="1" ht="22.5" customHeight="1">
      <c r="C250" s="283"/>
      <c r="D250" s="283"/>
      <c r="E250" s="283"/>
      <c r="F250" s="283"/>
      <c r="G250" s="283"/>
      <c r="H250" s="283"/>
      <c r="I250" s="283"/>
      <c r="J250" s="283"/>
    </row>
    <row r="251" spans="3:15" s="255" customFormat="1" ht="27" customHeight="1">
      <c r="C251" s="283" t="s">
        <v>256</v>
      </c>
      <c r="D251" s="283" t="s">
        <v>218</v>
      </c>
      <c r="E251" s="517"/>
      <c r="F251" s="517"/>
      <c r="G251" s="517"/>
      <c r="H251" s="517"/>
      <c r="I251" s="517"/>
      <c r="J251" s="517"/>
      <c r="K251" s="517"/>
      <c r="L251" s="517"/>
      <c r="M251" s="517"/>
      <c r="N251" s="517"/>
    </row>
    <row r="252" spans="3:15" s="255" customFormat="1" ht="27" customHeight="1">
      <c r="C252" s="283" t="s">
        <v>257</v>
      </c>
      <c r="D252" s="283" t="s">
        <v>225</v>
      </c>
      <c r="E252" s="508"/>
      <c r="F252" s="508"/>
      <c r="G252" s="508"/>
      <c r="H252" s="508"/>
      <c r="I252" s="508"/>
      <c r="J252" s="508"/>
      <c r="K252" s="508"/>
      <c r="L252" s="508"/>
      <c r="M252" s="508"/>
      <c r="N252" s="508"/>
    </row>
    <row r="253" spans="3:15" s="255" customFormat="1" ht="22.5" customHeight="1">
      <c r="C253" s="283"/>
      <c r="D253" s="283"/>
      <c r="E253" s="283"/>
      <c r="F253" s="283"/>
      <c r="G253" s="283"/>
      <c r="H253" s="283"/>
      <c r="I253" s="283"/>
      <c r="J253" s="283"/>
    </row>
    <row r="254" spans="3:15" s="255" customFormat="1" ht="19.5" customHeight="1">
      <c r="C254" s="283"/>
      <c r="M254" s="278"/>
      <c r="N254" s="509" t="s">
        <v>226</v>
      </c>
      <c r="O254" s="509"/>
    </row>
    <row r="255" spans="3:15" s="255" customFormat="1" ht="19.5" customHeight="1">
      <c r="C255" s="283"/>
      <c r="M255" s="278"/>
      <c r="N255" s="278"/>
    </row>
    <row r="256" spans="3:15" s="255" customFormat="1" ht="27" customHeight="1">
      <c r="C256" s="510" t="s">
        <v>227</v>
      </c>
      <c r="D256" s="510"/>
      <c r="E256" s="510"/>
      <c r="F256" s="510"/>
      <c r="G256" s="510"/>
      <c r="H256" s="510"/>
      <c r="I256" s="510"/>
      <c r="J256" s="510"/>
      <c r="K256" s="510"/>
      <c r="L256" s="510"/>
      <c r="M256" s="510"/>
      <c r="N256" s="510"/>
      <c r="O256" s="510"/>
    </row>
    <row r="257" spans="1:31" s="255" customFormat="1" ht="24" customHeight="1">
      <c r="C257" s="511" t="s">
        <v>228</v>
      </c>
      <c r="D257" s="511"/>
      <c r="E257" s="511"/>
      <c r="F257" s="511"/>
      <c r="G257" s="511"/>
      <c r="H257" s="511"/>
      <c r="I257" s="511"/>
      <c r="J257" s="511"/>
      <c r="K257" s="511"/>
      <c r="L257" s="511"/>
      <c r="M257" s="511"/>
      <c r="N257" s="511"/>
      <c r="O257" s="511"/>
    </row>
    <row r="258" spans="1:31" s="255" customFormat="1" ht="24" customHeight="1">
      <c r="C258" s="511" t="s">
        <v>258</v>
      </c>
      <c r="D258" s="511"/>
      <c r="E258" s="511"/>
      <c r="F258" s="511"/>
      <c r="G258" s="511"/>
      <c r="H258" s="511"/>
      <c r="I258" s="511"/>
      <c r="J258" s="511"/>
      <c r="K258" s="511"/>
      <c r="L258" s="511"/>
      <c r="M258" s="511"/>
      <c r="N258" s="511"/>
      <c r="O258" s="511"/>
    </row>
    <row r="259" spans="1:31" s="255" customFormat="1" ht="24" customHeight="1">
      <c r="C259" s="511" t="s">
        <v>259</v>
      </c>
      <c r="D259" s="511"/>
      <c r="E259" s="511"/>
      <c r="F259" s="511"/>
      <c r="G259" s="511"/>
      <c r="H259" s="511"/>
      <c r="I259" s="511"/>
      <c r="J259" s="511"/>
      <c r="K259" s="511"/>
      <c r="L259" s="511"/>
      <c r="M259" s="511"/>
      <c r="N259" s="511"/>
      <c r="O259" s="511"/>
    </row>
    <row r="260" spans="1:31" s="255" customFormat="1" ht="24" customHeight="1">
      <c r="C260" s="511" t="s">
        <v>260</v>
      </c>
      <c r="D260" s="511"/>
      <c r="E260" s="511"/>
      <c r="F260" s="511"/>
      <c r="G260" s="511"/>
      <c r="H260" s="511"/>
      <c r="I260" s="511"/>
      <c r="J260" s="511"/>
      <c r="K260" s="511"/>
      <c r="L260" s="511"/>
      <c r="M260" s="511"/>
      <c r="N260" s="511"/>
      <c r="O260" s="511"/>
    </row>
    <row r="261" spans="1:31" s="255" customFormat="1" ht="24" customHeight="1">
      <c r="C261" s="522" t="s">
        <v>261</v>
      </c>
      <c r="D261" s="522"/>
      <c r="E261" s="522"/>
      <c r="F261" s="522"/>
      <c r="G261" s="522"/>
      <c r="H261" s="522"/>
      <c r="I261" s="522"/>
      <c r="J261" s="522"/>
      <c r="K261" s="522"/>
      <c r="L261" s="522"/>
      <c r="M261" s="522"/>
      <c r="N261" s="522"/>
      <c r="O261" s="522"/>
    </row>
    <row r="262" spans="1:31" s="255" customFormat="1" ht="24" customHeight="1">
      <c r="C262" s="522" t="s">
        <v>262</v>
      </c>
      <c r="D262" s="522"/>
      <c r="E262" s="522"/>
      <c r="F262" s="522"/>
      <c r="G262" s="522"/>
      <c r="H262" s="522"/>
      <c r="I262" s="522"/>
      <c r="J262" s="522"/>
      <c r="K262" s="522"/>
      <c r="L262" s="522"/>
      <c r="M262" s="522"/>
      <c r="N262" s="522"/>
      <c r="O262" s="522"/>
    </row>
    <row r="263" spans="1:31" ht="18.75" customHeight="1">
      <c r="D263" s="279"/>
      <c r="E263" s="279"/>
      <c r="F263" s="279"/>
      <c r="G263" s="279"/>
      <c r="H263" s="279"/>
      <c r="I263" s="279"/>
      <c r="J263" s="279"/>
      <c r="K263" s="279"/>
      <c r="L263" s="279"/>
      <c r="M263" s="279"/>
      <c r="N263" s="279"/>
      <c r="O263" s="279"/>
    </row>
    <row r="264" spans="1:31" ht="18.75" customHeight="1" thickBot="1">
      <c r="N264" s="523">
        <v>20250414</v>
      </c>
      <c r="O264" s="523"/>
    </row>
    <row r="265" spans="1:31" s="255" customFormat="1" ht="31.5" customHeight="1">
      <c r="A265" s="255">
        <f>IF(MOD(ROW()-1,44)=0,QUOTIENT(ROW()-1,44)+1,"")</f>
        <v>7</v>
      </c>
      <c r="C265" s="498" t="s">
        <v>248</v>
      </c>
      <c r="D265" s="498"/>
      <c r="E265" s="499" t="str">
        <f>VLOOKUP(A265,入力フォーム!$A$26:$AA$75,25,FALSE)</f>
        <v>新規</v>
      </c>
      <c r="F265" s="500"/>
      <c r="G265" s="501"/>
      <c r="H265" s="505" t="str">
        <f>IF(OR(E265="新規",E265="変更"),"※提出してください",IF(E265="済","※提出は不要です",))</f>
        <v>※提出してください</v>
      </c>
      <c r="I265" s="505"/>
      <c r="J265" s="505"/>
      <c r="K265" s="505"/>
      <c r="L265" s="505"/>
      <c r="M265" s="505"/>
      <c r="N265" s="505"/>
      <c r="O265" s="505"/>
    </row>
    <row r="266" spans="1:31" s="255" customFormat="1" ht="23.25" customHeight="1" thickBot="1">
      <c r="C266" s="498"/>
      <c r="D266" s="498"/>
      <c r="E266" s="502"/>
      <c r="F266" s="503"/>
      <c r="G266" s="504"/>
      <c r="H266" s="505"/>
      <c r="I266" s="505"/>
      <c r="J266" s="505"/>
      <c r="K266" s="505"/>
      <c r="L266" s="505"/>
      <c r="M266" s="505"/>
      <c r="N266" s="505"/>
      <c r="O266" s="505"/>
    </row>
    <row r="267" spans="1:31" s="255" customFormat="1" ht="23.25" customHeight="1">
      <c r="C267" s="256"/>
      <c r="D267" s="256"/>
      <c r="E267" s="256"/>
      <c r="F267" s="256"/>
      <c r="G267" s="256"/>
      <c r="H267" s="256"/>
      <c r="I267" s="256"/>
      <c r="J267" s="256"/>
      <c r="K267" s="256"/>
      <c r="L267" s="256"/>
      <c r="M267" s="256"/>
      <c r="N267" s="256"/>
      <c r="O267" s="256"/>
    </row>
    <row r="268" spans="1:31" ht="30" customHeight="1">
      <c r="D268" s="506" t="s">
        <v>249</v>
      </c>
      <c r="E268" s="506"/>
      <c r="F268" s="506"/>
      <c r="G268" s="506"/>
      <c r="H268" s="506"/>
      <c r="I268" s="506"/>
      <c r="J268" s="506"/>
      <c r="K268" s="506"/>
      <c r="L268" s="506"/>
      <c r="M268" s="506"/>
      <c r="N268" s="506"/>
      <c r="O268" s="258"/>
      <c r="P268" s="259"/>
    </row>
    <row r="269" spans="1:31" ht="30" customHeight="1">
      <c r="D269" s="506" t="s">
        <v>210</v>
      </c>
      <c r="E269" s="506"/>
      <c r="F269" s="506"/>
      <c r="G269" s="506"/>
      <c r="H269" s="506"/>
      <c r="I269" s="506"/>
      <c r="J269" s="506"/>
      <c r="K269" s="506"/>
      <c r="L269" s="506"/>
      <c r="M269" s="506"/>
      <c r="N269" s="506"/>
      <c r="O269" s="258"/>
      <c r="P269" s="259"/>
    </row>
    <row r="270" spans="1:31" ht="27" customHeight="1">
      <c r="D270" s="281"/>
      <c r="E270" s="281"/>
      <c r="F270" s="281"/>
      <c r="G270" s="281"/>
      <c r="H270" s="281"/>
      <c r="I270" s="281"/>
      <c r="J270" s="281"/>
      <c r="K270" s="281"/>
      <c r="L270" s="281"/>
      <c r="M270" s="281"/>
      <c r="N270" s="281"/>
      <c r="O270" s="281"/>
      <c r="P270" s="259"/>
      <c r="AE270" s="262"/>
    </row>
    <row r="271" spans="1:31" s="255" customFormat="1" ht="19.5" customHeight="1">
      <c r="C271" s="283"/>
      <c r="L271" s="283"/>
      <c r="N271" s="507">
        <f ca="1">TODAY()</f>
        <v>45761</v>
      </c>
      <c r="O271" s="507"/>
    </row>
    <row r="272" spans="1:31" s="255" customFormat="1" ht="19.5" customHeight="1">
      <c r="C272" s="283"/>
    </row>
    <row r="273" spans="3:16" s="255" customFormat="1" ht="19.5" customHeight="1">
      <c r="C273" s="518" t="s">
        <v>211</v>
      </c>
      <c r="D273" s="518"/>
      <c r="E273" s="518"/>
      <c r="F273" s="518"/>
      <c r="G273" s="518"/>
      <c r="H273" s="518"/>
      <c r="I273" s="518"/>
      <c r="J273" s="518"/>
      <c r="K273" s="518"/>
    </row>
    <row r="274" spans="3:16" s="255" customFormat="1" ht="19.5" customHeight="1">
      <c r="C274" s="283"/>
    </row>
    <row r="275" spans="3:16" s="255" customFormat="1" ht="24" customHeight="1">
      <c r="C275" s="283"/>
      <c r="M275" s="264" t="s">
        <v>212</v>
      </c>
      <c r="N275" s="519" t="str">
        <f>入力フォーム!$C$22</f>
        <v>07-999</v>
      </c>
      <c r="O275" s="519"/>
    </row>
    <row r="276" spans="3:16" s="255" customFormat="1" ht="24" customHeight="1">
      <c r="C276" s="283"/>
      <c r="M276" s="264" t="s">
        <v>213</v>
      </c>
      <c r="N276" s="519" t="str">
        <f>入力フォーム!$C$4</f>
        <v>文学部事務室</v>
      </c>
      <c r="O276" s="519"/>
    </row>
    <row r="277" spans="3:16" s="255" customFormat="1" ht="24" customHeight="1">
      <c r="C277" s="283"/>
      <c r="M277" s="264" t="s">
        <v>214</v>
      </c>
      <c r="N277" s="519" t="str">
        <f>VLOOKUP(A265,入力フォーム!$A$26:$AA$75,9,FALSE)</f>
        <v>181H00007</v>
      </c>
      <c r="O277" s="519"/>
    </row>
    <row r="278" spans="3:16" s="255" customFormat="1" ht="24" customHeight="1">
      <c r="C278" s="283"/>
      <c r="M278" s="264" t="s">
        <v>215</v>
      </c>
      <c r="N278" s="519" t="str">
        <f>VLOOKUP(A265,入力フォーム!$A$26:$AA$75,2,FALSE)</f>
        <v>立正　7人</v>
      </c>
      <c r="O278" s="519"/>
    </row>
    <row r="279" spans="3:16" s="255" customFormat="1" ht="22.5" customHeight="1">
      <c r="C279" s="283"/>
      <c r="M279" s="283"/>
      <c r="N279" s="265"/>
      <c r="O279" s="265"/>
    </row>
    <row r="280" spans="3:16" s="255" customFormat="1" ht="22.5" customHeight="1">
      <c r="C280" s="283"/>
      <c r="M280" s="283"/>
      <c r="N280" s="265"/>
      <c r="O280" s="265"/>
    </row>
    <row r="281" spans="3:16" s="255" customFormat="1" ht="19.5" customHeight="1">
      <c r="C281" s="266" t="s">
        <v>250</v>
      </c>
      <c r="D281" s="266"/>
      <c r="E281" s="520">
        <f>入力フォーム!$C$13</f>
        <v>45931</v>
      </c>
      <c r="F281" s="520"/>
      <c r="G281" s="520"/>
      <c r="H281" s="520"/>
      <c r="I281" s="521" t="s">
        <v>216</v>
      </c>
      <c r="J281" s="521"/>
      <c r="K281" s="521"/>
      <c r="L281" s="521"/>
      <c r="M281" s="521"/>
      <c r="N281" s="521"/>
    </row>
    <row r="282" spans="3:16" s="255" customFormat="1" ht="21" customHeight="1">
      <c r="C282" s="267"/>
      <c r="D282" s="267"/>
      <c r="E282" s="267"/>
      <c r="F282" s="267"/>
      <c r="G282" s="267"/>
      <c r="H282" s="267"/>
      <c r="I282" s="267"/>
      <c r="J282" s="267"/>
      <c r="K282" s="267"/>
      <c r="L282" s="267"/>
      <c r="M282" s="267"/>
      <c r="N282" s="267"/>
      <c r="O282" s="267"/>
    </row>
    <row r="283" spans="3:16" s="255" customFormat="1" ht="21" customHeight="1">
      <c r="C283" s="267"/>
      <c r="D283" s="267"/>
      <c r="E283" s="267"/>
      <c r="F283" s="267"/>
      <c r="G283" s="267"/>
      <c r="H283" s="267"/>
      <c r="I283" s="267"/>
      <c r="J283" s="267"/>
      <c r="K283" s="267"/>
      <c r="L283" s="267"/>
      <c r="M283" s="267"/>
      <c r="N283" s="267"/>
      <c r="O283" s="267"/>
    </row>
    <row r="284" spans="3:16" s="255" customFormat="1" ht="21" customHeight="1">
      <c r="C284" s="283"/>
      <c r="D284" s="512" t="s">
        <v>217</v>
      </c>
      <c r="E284" s="512"/>
      <c r="F284" s="512"/>
      <c r="G284" s="512"/>
      <c r="H284" s="512"/>
      <c r="I284" s="512"/>
      <c r="J284" s="512"/>
      <c r="K284" s="512"/>
      <c r="L284" s="512"/>
      <c r="M284" s="512"/>
      <c r="N284" s="512"/>
      <c r="O284" s="512"/>
      <c r="P284" s="266"/>
    </row>
    <row r="285" spans="3:16" s="255" customFormat="1" ht="21" customHeight="1">
      <c r="C285" s="267"/>
      <c r="D285" s="267"/>
      <c r="E285" s="267"/>
      <c r="F285" s="267"/>
      <c r="G285" s="267"/>
      <c r="H285" s="267"/>
      <c r="I285" s="267"/>
      <c r="J285" s="267"/>
      <c r="K285" s="267"/>
      <c r="L285" s="267"/>
      <c r="M285" s="267"/>
      <c r="N285" s="267"/>
      <c r="O285" s="267"/>
    </row>
    <row r="286" spans="3:16" s="255" customFormat="1" ht="21" customHeight="1">
      <c r="C286" s="285"/>
      <c r="D286" s="285"/>
      <c r="E286" s="285"/>
      <c r="F286" s="285"/>
      <c r="G286" s="285"/>
      <c r="H286" s="285"/>
      <c r="I286" s="285"/>
      <c r="J286" s="285"/>
    </row>
    <row r="287" spans="3:16" s="255" customFormat="1" ht="27" customHeight="1">
      <c r="C287" s="283" t="s">
        <v>251</v>
      </c>
      <c r="D287" s="283" t="s">
        <v>218</v>
      </c>
      <c r="E287" s="513"/>
      <c r="F287" s="513"/>
      <c r="G287" s="513"/>
      <c r="H287" s="513"/>
      <c r="I287" s="513"/>
      <c r="J287" s="513"/>
      <c r="K287" s="513"/>
      <c r="M287" s="269"/>
      <c r="N287" s="270" t="s">
        <v>219</v>
      </c>
    </row>
    <row r="288" spans="3:16" s="255" customFormat="1" ht="27" customHeight="1">
      <c r="C288" s="283" t="s">
        <v>252</v>
      </c>
      <c r="D288" s="283" t="s">
        <v>220</v>
      </c>
      <c r="E288" s="514"/>
      <c r="F288" s="514"/>
      <c r="G288" s="514"/>
      <c r="H288" s="514"/>
      <c r="I288" s="514"/>
      <c r="J288" s="514"/>
      <c r="K288" s="514"/>
      <c r="L288" s="284" t="s">
        <v>253</v>
      </c>
      <c r="M288" s="282"/>
      <c r="N288" s="273" t="s">
        <v>221</v>
      </c>
      <c r="O288" s="274"/>
    </row>
    <row r="289" spans="3:15" s="255" customFormat="1" ht="22.5" customHeight="1">
      <c r="C289" s="283"/>
      <c r="D289" s="283"/>
      <c r="E289" s="283"/>
      <c r="F289" s="283"/>
      <c r="G289" s="283"/>
      <c r="H289" s="283"/>
      <c r="I289" s="283"/>
      <c r="J289" s="283"/>
    </row>
    <row r="290" spans="3:15" s="255" customFormat="1" ht="27" customHeight="1">
      <c r="C290" s="283"/>
      <c r="D290" s="283" t="s">
        <v>254</v>
      </c>
      <c r="E290" s="515" t="s">
        <v>222</v>
      </c>
      <c r="F290" s="515"/>
      <c r="G290" s="515"/>
      <c r="H290" s="515"/>
      <c r="I290" s="515"/>
      <c r="J290" s="515"/>
      <c r="K290" s="515"/>
    </row>
    <row r="291" spans="3:15" s="255" customFormat="1" ht="22.5" customHeight="1">
      <c r="C291" s="283"/>
      <c r="D291" s="283"/>
      <c r="E291" s="283"/>
      <c r="F291" s="283"/>
      <c r="G291" s="283"/>
      <c r="H291" s="283"/>
      <c r="I291" s="283"/>
      <c r="J291" s="283"/>
    </row>
    <row r="292" spans="3:15" s="255" customFormat="1" ht="27" customHeight="1">
      <c r="C292" s="283" t="s">
        <v>255</v>
      </c>
      <c r="D292" s="283" t="s">
        <v>223</v>
      </c>
      <c r="E292" s="275"/>
      <c r="F292" s="275"/>
      <c r="G292" s="275"/>
      <c r="H292" s="275"/>
      <c r="I292" s="275"/>
      <c r="J292" s="275"/>
      <c r="K292" s="276"/>
      <c r="L292" s="277"/>
    </row>
    <row r="293" spans="3:15" s="255" customFormat="1" ht="27" customHeight="1">
      <c r="C293" s="283"/>
      <c r="D293" s="283"/>
      <c r="E293" s="516" t="s">
        <v>224</v>
      </c>
      <c r="F293" s="516"/>
      <c r="G293" s="516"/>
      <c r="H293" s="516"/>
      <c r="I293" s="516"/>
      <c r="J293" s="516"/>
      <c r="K293" s="516"/>
      <c r="L293" s="516"/>
      <c r="M293" s="516"/>
      <c r="N293" s="516"/>
    </row>
    <row r="294" spans="3:15" s="255" customFormat="1" ht="22.5" customHeight="1">
      <c r="C294" s="283"/>
      <c r="D294" s="283"/>
      <c r="E294" s="283"/>
      <c r="F294" s="283"/>
      <c r="G294" s="283"/>
      <c r="H294" s="283"/>
      <c r="I294" s="283"/>
      <c r="J294" s="283"/>
    </row>
    <row r="295" spans="3:15" s="255" customFormat="1" ht="27" customHeight="1">
      <c r="C295" s="283" t="s">
        <v>256</v>
      </c>
      <c r="D295" s="283" t="s">
        <v>218</v>
      </c>
      <c r="E295" s="517"/>
      <c r="F295" s="517"/>
      <c r="G295" s="517"/>
      <c r="H295" s="517"/>
      <c r="I295" s="517"/>
      <c r="J295" s="517"/>
      <c r="K295" s="517"/>
      <c r="L295" s="517"/>
      <c r="M295" s="517"/>
      <c r="N295" s="517"/>
    </row>
    <row r="296" spans="3:15" s="255" customFormat="1" ht="27" customHeight="1">
      <c r="C296" s="283" t="s">
        <v>257</v>
      </c>
      <c r="D296" s="283" t="s">
        <v>225</v>
      </c>
      <c r="E296" s="508"/>
      <c r="F296" s="508"/>
      <c r="G296" s="508"/>
      <c r="H296" s="508"/>
      <c r="I296" s="508"/>
      <c r="J296" s="508"/>
      <c r="K296" s="508"/>
      <c r="L296" s="508"/>
      <c r="M296" s="508"/>
      <c r="N296" s="508"/>
    </row>
    <row r="297" spans="3:15" s="255" customFormat="1" ht="22.5" customHeight="1">
      <c r="C297" s="283"/>
      <c r="D297" s="283"/>
      <c r="E297" s="283"/>
      <c r="F297" s="283"/>
      <c r="G297" s="283"/>
      <c r="H297" s="283"/>
      <c r="I297" s="283"/>
      <c r="J297" s="283"/>
    </row>
    <row r="298" spans="3:15" s="255" customFormat="1" ht="19.5" customHeight="1">
      <c r="C298" s="283"/>
      <c r="M298" s="278"/>
      <c r="N298" s="509" t="s">
        <v>226</v>
      </c>
      <c r="O298" s="509"/>
    </row>
    <row r="299" spans="3:15" s="255" customFormat="1" ht="19.5" customHeight="1">
      <c r="C299" s="283"/>
      <c r="M299" s="278"/>
      <c r="N299" s="278"/>
    </row>
    <row r="300" spans="3:15" s="255" customFormat="1" ht="27" customHeight="1">
      <c r="C300" s="510" t="s">
        <v>227</v>
      </c>
      <c r="D300" s="510"/>
      <c r="E300" s="510"/>
      <c r="F300" s="510"/>
      <c r="G300" s="510"/>
      <c r="H300" s="510"/>
      <c r="I300" s="510"/>
      <c r="J300" s="510"/>
      <c r="K300" s="510"/>
      <c r="L300" s="510"/>
      <c r="M300" s="510"/>
      <c r="N300" s="510"/>
      <c r="O300" s="510"/>
    </row>
    <row r="301" spans="3:15" s="255" customFormat="1" ht="24" customHeight="1">
      <c r="C301" s="511" t="s">
        <v>228</v>
      </c>
      <c r="D301" s="511"/>
      <c r="E301" s="511"/>
      <c r="F301" s="511"/>
      <c r="G301" s="511"/>
      <c r="H301" s="511"/>
      <c r="I301" s="511"/>
      <c r="J301" s="511"/>
      <c r="K301" s="511"/>
      <c r="L301" s="511"/>
      <c r="M301" s="511"/>
      <c r="N301" s="511"/>
      <c r="O301" s="511"/>
    </row>
    <row r="302" spans="3:15" s="255" customFormat="1" ht="24" customHeight="1">
      <c r="C302" s="511" t="s">
        <v>258</v>
      </c>
      <c r="D302" s="511"/>
      <c r="E302" s="511"/>
      <c r="F302" s="511"/>
      <c r="G302" s="511"/>
      <c r="H302" s="511"/>
      <c r="I302" s="511"/>
      <c r="J302" s="511"/>
      <c r="K302" s="511"/>
      <c r="L302" s="511"/>
      <c r="M302" s="511"/>
      <c r="N302" s="511"/>
      <c r="O302" s="511"/>
    </row>
    <row r="303" spans="3:15" s="255" customFormat="1" ht="24" customHeight="1">
      <c r="C303" s="511" t="s">
        <v>259</v>
      </c>
      <c r="D303" s="511"/>
      <c r="E303" s="511"/>
      <c r="F303" s="511"/>
      <c r="G303" s="511"/>
      <c r="H303" s="511"/>
      <c r="I303" s="511"/>
      <c r="J303" s="511"/>
      <c r="K303" s="511"/>
      <c r="L303" s="511"/>
      <c r="M303" s="511"/>
      <c r="N303" s="511"/>
      <c r="O303" s="511"/>
    </row>
    <row r="304" spans="3:15" s="255" customFormat="1" ht="24" customHeight="1">
      <c r="C304" s="511" t="s">
        <v>260</v>
      </c>
      <c r="D304" s="511"/>
      <c r="E304" s="511"/>
      <c r="F304" s="511"/>
      <c r="G304" s="511"/>
      <c r="H304" s="511"/>
      <c r="I304" s="511"/>
      <c r="J304" s="511"/>
      <c r="K304" s="511"/>
      <c r="L304" s="511"/>
      <c r="M304" s="511"/>
      <c r="N304" s="511"/>
      <c r="O304" s="511"/>
    </row>
    <row r="305" spans="1:31" s="255" customFormat="1" ht="24" customHeight="1">
      <c r="C305" s="522" t="s">
        <v>261</v>
      </c>
      <c r="D305" s="522"/>
      <c r="E305" s="522"/>
      <c r="F305" s="522"/>
      <c r="G305" s="522"/>
      <c r="H305" s="522"/>
      <c r="I305" s="522"/>
      <c r="J305" s="522"/>
      <c r="K305" s="522"/>
      <c r="L305" s="522"/>
      <c r="M305" s="522"/>
      <c r="N305" s="522"/>
      <c r="O305" s="522"/>
    </row>
    <row r="306" spans="1:31" s="255" customFormat="1" ht="24" customHeight="1">
      <c r="C306" s="522" t="s">
        <v>262</v>
      </c>
      <c r="D306" s="522"/>
      <c r="E306" s="522"/>
      <c r="F306" s="522"/>
      <c r="G306" s="522"/>
      <c r="H306" s="522"/>
      <c r="I306" s="522"/>
      <c r="J306" s="522"/>
      <c r="K306" s="522"/>
      <c r="L306" s="522"/>
      <c r="M306" s="522"/>
      <c r="N306" s="522"/>
      <c r="O306" s="522"/>
    </row>
    <row r="307" spans="1:31" ht="18.75" customHeight="1">
      <c r="D307" s="279"/>
      <c r="E307" s="279"/>
      <c r="F307" s="279"/>
      <c r="G307" s="279"/>
      <c r="H307" s="279"/>
      <c r="I307" s="279"/>
      <c r="J307" s="279"/>
      <c r="K307" s="279"/>
      <c r="L307" s="279"/>
      <c r="M307" s="279"/>
      <c r="N307" s="279"/>
      <c r="O307" s="279"/>
    </row>
    <row r="308" spans="1:31" ht="18.75" customHeight="1" thickBot="1">
      <c r="N308" s="523">
        <v>20250414</v>
      </c>
      <c r="O308" s="523"/>
    </row>
    <row r="309" spans="1:31" s="255" customFormat="1" ht="31.5" customHeight="1">
      <c r="A309" s="255">
        <f>IF(MOD(ROW()-1,44)=0,QUOTIENT(ROW()-1,44)+1,"")</f>
        <v>8</v>
      </c>
      <c r="C309" s="498" t="s">
        <v>248</v>
      </c>
      <c r="D309" s="498"/>
      <c r="E309" s="499" t="str">
        <f>VLOOKUP(A309,入力フォーム!$A$26:$AA$75,25,FALSE)</f>
        <v>新規</v>
      </c>
      <c r="F309" s="500"/>
      <c r="G309" s="501"/>
      <c r="H309" s="505" t="str">
        <f>IF(OR(E309="新規",E309="変更"),"※提出してください",IF(E309="済","※提出は不要です",))</f>
        <v>※提出してください</v>
      </c>
      <c r="I309" s="505"/>
      <c r="J309" s="505"/>
      <c r="K309" s="505"/>
      <c r="L309" s="505"/>
      <c r="M309" s="505"/>
      <c r="N309" s="505"/>
      <c r="O309" s="505"/>
    </row>
    <row r="310" spans="1:31" s="255" customFormat="1" ht="23.25" customHeight="1" thickBot="1">
      <c r="C310" s="498"/>
      <c r="D310" s="498"/>
      <c r="E310" s="502"/>
      <c r="F310" s="503"/>
      <c r="G310" s="504"/>
      <c r="H310" s="505"/>
      <c r="I310" s="505"/>
      <c r="J310" s="505"/>
      <c r="K310" s="505"/>
      <c r="L310" s="505"/>
      <c r="M310" s="505"/>
      <c r="N310" s="505"/>
      <c r="O310" s="505"/>
    </row>
    <row r="311" spans="1:31" s="255" customFormat="1" ht="23.25" customHeight="1">
      <c r="C311" s="256"/>
      <c r="D311" s="256"/>
      <c r="E311" s="256"/>
      <c r="F311" s="256"/>
      <c r="G311" s="256"/>
      <c r="H311" s="256"/>
      <c r="I311" s="256"/>
      <c r="J311" s="256"/>
      <c r="K311" s="256"/>
      <c r="L311" s="256"/>
      <c r="M311" s="256"/>
      <c r="N311" s="256"/>
      <c r="O311" s="256"/>
    </row>
    <row r="312" spans="1:31" ht="30" customHeight="1">
      <c r="D312" s="506" t="s">
        <v>249</v>
      </c>
      <c r="E312" s="506"/>
      <c r="F312" s="506"/>
      <c r="G312" s="506"/>
      <c r="H312" s="506"/>
      <c r="I312" s="506"/>
      <c r="J312" s="506"/>
      <c r="K312" s="506"/>
      <c r="L312" s="506"/>
      <c r="M312" s="506"/>
      <c r="N312" s="506"/>
      <c r="O312" s="258"/>
      <c r="P312" s="259"/>
    </row>
    <row r="313" spans="1:31" ht="30" customHeight="1">
      <c r="D313" s="506" t="s">
        <v>210</v>
      </c>
      <c r="E313" s="506"/>
      <c r="F313" s="506"/>
      <c r="G313" s="506"/>
      <c r="H313" s="506"/>
      <c r="I313" s="506"/>
      <c r="J313" s="506"/>
      <c r="K313" s="506"/>
      <c r="L313" s="506"/>
      <c r="M313" s="506"/>
      <c r="N313" s="506"/>
      <c r="O313" s="258"/>
      <c r="P313" s="259"/>
    </row>
    <row r="314" spans="1:31" ht="27" customHeight="1">
      <c r="D314" s="281"/>
      <c r="E314" s="281"/>
      <c r="F314" s="281"/>
      <c r="G314" s="281"/>
      <c r="H314" s="281"/>
      <c r="I314" s="281"/>
      <c r="J314" s="281"/>
      <c r="K314" s="281"/>
      <c r="L314" s="281"/>
      <c r="M314" s="281"/>
      <c r="N314" s="281"/>
      <c r="O314" s="281"/>
      <c r="P314" s="259"/>
      <c r="AE314" s="262"/>
    </row>
    <row r="315" spans="1:31" s="255" customFormat="1" ht="19.5" customHeight="1">
      <c r="C315" s="283"/>
      <c r="L315" s="283"/>
      <c r="N315" s="507">
        <f ca="1">TODAY()</f>
        <v>45761</v>
      </c>
      <c r="O315" s="507"/>
    </row>
    <row r="316" spans="1:31" s="255" customFormat="1" ht="19.5" customHeight="1">
      <c r="C316" s="283"/>
    </row>
    <row r="317" spans="1:31" s="255" customFormat="1" ht="19.5" customHeight="1">
      <c r="C317" s="518" t="s">
        <v>211</v>
      </c>
      <c r="D317" s="518"/>
      <c r="E317" s="518"/>
      <c r="F317" s="518"/>
      <c r="G317" s="518"/>
      <c r="H317" s="518"/>
      <c r="I317" s="518"/>
      <c r="J317" s="518"/>
      <c r="K317" s="518"/>
    </row>
    <row r="318" spans="1:31" s="255" customFormat="1" ht="19.5" customHeight="1">
      <c r="C318" s="283"/>
    </row>
    <row r="319" spans="1:31" s="255" customFormat="1" ht="24" customHeight="1">
      <c r="C319" s="283"/>
      <c r="M319" s="264" t="s">
        <v>212</v>
      </c>
      <c r="N319" s="519" t="str">
        <f>入力フォーム!$C$22</f>
        <v>07-999</v>
      </c>
      <c r="O319" s="519"/>
    </row>
    <row r="320" spans="1:31" s="255" customFormat="1" ht="24" customHeight="1">
      <c r="C320" s="283"/>
      <c r="M320" s="264" t="s">
        <v>213</v>
      </c>
      <c r="N320" s="519" t="str">
        <f>入力フォーム!$C$4</f>
        <v>文学部事務室</v>
      </c>
      <c r="O320" s="519"/>
    </row>
    <row r="321" spans="3:16" s="255" customFormat="1" ht="24" customHeight="1">
      <c r="C321" s="283"/>
      <c r="M321" s="264" t="s">
        <v>214</v>
      </c>
      <c r="N321" s="519" t="str">
        <f>VLOOKUP(A309,入力フォーム!$A$26:$AA$75,9,FALSE)</f>
        <v>181H00008</v>
      </c>
      <c r="O321" s="519"/>
    </row>
    <row r="322" spans="3:16" s="255" customFormat="1" ht="24" customHeight="1">
      <c r="C322" s="283"/>
      <c r="M322" s="264" t="s">
        <v>215</v>
      </c>
      <c r="N322" s="519" t="str">
        <f>VLOOKUP(A309,入力フォーム!$A$26:$AA$75,2,FALSE)</f>
        <v>立正　8人</v>
      </c>
      <c r="O322" s="519"/>
    </row>
    <row r="323" spans="3:16" s="255" customFormat="1" ht="22.5" customHeight="1">
      <c r="C323" s="283"/>
      <c r="M323" s="283"/>
      <c r="N323" s="265"/>
      <c r="O323" s="265"/>
    </row>
    <row r="324" spans="3:16" s="255" customFormat="1" ht="22.5" customHeight="1">
      <c r="C324" s="283"/>
      <c r="M324" s="283"/>
      <c r="N324" s="265"/>
      <c r="O324" s="265"/>
    </row>
    <row r="325" spans="3:16" s="255" customFormat="1" ht="19.5" customHeight="1">
      <c r="C325" s="266" t="s">
        <v>250</v>
      </c>
      <c r="D325" s="266"/>
      <c r="E325" s="520">
        <f>入力フォーム!$C$13</f>
        <v>45931</v>
      </c>
      <c r="F325" s="520"/>
      <c r="G325" s="520"/>
      <c r="H325" s="520"/>
      <c r="I325" s="521" t="s">
        <v>216</v>
      </c>
      <c r="J325" s="521"/>
      <c r="K325" s="521"/>
      <c r="L325" s="521"/>
      <c r="M325" s="521"/>
      <c r="N325" s="521"/>
    </row>
    <row r="326" spans="3:16" s="255" customFormat="1" ht="21" customHeight="1">
      <c r="C326" s="267"/>
      <c r="D326" s="267"/>
      <c r="E326" s="267"/>
      <c r="F326" s="267"/>
      <c r="G326" s="267"/>
      <c r="H326" s="267"/>
      <c r="I326" s="267"/>
      <c r="J326" s="267"/>
      <c r="K326" s="267"/>
      <c r="L326" s="267"/>
      <c r="M326" s="267"/>
      <c r="N326" s="267"/>
      <c r="O326" s="267"/>
    </row>
    <row r="327" spans="3:16" s="255" customFormat="1" ht="21" customHeight="1">
      <c r="C327" s="267"/>
      <c r="D327" s="267"/>
      <c r="E327" s="267"/>
      <c r="F327" s="267"/>
      <c r="G327" s="267"/>
      <c r="H327" s="267"/>
      <c r="I327" s="267"/>
      <c r="J327" s="267"/>
      <c r="K327" s="267"/>
      <c r="L327" s="267"/>
      <c r="M327" s="267"/>
      <c r="N327" s="267"/>
      <c r="O327" s="267"/>
    </row>
    <row r="328" spans="3:16" s="255" customFormat="1" ht="21" customHeight="1">
      <c r="C328" s="283"/>
      <c r="D328" s="512" t="s">
        <v>217</v>
      </c>
      <c r="E328" s="512"/>
      <c r="F328" s="512"/>
      <c r="G328" s="512"/>
      <c r="H328" s="512"/>
      <c r="I328" s="512"/>
      <c r="J328" s="512"/>
      <c r="K328" s="512"/>
      <c r="L328" s="512"/>
      <c r="M328" s="512"/>
      <c r="N328" s="512"/>
      <c r="O328" s="512"/>
      <c r="P328" s="266"/>
    </row>
    <row r="329" spans="3:16" s="255" customFormat="1" ht="21" customHeight="1">
      <c r="C329" s="267"/>
      <c r="D329" s="267"/>
      <c r="E329" s="267"/>
      <c r="F329" s="267"/>
      <c r="G329" s="267"/>
      <c r="H329" s="267"/>
      <c r="I329" s="267"/>
      <c r="J329" s="267"/>
      <c r="K329" s="267"/>
      <c r="L329" s="267"/>
      <c r="M329" s="267"/>
      <c r="N329" s="267"/>
      <c r="O329" s="267"/>
    </row>
    <row r="330" spans="3:16" s="255" customFormat="1" ht="21" customHeight="1">
      <c r="C330" s="285"/>
      <c r="D330" s="285"/>
      <c r="E330" s="285"/>
      <c r="F330" s="285"/>
      <c r="G330" s="285"/>
      <c r="H330" s="285"/>
      <c r="I330" s="285"/>
      <c r="J330" s="285"/>
    </row>
    <row r="331" spans="3:16" s="255" customFormat="1" ht="27" customHeight="1">
      <c r="C331" s="283" t="s">
        <v>251</v>
      </c>
      <c r="D331" s="283" t="s">
        <v>218</v>
      </c>
      <c r="E331" s="513"/>
      <c r="F331" s="513"/>
      <c r="G331" s="513"/>
      <c r="H331" s="513"/>
      <c r="I331" s="513"/>
      <c r="J331" s="513"/>
      <c r="K331" s="513"/>
      <c r="M331" s="269"/>
      <c r="N331" s="270" t="s">
        <v>219</v>
      </c>
    </row>
    <row r="332" spans="3:16" s="255" customFormat="1" ht="27" customHeight="1">
      <c r="C332" s="283" t="s">
        <v>252</v>
      </c>
      <c r="D332" s="283" t="s">
        <v>220</v>
      </c>
      <c r="E332" s="514"/>
      <c r="F332" s="514"/>
      <c r="G332" s="514"/>
      <c r="H332" s="514"/>
      <c r="I332" s="514"/>
      <c r="J332" s="514"/>
      <c r="K332" s="514"/>
      <c r="L332" s="284" t="s">
        <v>253</v>
      </c>
      <c r="M332" s="282"/>
      <c r="N332" s="273" t="s">
        <v>221</v>
      </c>
      <c r="O332" s="274"/>
    </row>
    <row r="333" spans="3:16" s="255" customFormat="1" ht="22.5" customHeight="1">
      <c r="C333" s="283"/>
      <c r="D333" s="283"/>
      <c r="E333" s="283"/>
      <c r="F333" s="283"/>
      <c r="G333" s="283"/>
      <c r="H333" s="283"/>
      <c r="I333" s="283"/>
      <c r="J333" s="283"/>
    </row>
    <row r="334" spans="3:16" s="255" customFormat="1" ht="27" customHeight="1">
      <c r="C334" s="283"/>
      <c r="D334" s="283" t="s">
        <v>254</v>
      </c>
      <c r="E334" s="515" t="s">
        <v>222</v>
      </c>
      <c r="F334" s="515"/>
      <c r="G334" s="515"/>
      <c r="H334" s="515"/>
      <c r="I334" s="515"/>
      <c r="J334" s="515"/>
      <c r="K334" s="515"/>
    </row>
    <row r="335" spans="3:16" s="255" customFormat="1" ht="22.5" customHeight="1">
      <c r="C335" s="283"/>
      <c r="D335" s="283"/>
      <c r="E335" s="283"/>
      <c r="F335" s="283"/>
      <c r="G335" s="283"/>
      <c r="H335" s="283"/>
      <c r="I335" s="283"/>
      <c r="J335" s="283"/>
    </row>
    <row r="336" spans="3:16" s="255" customFormat="1" ht="27" customHeight="1">
      <c r="C336" s="283" t="s">
        <v>255</v>
      </c>
      <c r="D336" s="283" t="s">
        <v>223</v>
      </c>
      <c r="E336" s="275"/>
      <c r="F336" s="275"/>
      <c r="G336" s="275"/>
      <c r="H336" s="275"/>
      <c r="I336" s="275"/>
      <c r="J336" s="275"/>
      <c r="K336" s="276"/>
      <c r="L336" s="277"/>
    </row>
    <row r="337" spans="3:15" s="255" customFormat="1" ht="27" customHeight="1">
      <c r="C337" s="283"/>
      <c r="D337" s="283"/>
      <c r="E337" s="516" t="s">
        <v>224</v>
      </c>
      <c r="F337" s="516"/>
      <c r="G337" s="516"/>
      <c r="H337" s="516"/>
      <c r="I337" s="516"/>
      <c r="J337" s="516"/>
      <c r="K337" s="516"/>
      <c r="L337" s="516"/>
      <c r="M337" s="516"/>
      <c r="N337" s="516"/>
    </row>
    <row r="338" spans="3:15" s="255" customFormat="1" ht="22.5" customHeight="1">
      <c r="C338" s="283"/>
      <c r="D338" s="283"/>
      <c r="E338" s="283"/>
      <c r="F338" s="283"/>
      <c r="G338" s="283"/>
      <c r="H338" s="283"/>
      <c r="I338" s="283"/>
      <c r="J338" s="283"/>
    </row>
    <row r="339" spans="3:15" s="255" customFormat="1" ht="27" customHeight="1">
      <c r="C339" s="283" t="s">
        <v>256</v>
      </c>
      <c r="D339" s="283" t="s">
        <v>218</v>
      </c>
      <c r="E339" s="517"/>
      <c r="F339" s="517"/>
      <c r="G339" s="517"/>
      <c r="H339" s="517"/>
      <c r="I339" s="517"/>
      <c r="J339" s="517"/>
      <c r="K339" s="517"/>
      <c r="L339" s="517"/>
      <c r="M339" s="517"/>
      <c r="N339" s="517"/>
    </row>
    <row r="340" spans="3:15" s="255" customFormat="1" ht="27" customHeight="1">
      <c r="C340" s="283" t="s">
        <v>257</v>
      </c>
      <c r="D340" s="283" t="s">
        <v>225</v>
      </c>
      <c r="E340" s="508"/>
      <c r="F340" s="508"/>
      <c r="G340" s="508"/>
      <c r="H340" s="508"/>
      <c r="I340" s="508"/>
      <c r="J340" s="508"/>
      <c r="K340" s="508"/>
      <c r="L340" s="508"/>
      <c r="M340" s="508"/>
      <c r="N340" s="508"/>
    </row>
    <row r="341" spans="3:15" s="255" customFormat="1" ht="22.5" customHeight="1">
      <c r="C341" s="283"/>
      <c r="D341" s="283"/>
      <c r="E341" s="283"/>
      <c r="F341" s="283"/>
      <c r="G341" s="283"/>
      <c r="H341" s="283"/>
      <c r="I341" s="283"/>
      <c r="J341" s="283"/>
    </row>
    <row r="342" spans="3:15" s="255" customFormat="1" ht="19.5" customHeight="1">
      <c r="C342" s="283"/>
      <c r="M342" s="278"/>
      <c r="N342" s="509" t="s">
        <v>226</v>
      </c>
      <c r="O342" s="509"/>
    </row>
    <row r="343" spans="3:15" s="255" customFormat="1" ht="19.5" customHeight="1">
      <c r="C343" s="283"/>
      <c r="M343" s="278"/>
      <c r="N343" s="278"/>
    </row>
    <row r="344" spans="3:15" s="255" customFormat="1" ht="27" customHeight="1">
      <c r="C344" s="510" t="s">
        <v>227</v>
      </c>
      <c r="D344" s="510"/>
      <c r="E344" s="510"/>
      <c r="F344" s="510"/>
      <c r="G344" s="510"/>
      <c r="H344" s="510"/>
      <c r="I344" s="510"/>
      <c r="J344" s="510"/>
      <c r="K344" s="510"/>
      <c r="L344" s="510"/>
      <c r="M344" s="510"/>
      <c r="N344" s="510"/>
      <c r="O344" s="510"/>
    </row>
    <row r="345" spans="3:15" s="255" customFormat="1" ht="24" customHeight="1">
      <c r="C345" s="511" t="s">
        <v>228</v>
      </c>
      <c r="D345" s="511"/>
      <c r="E345" s="511"/>
      <c r="F345" s="511"/>
      <c r="G345" s="511"/>
      <c r="H345" s="511"/>
      <c r="I345" s="511"/>
      <c r="J345" s="511"/>
      <c r="K345" s="511"/>
      <c r="L345" s="511"/>
      <c r="M345" s="511"/>
      <c r="N345" s="511"/>
      <c r="O345" s="511"/>
    </row>
    <row r="346" spans="3:15" s="255" customFormat="1" ht="24" customHeight="1">
      <c r="C346" s="511" t="s">
        <v>258</v>
      </c>
      <c r="D346" s="511"/>
      <c r="E346" s="511"/>
      <c r="F346" s="511"/>
      <c r="G346" s="511"/>
      <c r="H346" s="511"/>
      <c r="I346" s="511"/>
      <c r="J346" s="511"/>
      <c r="K346" s="511"/>
      <c r="L346" s="511"/>
      <c r="M346" s="511"/>
      <c r="N346" s="511"/>
      <c r="O346" s="511"/>
    </row>
    <row r="347" spans="3:15" s="255" customFormat="1" ht="24" customHeight="1">
      <c r="C347" s="511" t="s">
        <v>259</v>
      </c>
      <c r="D347" s="511"/>
      <c r="E347" s="511"/>
      <c r="F347" s="511"/>
      <c r="G347" s="511"/>
      <c r="H347" s="511"/>
      <c r="I347" s="511"/>
      <c r="J347" s="511"/>
      <c r="K347" s="511"/>
      <c r="L347" s="511"/>
      <c r="M347" s="511"/>
      <c r="N347" s="511"/>
      <c r="O347" s="511"/>
    </row>
    <row r="348" spans="3:15" s="255" customFormat="1" ht="24" customHeight="1">
      <c r="C348" s="511" t="s">
        <v>260</v>
      </c>
      <c r="D348" s="511"/>
      <c r="E348" s="511"/>
      <c r="F348" s="511"/>
      <c r="G348" s="511"/>
      <c r="H348" s="511"/>
      <c r="I348" s="511"/>
      <c r="J348" s="511"/>
      <c r="K348" s="511"/>
      <c r="L348" s="511"/>
      <c r="M348" s="511"/>
      <c r="N348" s="511"/>
      <c r="O348" s="511"/>
    </row>
    <row r="349" spans="3:15" s="255" customFormat="1" ht="24" customHeight="1">
      <c r="C349" s="522" t="s">
        <v>261</v>
      </c>
      <c r="D349" s="522"/>
      <c r="E349" s="522"/>
      <c r="F349" s="522"/>
      <c r="G349" s="522"/>
      <c r="H349" s="522"/>
      <c r="I349" s="522"/>
      <c r="J349" s="522"/>
      <c r="K349" s="522"/>
      <c r="L349" s="522"/>
      <c r="M349" s="522"/>
      <c r="N349" s="522"/>
      <c r="O349" s="522"/>
    </row>
    <row r="350" spans="3:15" s="255" customFormat="1" ht="24" customHeight="1">
      <c r="C350" s="522" t="s">
        <v>262</v>
      </c>
      <c r="D350" s="522"/>
      <c r="E350" s="522"/>
      <c r="F350" s="522"/>
      <c r="G350" s="522"/>
      <c r="H350" s="522"/>
      <c r="I350" s="522"/>
      <c r="J350" s="522"/>
      <c r="K350" s="522"/>
      <c r="L350" s="522"/>
      <c r="M350" s="522"/>
      <c r="N350" s="522"/>
      <c r="O350" s="522"/>
    </row>
    <row r="351" spans="3:15" ht="18.75" customHeight="1">
      <c r="D351" s="279"/>
      <c r="E351" s="279"/>
      <c r="F351" s="279"/>
      <c r="G351" s="279"/>
      <c r="H351" s="279"/>
      <c r="I351" s="279"/>
      <c r="J351" s="279"/>
      <c r="K351" s="279"/>
      <c r="L351" s="279"/>
      <c r="M351" s="279"/>
      <c r="N351" s="279"/>
      <c r="O351" s="279"/>
    </row>
    <row r="352" spans="3:15" ht="18.75" customHeight="1" thickBot="1">
      <c r="N352" s="523">
        <v>20250414</v>
      </c>
      <c r="O352" s="523"/>
    </row>
    <row r="353" spans="1:31" s="255" customFormat="1" ht="31.5" customHeight="1">
      <c r="A353" s="255">
        <f>IF(MOD(ROW()-1,44)=0,QUOTIENT(ROW()-1,44)+1,"")</f>
        <v>9</v>
      </c>
      <c r="C353" s="498" t="s">
        <v>248</v>
      </c>
      <c r="D353" s="498"/>
      <c r="E353" s="499" t="str">
        <f>VLOOKUP(A353,入力フォーム!$A$26:$AA$75,25,FALSE)</f>
        <v>新規</v>
      </c>
      <c r="F353" s="500"/>
      <c r="G353" s="501"/>
      <c r="H353" s="505" t="str">
        <f>IF(OR(E353="新規",E353="変更"),"※提出してください",IF(E353="済","※提出は不要です",))</f>
        <v>※提出してください</v>
      </c>
      <c r="I353" s="505"/>
      <c r="J353" s="505"/>
      <c r="K353" s="505"/>
      <c r="L353" s="505"/>
      <c r="M353" s="505"/>
      <c r="N353" s="505"/>
      <c r="O353" s="505"/>
    </row>
    <row r="354" spans="1:31" s="255" customFormat="1" ht="23.25" customHeight="1" thickBot="1">
      <c r="C354" s="498"/>
      <c r="D354" s="498"/>
      <c r="E354" s="502"/>
      <c r="F354" s="503"/>
      <c r="G354" s="504"/>
      <c r="H354" s="505"/>
      <c r="I354" s="505"/>
      <c r="J354" s="505"/>
      <c r="K354" s="505"/>
      <c r="L354" s="505"/>
      <c r="M354" s="505"/>
      <c r="N354" s="505"/>
      <c r="O354" s="505"/>
    </row>
    <row r="355" spans="1:31" s="255" customFormat="1" ht="23.25" customHeight="1">
      <c r="C355" s="256"/>
      <c r="D355" s="256"/>
      <c r="E355" s="256"/>
      <c r="F355" s="256"/>
      <c r="G355" s="256"/>
      <c r="H355" s="256"/>
      <c r="I355" s="256"/>
      <c r="J355" s="256"/>
      <c r="K355" s="256"/>
      <c r="L355" s="256"/>
      <c r="M355" s="256"/>
      <c r="N355" s="256"/>
      <c r="O355" s="256"/>
    </row>
    <row r="356" spans="1:31" ht="30" customHeight="1">
      <c r="D356" s="506" t="s">
        <v>249</v>
      </c>
      <c r="E356" s="506"/>
      <c r="F356" s="506"/>
      <c r="G356" s="506"/>
      <c r="H356" s="506"/>
      <c r="I356" s="506"/>
      <c r="J356" s="506"/>
      <c r="K356" s="506"/>
      <c r="L356" s="506"/>
      <c r="M356" s="506"/>
      <c r="N356" s="506"/>
      <c r="O356" s="258"/>
      <c r="P356" s="259"/>
    </row>
    <row r="357" spans="1:31" ht="30" customHeight="1">
      <c r="D357" s="506" t="s">
        <v>210</v>
      </c>
      <c r="E357" s="506"/>
      <c r="F357" s="506"/>
      <c r="G357" s="506"/>
      <c r="H357" s="506"/>
      <c r="I357" s="506"/>
      <c r="J357" s="506"/>
      <c r="K357" s="506"/>
      <c r="L357" s="506"/>
      <c r="M357" s="506"/>
      <c r="N357" s="506"/>
      <c r="O357" s="258"/>
      <c r="P357" s="259"/>
    </row>
    <row r="358" spans="1:31" ht="27" customHeight="1">
      <c r="D358" s="281"/>
      <c r="E358" s="281"/>
      <c r="F358" s="281"/>
      <c r="G358" s="281"/>
      <c r="H358" s="281"/>
      <c r="I358" s="281"/>
      <c r="J358" s="281"/>
      <c r="K358" s="281"/>
      <c r="L358" s="281"/>
      <c r="M358" s="281"/>
      <c r="N358" s="281"/>
      <c r="O358" s="281"/>
      <c r="P358" s="259"/>
      <c r="AE358" s="262"/>
    </row>
    <row r="359" spans="1:31" s="255" customFormat="1" ht="19.5" customHeight="1">
      <c r="C359" s="283"/>
      <c r="L359" s="283"/>
      <c r="N359" s="507">
        <f ca="1">TODAY()</f>
        <v>45761</v>
      </c>
      <c r="O359" s="507"/>
    </row>
    <row r="360" spans="1:31" s="255" customFormat="1" ht="19.5" customHeight="1">
      <c r="C360" s="283"/>
    </row>
    <row r="361" spans="1:31" s="255" customFormat="1" ht="19.5" customHeight="1">
      <c r="C361" s="518" t="s">
        <v>211</v>
      </c>
      <c r="D361" s="518"/>
      <c r="E361" s="518"/>
      <c r="F361" s="518"/>
      <c r="G361" s="518"/>
      <c r="H361" s="518"/>
      <c r="I361" s="518"/>
      <c r="J361" s="518"/>
      <c r="K361" s="518"/>
    </row>
    <row r="362" spans="1:31" s="255" customFormat="1" ht="19.5" customHeight="1">
      <c r="C362" s="283"/>
    </row>
    <row r="363" spans="1:31" s="255" customFormat="1" ht="24" customHeight="1">
      <c r="C363" s="283"/>
      <c r="M363" s="264" t="s">
        <v>212</v>
      </c>
      <c r="N363" s="519" t="str">
        <f>入力フォーム!$C$22</f>
        <v>07-999</v>
      </c>
      <c r="O363" s="519"/>
    </row>
    <row r="364" spans="1:31" s="255" customFormat="1" ht="24" customHeight="1">
      <c r="C364" s="283"/>
      <c r="M364" s="264" t="s">
        <v>213</v>
      </c>
      <c r="N364" s="519" t="str">
        <f>入力フォーム!$C$4</f>
        <v>文学部事務室</v>
      </c>
      <c r="O364" s="519"/>
    </row>
    <row r="365" spans="1:31" s="255" customFormat="1" ht="24" customHeight="1">
      <c r="C365" s="283"/>
      <c r="M365" s="264" t="s">
        <v>214</v>
      </c>
      <c r="N365" s="519" t="str">
        <f>VLOOKUP(A353,入力フォーム!$A$26:$AA$75,9,FALSE)</f>
        <v>181H00009</v>
      </c>
      <c r="O365" s="519"/>
    </row>
    <row r="366" spans="1:31" s="255" customFormat="1" ht="24" customHeight="1">
      <c r="C366" s="283"/>
      <c r="M366" s="264" t="s">
        <v>215</v>
      </c>
      <c r="N366" s="519" t="str">
        <f>VLOOKUP(A353,入力フォーム!$A$26:$AA$75,2,FALSE)</f>
        <v>立正　9人</v>
      </c>
      <c r="O366" s="519"/>
    </row>
    <row r="367" spans="1:31" s="255" customFormat="1" ht="22.5" customHeight="1">
      <c r="C367" s="283"/>
      <c r="M367" s="283"/>
      <c r="N367" s="265"/>
      <c r="O367" s="265"/>
    </row>
    <row r="368" spans="1:31" s="255" customFormat="1" ht="22.5" customHeight="1">
      <c r="C368" s="283"/>
      <c r="M368" s="283"/>
      <c r="N368" s="265"/>
      <c r="O368" s="265"/>
    </row>
    <row r="369" spans="3:16" s="255" customFormat="1" ht="19.5" customHeight="1">
      <c r="C369" s="266" t="s">
        <v>250</v>
      </c>
      <c r="D369" s="266"/>
      <c r="E369" s="520">
        <f>入力フォーム!$C$13</f>
        <v>45931</v>
      </c>
      <c r="F369" s="520"/>
      <c r="G369" s="520"/>
      <c r="H369" s="520"/>
      <c r="I369" s="521" t="s">
        <v>216</v>
      </c>
      <c r="J369" s="521"/>
      <c r="K369" s="521"/>
      <c r="L369" s="521"/>
      <c r="M369" s="521"/>
      <c r="N369" s="521"/>
    </row>
    <row r="370" spans="3:16" s="255" customFormat="1" ht="21" customHeight="1">
      <c r="C370" s="267"/>
      <c r="D370" s="267"/>
      <c r="E370" s="267"/>
      <c r="F370" s="267"/>
      <c r="G370" s="267"/>
      <c r="H370" s="267"/>
      <c r="I370" s="267"/>
      <c r="J370" s="267"/>
      <c r="K370" s="267"/>
      <c r="L370" s="267"/>
      <c r="M370" s="267"/>
      <c r="N370" s="267"/>
      <c r="O370" s="267"/>
    </row>
    <row r="371" spans="3:16" s="255" customFormat="1" ht="21" customHeight="1">
      <c r="C371" s="267"/>
      <c r="D371" s="267"/>
      <c r="E371" s="267"/>
      <c r="F371" s="267"/>
      <c r="G371" s="267"/>
      <c r="H371" s="267"/>
      <c r="I371" s="267"/>
      <c r="J371" s="267"/>
      <c r="K371" s="267"/>
      <c r="L371" s="267"/>
      <c r="M371" s="267"/>
      <c r="N371" s="267"/>
      <c r="O371" s="267"/>
    </row>
    <row r="372" spans="3:16" s="255" customFormat="1" ht="21" customHeight="1">
      <c r="C372" s="283"/>
      <c r="D372" s="512" t="s">
        <v>217</v>
      </c>
      <c r="E372" s="512"/>
      <c r="F372" s="512"/>
      <c r="G372" s="512"/>
      <c r="H372" s="512"/>
      <c r="I372" s="512"/>
      <c r="J372" s="512"/>
      <c r="K372" s="512"/>
      <c r="L372" s="512"/>
      <c r="M372" s="512"/>
      <c r="N372" s="512"/>
      <c r="O372" s="512"/>
      <c r="P372" s="266"/>
    </row>
    <row r="373" spans="3:16" s="255" customFormat="1" ht="21" customHeight="1">
      <c r="C373" s="267"/>
      <c r="D373" s="267"/>
      <c r="E373" s="267"/>
      <c r="F373" s="267"/>
      <c r="G373" s="267"/>
      <c r="H373" s="267"/>
      <c r="I373" s="267"/>
      <c r="J373" s="267"/>
      <c r="K373" s="267"/>
      <c r="L373" s="267"/>
      <c r="M373" s="267"/>
      <c r="N373" s="267"/>
      <c r="O373" s="267"/>
    </row>
    <row r="374" spans="3:16" s="255" customFormat="1" ht="21" customHeight="1">
      <c r="C374" s="285"/>
      <c r="D374" s="285"/>
      <c r="E374" s="285"/>
      <c r="F374" s="285"/>
      <c r="G374" s="285"/>
      <c r="H374" s="285"/>
      <c r="I374" s="285"/>
      <c r="J374" s="285"/>
    </row>
    <row r="375" spans="3:16" s="255" customFormat="1" ht="27" customHeight="1">
      <c r="C375" s="283" t="s">
        <v>251</v>
      </c>
      <c r="D375" s="283" t="s">
        <v>218</v>
      </c>
      <c r="E375" s="513"/>
      <c r="F375" s="513"/>
      <c r="G375" s="513"/>
      <c r="H375" s="513"/>
      <c r="I375" s="513"/>
      <c r="J375" s="513"/>
      <c r="K375" s="513"/>
      <c r="M375" s="269"/>
      <c r="N375" s="270" t="s">
        <v>219</v>
      </c>
    </row>
    <row r="376" spans="3:16" s="255" customFormat="1" ht="27" customHeight="1">
      <c r="C376" s="283" t="s">
        <v>252</v>
      </c>
      <c r="D376" s="283" t="s">
        <v>220</v>
      </c>
      <c r="E376" s="514"/>
      <c r="F376" s="514"/>
      <c r="G376" s="514"/>
      <c r="H376" s="514"/>
      <c r="I376" s="514"/>
      <c r="J376" s="514"/>
      <c r="K376" s="514"/>
      <c r="L376" s="284" t="s">
        <v>253</v>
      </c>
      <c r="M376" s="282"/>
      <c r="N376" s="273" t="s">
        <v>221</v>
      </c>
      <c r="O376" s="274"/>
    </row>
    <row r="377" spans="3:16" s="255" customFormat="1" ht="22.5" customHeight="1">
      <c r="C377" s="283"/>
      <c r="D377" s="283"/>
      <c r="E377" s="283"/>
      <c r="F377" s="283"/>
      <c r="G377" s="283"/>
      <c r="H377" s="283"/>
      <c r="I377" s="283"/>
      <c r="J377" s="283"/>
    </row>
    <row r="378" spans="3:16" s="255" customFormat="1" ht="27" customHeight="1">
      <c r="C378" s="283"/>
      <c r="D378" s="283" t="s">
        <v>254</v>
      </c>
      <c r="E378" s="515" t="s">
        <v>222</v>
      </c>
      <c r="F378" s="515"/>
      <c r="G378" s="515"/>
      <c r="H378" s="515"/>
      <c r="I378" s="515"/>
      <c r="J378" s="515"/>
      <c r="K378" s="515"/>
    </row>
    <row r="379" spans="3:16" s="255" customFormat="1" ht="22.5" customHeight="1">
      <c r="C379" s="283"/>
      <c r="D379" s="283"/>
      <c r="E379" s="283"/>
      <c r="F379" s="283"/>
      <c r="G379" s="283"/>
      <c r="H379" s="283"/>
      <c r="I379" s="283"/>
      <c r="J379" s="283"/>
    </row>
    <row r="380" spans="3:16" s="255" customFormat="1" ht="27" customHeight="1">
      <c r="C380" s="283" t="s">
        <v>255</v>
      </c>
      <c r="D380" s="283" t="s">
        <v>223</v>
      </c>
      <c r="E380" s="275"/>
      <c r="F380" s="275"/>
      <c r="G380" s="275"/>
      <c r="H380" s="275"/>
      <c r="I380" s="275"/>
      <c r="J380" s="275"/>
      <c r="K380" s="276"/>
      <c r="L380" s="277"/>
    </row>
    <row r="381" spans="3:16" s="255" customFormat="1" ht="27" customHeight="1">
      <c r="C381" s="283"/>
      <c r="D381" s="283"/>
      <c r="E381" s="516" t="s">
        <v>224</v>
      </c>
      <c r="F381" s="516"/>
      <c r="G381" s="516"/>
      <c r="H381" s="516"/>
      <c r="I381" s="516"/>
      <c r="J381" s="516"/>
      <c r="K381" s="516"/>
      <c r="L381" s="516"/>
      <c r="M381" s="516"/>
      <c r="N381" s="516"/>
    </row>
    <row r="382" spans="3:16" s="255" customFormat="1" ht="22.5" customHeight="1">
      <c r="C382" s="283"/>
      <c r="D382" s="283"/>
      <c r="E382" s="283"/>
      <c r="F382" s="283"/>
      <c r="G382" s="283"/>
      <c r="H382" s="283"/>
      <c r="I382" s="283"/>
      <c r="J382" s="283"/>
    </row>
    <row r="383" spans="3:16" s="255" customFormat="1" ht="27" customHeight="1">
      <c r="C383" s="283" t="s">
        <v>256</v>
      </c>
      <c r="D383" s="283" t="s">
        <v>218</v>
      </c>
      <c r="E383" s="517"/>
      <c r="F383" s="517"/>
      <c r="G383" s="517"/>
      <c r="H383" s="517"/>
      <c r="I383" s="517"/>
      <c r="J383" s="517"/>
      <c r="K383" s="517"/>
      <c r="L383" s="517"/>
      <c r="M383" s="517"/>
      <c r="N383" s="517"/>
    </row>
    <row r="384" spans="3:16" s="255" customFormat="1" ht="27" customHeight="1">
      <c r="C384" s="283" t="s">
        <v>257</v>
      </c>
      <c r="D384" s="283" t="s">
        <v>225</v>
      </c>
      <c r="E384" s="508"/>
      <c r="F384" s="508"/>
      <c r="G384" s="508"/>
      <c r="H384" s="508"/>
      <c r="I384" s="508"/>
      <c r="J384" s="508"/>
      <c r="K384" s="508"/>
      <c r="L384" s="508"/>
      <c r="M384" s="508"/>
      <c r="N384" s="508"/>
    </row>
    <row r="385" spans="1:16" s="255" customFormat="1" ht="22.5" customHeight="1">
      <c r="C385" s="283"/>
      <c r="D385" s="283"/>
      <c r="E385" s="283"/>
      <c r="F385" s="283"/>
      <c r="G385" s="283"/>
      <c r="H385" s="283"/>
      <c r="I385" s="283"/>
      <c r="J385" s="283"/>
    </row>
    <row r="386" spans="1:16" s="255" customFormat="1" ht="19.5" customHeight="1">
      <c r="C386" s="283"/>
      <c r="M386" s="278"/>
      <c r="N386" s="509" t="s">
        <v>226</v>
      </c>
      <c r="O386" s="509"/>
    </row>
    <row r="387" spans="1:16" s="255" customFormat="1" ht="19.5" customHeight="1">
      <c r="C387" s="283"/>
      <c r="M387" s="278"/>
      <c r="N387" s="278"/>
    </row>
    <row r="388" spans="1:16" s="255" customFormat="1" ht="27" customHeight="1">
      <c r="C388" s="510" t="s">
        <v>227</v>
      </c>
      <c r="D388" s="510"/>
      <c r="E388" s="510"/>
      <c r="F388" s="510"/>
      <c r="G388" s="510"/>
      <c r="H388" s="510"/>
      <c r="I388" s="510"/>
      <c r="J388" s="510"/>
      <c r="K388" s="510"/>
      <c r="L388" s="510"/>
      <c r="M388" s="510"/>
      <c r="N388" s="510"/>
      <c r="O388" s="510"/>
    </row>
    <row r="389" spans="1:16" s="255" customFormat="1" ht="24" customHeight="1">
      <c r="C389" s="511" t="s">
        <v>228</v>
      </c>
      <c r="D389" s="511"/>
      <c r="E389" s="511"/>
      <c r="F389" s="511"/>
      <c r="G389" s="511"/>
      <c r="H389" s="511"/>
      <c r="I389" s="511"/>
      <c r="J389" s="511"/>
      <c r="K389" s="511"/>
      <c r="L389" s="511"/>
      <c r="M389" s="511"/>
      <c r="N389" s="511"/>
      <c r="O389" s="511"/>
    </row>
    <row r="390" spans="1:16" s="255" customFormat="1" ht="24" customHeight="1">
      <c r="C390" s="511" t="s">
        <v>258</v>
      </c>
      <c r="D390" s="511"/>
      <c r="E390" s="511"/>
      <c r="F390" s="511"/>
      <c r="G390" s="511"/>
      <c r="H390" s="511"/>
      <c r="I390" s="511"/>
      <c r="J390" s="511"/>
      <c r="K390" s="511"/>
      <c r="L390" s="511"/>
      <c r="M390" s="511"/>
      <c r="N390" s="511"/>
      <c r="O390" s="511"/>
    </row>
    <row r="391" spans="1:16" s="255" customFormat="1" ht="24" customHeight="1">
      <c r="C391" s="511" t="s">
        <v>259</v>
      </c>
      <c r="D391" s="511"/>
      <c r="E391" s="511"/>
      <c r="F391" s="511"/>
      <c r="G391" s="511"/>
      <c r="H391" s="511"/>
      <c r="I391" s="511"/>
      <c r="J391" s="511"/>
      <c r="K391" s="511"/>
      <c r="L391" s="511"/>
      <c r="M391" s="511"/>
      <c r="N391" s="511"/>
      <c r="O391" s="511"/>
    </row>
    <row r="392" spans="1:16" s="255" customFormat="1" ht="24" customHeight="1">
      <c r="C392" s="511" t="s">
        <v>260</v>
      </c>
      <c r="D392" s="511"/>
      <c r="E392" s="511"/>
      <c r="F392" s="511"/>
      <c r="G392" s="511"/>
      <c r="H392" s="511"/>
      <c r="I392" s="511"/>
      <c r="J392" s="511"/>
      <c r="K392" s="511"/>
      <c r="L392" s="511"/>
      <c r="M392" s="511"/>
      <c r="N392" s="511"/>
      <c r="O392" s="511"/>
    </row>
    <row r="393" spans="1:16" s="255" customFormat="1" ht="24" customHeight="1">
      <c r="C393" s="522" t="s">
        <v>261</v>
      </c>
      <c r="D393" s="522"/>
      <c r="E393" s="522"/>
      <c r="F393" s="522"/>
      <c r="G393" s="522"/>
      <c r="H393" s="522"/>
      <c r="I393" s="522"/>
      <c r="J393" s="522"/>
      <c r="K393" s="522"/>
      <c r="L393" s="522"/>
      <c r="M393" s="522"/>
      <c r="N393" s="522"/>
      <c r="O393" s="522"/>
    </row>
    <row r="394" spans="1:16" s="255" customFormat="1" ht="24" customHeight="1">
      <c r="C394" s="522" t="s">
        <v>262</v>
      </c>
      <c r="D394" s="522"/>
      <c r="E394" s="522"/>
      <c r="F394" s="522"/>
      <c r="G394" s="522"/>
      <c r="H394" s="522"/>
      <c r="I394" s="522"/>
      <c r="J394" s="522"/>
      <c r="K394" s="522"/>
      <c r="L394" s="522"/>
      <c r="M394" s="522"/>
      <c r="N394" s="522"/>
      <c r="O394" s="522"/>
    </row>
    <row r="395" spans="1:16" ht="18.75" customHeight="1">
      <c r="D395" s="279"/>
      <c r="E395" s="279"/>
      <c r="F395" s="279"/>
      <c r="G395" s="279"/>
      <c r="H395" s="279"/>
      <c r="I395" s="279"/>
      <c r="J395" s="279"/>
      <c r="K395" s="279"/>
      <c r="L395" s="279"/>
      <c r="M395" s="279"/>
      <c r="N395" s="279"/>
      <c r="O395" s="279"/>
    </row>
    <row r="396" spans="1:16" ht="18.75" customHeight="1" thickBot="1">
      <c r="N396" s="523">
        <v>20250414</v>
      </c>
      <c r="O396" s="523"/>
    </row>
    <row r="397" spans="1:16" s="255" customFormat="1" ht="31.5" customHeight="1">
      <c r="A397" s="255">
        <f>IF(MOD(ROW()-1,44)=0,QUOTIENT(ROW()-1,44)+1,"")</f>
        <v>10</v>
      </c>
      <c r="C397" s="498" t="s">
        <v>248</v>
      </c>
      <c r="D397" s="498"/>
      <c r="E397" s="499" t="str">
        <f>VLOOKUP(A397,入力フォーム!$A$26:$AA$75,25,FALSE)</f>
        <v>新規</v>
      </c>
      <c r="F397" s="500"/>
      <c r="G397" s="501"/>
      <c r="H397" s="505" t="str">
        <f>IF(OR(E397="新規",E397="変更"),"※提出してください",IF(E397="済","※提出は不要です",))</f>
        <v>※提出してください</v>
      </c>
      <c r="I397" s="505"/>
      <c r="J397" s="505"/>
      <c r="K397" s="505"/>
      <c r="L397" s="505"/>
      <c r="M397" s="505"/>
      <c r="N397" s="505"/>
      <c r="O397" s="505"/>
    </row>
    <row r="398" spans="1:16" s="255" customFormat="1" ht="23.25" customHeight="1" thickBot="1">
      <c r="C398" s="498"/>
      <c r="D398" s="498"/>
      <c r="E398" s="502"/>
      <c r="F398" s="503"/>
      <c r="G398" s="504"/>
      <c r="H398" s="505"/>
      <c r="I398" s="505"/>
      <c r="J398" s="505"/>
      <c r="K398" s="505"/>
      <c r="L398" s="505"/>
      <c r="M398" s="505"/>
      <c r="N398" s="505"/>
      <c r="O398" s="505"/>
    </row>
    <row r="399" spans="1:16" s="255" customFormat="1" ht="23.25" customHeight="1">
      <c r="C399" s="256"/>
      <c r="D399" s="256"/>
      <c r="E399" s="256"/>
      <c r="F399" s="256"/>
      <c r="G399" s="256"/>
      <c r="H399" s="256"/>
      <c r="I399" s="256"/>
      <c r="J399" s="256"/>
      <c r="K399" s="256"/>
      <c r="L399" s="256"/>
      <c r="M399" s="256"/>
      <c r="N399" s="256"/>
      <c r="O399" s="256"/>
    </row>
    <row r="400" spans="1:16" ht="30" customHeight="1">
      <c r="D400" s="506" t="s">
        <v>249</v>
      </c>
      <c r="E400" s="506"/>
      <c r="F400" s="506"/>
      <c r="G400" s="506"/>
      <c r="H400" s="506"/>
      <c r="I400" s="506"/>
      <c r="J400" s="506"/>
      <c r="K400" s="506"/>
      <c r="L400" s="506"/>
      <c r="M400" s="506"/>
      <c r="N400" s="506"/>
      <c r="O400" s="258"/>
      <c r="P400" s="259"/>
    </row>
    <row r="401" spans="3:31" ht="30" customHeight="1">
      <c r="D401" s="506" t="s">
        <v>210</v>
      </c>
      <c r="E401" s="506"/>
      <c r="F401" s="506"/>
      <c r="G401" s="506"/>
      <c r="H401" s="506"/>
      <c r="I401" s="506"/>
      <c r="J401" s="506"/>
      <c r="K401" s="506"/>
      <c r="L401" s="506"/>
      <c r="M401" s="506"/>
      <c r="N401" s="506"/>
      <c r="O401" s="258"/>
      <c r="P401" s="259"/>
    </row>
    <row r="402" spans="3:31" ht="27" customHeight="1">
      <c r="D402" s="281"/>
      <c r="E402" s="281"/>
      <c r="F402" s="281"/>
      <c r="G402" s="281"/>
      <c r="H402" s="281"/>
      <c r="I402" s="281"/>
      <c r="J402" s="281"/>
      <c r="K402" s="281"/>
      <c r="L402" s="281"/>
      <c r="M402" s="281"/>
      <c r="N402" s="281"/>
      <c r="O402" s="281"/>
      <c r="P402" s="259"/>
      <c r="AE402" s="262"/>
    </row>
    <row r="403" spans="3:31" s="255" customFormat="1" ht="19.5" customHeight="1">
      <c r="C403" s="283"/>
      <c r="L403" s="283"/>
      <c r="N403" s="507">
        <f ca="1">TODAY()</f>
        <v>45761</v>
      </c>
      <c r="O403" s="507"/>
    </row>
    <row r="404" spans="3:31" s="255" customFormat="1" ht="19.5" customHeight="1">
      <c r="C404" s="283"/>
    </row>
    <row r="405" spans="3:31" s="255" customFormat="1" ht="19.5" customHeight="1">
      <c r="C405" s="518" t="s">
        <v>211</v>
      </c>
      <c r="D405" s="518"/>
      <c r="E405" s="518"/>
      <c r="F405" s="518"/>
      <c r="G405" s="518"/>
      <c r="H405" s="518"/>
      <c r="I405" s="518"/>
      <c r="J405" s="518"/>
      <c r="K405" s="518"/>
    </row>
    <row r="406" spans="3:31" s="255" customFormat="1" ht="19.5" customHeight="1">
      <c r="C406" s="283"/>
    </row>
    <row r="407" spans="3:31" s="255" customFormat="1" ht="24" customHeight="1">
      <c r="C407" s="283"/>
      <c r="M407" s="264" t="s">
        <v>212</v>
      </c>
      <c r="N407" s="519" t="str">
        <f>入力フォーム!$C$22</f>
        <v>07-999</v>
      </c>
      <c r="O407" s="519"/>
    </row>
    <row r="408" spans="3:31" s="255" customFormat="1" ht="24" customHeight="1">
      <c r="C408" s="283"/>
      <c r="M408" s="264" t="s">
        <v>213</v>
      </c>
      <c r="N408" s="519" t="str">
        <f>入力フォーム!$C$4</f>
        <v>文学部事務室</v>
      </c>
      <c r="O408" s="519"/>
    </row>
    <row r="409" spans="3:31" s="255" customFormat="1" ht="24" customHeight="1">
      <c r="C409" s="283"/>
      <c r="M409" s="264" t="s">
        <v>214</v>
      </c>
      <c r="N409" s="519" t="str">
        <f>VLOOKUP(A397,入力フォーム!$A$26:$AA$75,9,FALSE)</f>
        <v>181H00010</v>
      </c>
      <c r="O409" s="519"/>
    </row>
    <row r="410" spans="3:31" s="255" customFormat="1" ht="24" customHeight="1">
      <c r="C410" s="283"/>
      <c r="M410" s="264" t="s">
        <v>215</v>
      </c>
      <c r="N410" s="519" t="str">
        <f>VLOOKUP(A397,入力フォーム!$A$26:$AA$75,2,FALSE)</f>
        <v>立正　10人</v>
      </c>
      <c r="O410" s="519"/>
    </row>
    <row r="411" spans="3:31" s="255" customFormat="1" ht="22.5" customHeight="1">
      <c r="C411" s="283"/>
      <c r="M411" s="283"/>
      <c r="N411" s="265"/>
      <c r="O411" s="265"/>
    </row>
    <row r="412" spans="3:31" s="255" customFormat="1" ht="22.5" customHeight="1">
      <c r="C412" s="283"/>
      <c r="M412" s="283"/>
      <c r="N412" s="265"/>
      <c r="O412" s="265"/>
    </row>
    <row r="413" spans="3:31" s="255" customFormat="1" ht="19.5" customHeight="1">
      <c r="C413" s="266" t="s">
        <v>250</v>
      </c>
      <c r="D413" s="266"/>
      <c r="E413" s="520">
        <f>入力フォーム!$C$13</f>
        <v>45931</v>
      </c>
      <c r="F413" s="520"/>
      <c r="G413" s="520"/>
      <c r="H413" s="520"/>
      <c r="I413" s="521" t="s">
        <v>216</v>
      </c>
      <c r="J413" s="521"/>
      <c r="K413" s="521"/>
      <c r="L413" s="521"/>
      <c r="M413" s="521"/>
      <c r="N413" s="521"/>
    </row>
    <row r="414" spans="3:31" s="255" customFormat="1" ht="21" customHeight="1">
      <c r="C414" s="267"/>
      <c r="D414" s="267"/>
      <c r="E414" s="267"/>
      <c r="F414" s="267"/>
      <c r="G414" s="267"/>
      <c r="H414" s="267"/>
      <c r="I414" s="267"/>
      <c r="J414" s="267"/>
      <c r="K414" s="267"/>
      <c r="L414" s="267"/>
      <c r="M414" s="267"/>
      <c r="N414" s="267"/>
      <c r="O414" s="267"/>
    </row>
    <row r="415" spans="3:31" s="255" customFormat="1" ht="21" customHeight="1">
      <c r="C415" s="267"/>
      <c r="D415" s="267"/>
      <c r="E415" s="267"/>
      <c r="F415" s="267"/>
      <c r="G415" s="267"/>
      <c r="H415" s="267"/>
      <c r="I415" s="267"/>
      <c r="J415" s="267"/>
      <c r="K415" s="267"/>
      <c r="L415" s="267"/>
      <c r="M415" s="267"/>
      <c r="N415" s="267"/>
      <c r="O415" s="267"/>
    </row>
    <row r="416" spans="3:31" s="255" customFormat="1" ht="21" customHeight="1">
      <c r="C416" s="283"/>
      <c r="D416" s="512" t="s">
        <v>217</v>
      </c>
      <c r="E416" s="512"/>
      <c r="F416" s="512"/>
      <c r="G416" s="512"/>
      <c r="H416" s="512"/>
      <c r="I416" s="512"/>
      <c r="J416" s="512"/>
      <c r="K416" s="512"/>
      <c r="L416" s="512"/>
      <c r="M416" s="512"/>
      <c r="N416" s="512"/>
      <c r="O416" s="512"/>
      <c r="P416" s="266"/>
    </row>
    <row r="417" spans="3:15" s="255" customFormat="1" ht="21" customHeight="1">
      <c r="C417" s="267"/>
      <c r="D417" s="267"/>
      <c r="E417" s="267"/>
      <c r="F417" s="267"/>
      <c r="G417" s="267"/>
      <c r="H417" s="267"/>
      <c r="I417" s="267"/>
      <c r="J417" s="267"/>
      <c r="K417" s="267"/>
      <c r="L417" s="267"/>
      <c r="M417" s="267"/>
      <c r="N417" s="267"/>
      <c r="O417" s="267"/>
    </row>
    <row r="418" spans="3:15" s="255" customFormat="1" ht="21" customHeight="1">
      <c r="C418" s="285"/>
      <c r="D418" s="285"/>
      <c r="E418" s="285"/>
      <c r="F418" s="285"/>
      <c r="G418" s="285"/>
      <c r="H418" s="285"/>
      <c r="I418" s="285"/>
      <c r="J418" s="285"/>
    </row>
    <row r="419" spans="3:15" s="255" customFormat="1" ht="27" customHeight="1">
      <c r="C419" s="283" t="s">
        <v>251</v>
      </c>
      <c r="D419" s="283" t="s">
        <v>218</v>
      </c>
      <c r="E419" s="513"/>
      <c r="F419" s="513"/>
      <c r="G419" s="513"/>
      <c r="H419" s="513"/>
      <c r="I419" s="513"/>
      <c r="J419" s="513"/>
      <c r="K419" s="513"/>
      <c r="M419" s="269"/>
      <c r="N419" s="270" t="s">
        <v>219</v>
      </c>
    </row>
    <row r="420" spans="3:15" s="255" customFormat="1" ht="27" customHeight="1">
      <c r="C420" s="283" t="s">
        <v>252</v>
      </c>
      <c r="D420" s="283" t="s">
        <v>220</v>
      </c>
      <c r="E420" s="514"/>
      <c r="F420" s="514"/>
      <c r="G420" s="514"/>
      <c r="H420" s="514"/>
      <c r="I420" s="514"/>
      <c r="J420" s="514"/>
      <c r="K420" s="514"/>
      <c r="L420" s="284" t="s">
        <v>253</v>
      </c>
      <c r="M420" s="282"/>
      <c r="N420" s="273" t="s">
        <v>221</v>
      </c>
      <c r="O420" s="274"/>
    </row>
    <row r="421" spans="3:15" s="255" customFormat="1" ht="22.5" customHeight="1">
      <c r="C421" s="283"/>
      <c r="D421" s="283"/>
      <c r="E421" s="283"/>
      <c r="F421" s="283"/>
      <c r="G421" s="283"/>
      <c r="H421" s="283"/>
      <c r="I421" s="283"/>
      <c r="J421" s="283"/>
    </row>
    <row r="422" spans="3:15" s="255" customFormat="1" ht="27" customHeight="1">
      <c r="C422" s="283"/>
      <c r="D422" s="283" t="s">
        <v>254</v>
      </c>
      <c r="E422" s="515" t="s">
        <v>222</v>
      </c>
      <c r="F422" s="515"/>
      <c r="G422" s="515"/>
      <c r="H422" s="515"/>
      <c r="I422" s="515"/>
      <c r="J422" s="515"/>
      <c r="K422" s="515"/>
    </row>
    <row r="423" spans="3:15" s="255" customFormat="1" ht="22.5" customHeight="1">
      <c r="C423" s="283"/>
      <c r="D423" s="283"/>
      <c r="E423" s="283"/>
      <c r="F423" s="283"/>
      <c r="G423" s="283"/>
      <c r="H423" s="283"/>
      <c r="I423" s="283"/>
      <c r="J423" s="283"/>
    </row>
    <row r="424" spans="3:15" s="255" customFormat="1" ht="27" customHeight="1">
      <c r="C424" s="283" t="s">
        <v>255</v>
      </c>
      <c r="D424" s="283" t="s">
        <v>223</v>
      </c>
      <c r="E424" s="275"/>
      <c r="F424" s="275"/>
      <c r="G424" s="275"/>
      <c r="H424" s="275"/>
      <c r="I424" s="275"/>
      <c r="J424" s="275"/>
      <c r="K424" s="276"/>
      <c r="L424" s="277"/>
    </row>
    <row r="425" spans="3:15" s="255" customFormat="1" ht="27" customHeight="1">
      <c r="C425" s="283"/>
      <c r="D425" s="283"/>
      <c r="E425" s="516" t="s">
        <v>224</v>
      </c>
      <c r="F425" s="516"/>
      <c r="G425" s="516"/>
      <c r="H425" s="516"/>
      <c r="I425" s="516"/>
      <c r="J425" s="516"/>
      <c r="K425" s="516"/>
      <c r="L425" s="516"/>
      <c r="M425" s="516"/>
      <c r="N425" s="516"/>
    </row>
    <row r="426" spans="3:15" s="255" customFormat="1" ht="22.5" customHeight="1">
      <c r="C426" s="283"/>
      <c r="D426" s="283"/>
      <c r="E426" s="283"/>
      <c r="F426" s="283"/>
      <c r="G426" s="283"/>
      <c r="H426" s="283"/>
      <c r="I426" s="283"/>
      <c r="J426" s="283"/>
    </row>
    <row r="427" spans="3:15" s="255" customFormat="1" ht="27" customHeight="1">
      <c r="C427" s="283" t="s">
        <v>256</v>
      </c>
      <c r="D427" s="283" t="s">
        <v>218</v>
      </c>
      <c r="E427" s="517"/>
      <c r="F427" s="517"/>
      <c r="G427" s="517"/>
      <c r="H427" s="517"/>
      <c r="I427" s="517"/>
      <c r="J427" s="517"/>
      <c r="K427" s="517"/>
      <c r="L427" s="517"/>
      <c r="M427" s="517"/>
      <c r="N427" s="517"/>
    </row>
    <row r="428" spans="3:15" s="255" customFormat="1" ht="27" customHeight="1">
      <c r="C428" s="283" t="s">
        <v>257</v>
      </c>
      <c r="D428" s="283" t="s">
        <v>225</v>
      </c>
      <c r="E428" s="508"/>
      <c r="F428" s="508"/>
      <c r="G428" s="508"/>
      <c r="H428" s="508"/>
      <c r="I428" s="508"/>
      <c r="J428" s="508"/>
      <c r="K428" s="508"/>
      <c r="L428" s="508"/>
      <c r="M428" s="508"/>
      <c r="N428" s="508"/>
    </row>
    <row r="429" spans="3:15" s="255" customFormat="1" ht="22.5" customHeight="1">
      <c r="C429" s="283"/>
      <c r="D429" s="283"/>
      <c r="E429" s="283"/>
      <c r="F429" s="283"/>
      <c r="G429" s="283"/>
      <c r="H429" s="283"/>
      <c r="I429" s="283"/>
      <c r="J429" s="283"/>
    </row>
    <row r="430" spans="3:15" s="255" customFormat="1" ht="19.5" customHeight="1">
      <c r="C430" s="283"/>
      <c r="M430" s="278"/>
      <c r="N430" s="509" t="s">
        <v>226</v>
      </c>
      <c r="O430" s="509"/>
    </row>
    <row r="431" spans="3:15" s="255" customFormat="1" ht="19.5" customHeight="1">
      <c r="C431" s="283"/>
      <c r="M431" s="278"/>
      <c r="N431" s="278"/>
    </row>
    <row r="432" spans="3:15" s="255" customFormat="1" ht="27" customHeight="1">
      <c r="C432" s="510" t="s">
        <v>227</v>
      </c>
      <c r="D432" s="510"/>
      <c r="E432" s="510"/>
      <c r="F432" s="510"/>
      <c r="G432" s="510"/>
      <c r="H432" s="510"/>
      <c r="I432" s="510"/>
      <c r="J432" s="510"/>
      <c r="K432" s="510"/>
      <c r="L432" s="510"/>
      <c r="M432" s="510"/>
      <c r="N432" s="510"/>
      <c r="O432" s="510"/>
    </row>
    <row r="433" spans="1:31" s="255" customFormat="1" ht="24" customHeight="1">
      <c r="C433" s="511" t="s">
        <v>228</v>
      </c>
      <c r="D433" s="511"/>
      <c r="E433" s="511"/>
      <c r="F433" s="511"/>
      <c r="G433" s="511"/>
      <c r="H433" s="511"/>
      <c r="I433" s="511"/>
      <c r="J433" s="511"/>
      <c r="K433" s="511"/>
      <c r="L433" s="511"/>
      <c r="M433" s="511"/>
      <c r="N433" s="511"/>
      <c r="O433" s="511"/>
    </row>
    <row r="434" spans="1:31" s="255" customFormat="1" ht="24" customHeight="1">
      <c r="C434" s="511" t="s">
        <v>258</v>
      </c>
      <c r="D434" s="511"/>
      <c r="E434" s="511"/>
      <c r="F434" s="511"/>
      <c r="G434" s="511"/>
      <c r="H434" s="511"/>
      <c r="I434" s="511"/>
      <c r="J434" s="511"/>
      <c r="K434" s="511"/>
      <c r="L434" s="511"/>
      <c r="M434" s="511"/>
      <c r="N434" s="511"/>
      <c r="O434" s="511"/>
    </row>
    <row r="435" spans="1:31" s="255" customFormat="1" ht="24" customHeight="1">
      <c r="C435" s="511" t="s">
        <v>259</v>
      </c>
      <c r="D435" s="511"/>
      <c r="E435" s="511"/>
      <c r="F435" s="511"/>
      <c r="G435" s="511"/>
      <c r="H435" s="511"/>
      <c r="I435" s="511"/>
      <c r="J435" s="511"/>
      <c r="K435" s="511"/>
      <c r="L435" s="511"/>
      <c r="M435" s="511"/>
      <c r="N435" s="511"/>
      <c r="O435" s="511"/>
    </row>
    <row r="436" spans="1:31" s="255" customFormat="1" ht="24" customHeight="1">
      <c r="C436" s="511" t="s">
        <v>260</v>
      </c>
      <c r="D436" s="511"/>
      <c r="E436" s="511"/>
      <c r="F436" s="511"/>
      <c r="G436" s="511"/>
      <c r="H436" s="511"/>
      <c r="I436" s="511"/>
      <c r="J436" s="511"/>
      <c r="K436" s="511"/>
      <c r="L436" s="511"/>
      <c r="M436" s="511"/>
      <c r="N436" s="511"/>
      <c r="O436" s="511"/>
    </row>
    <row r="437" spans="1:31" s="255" customFormat="1" ht="24" customHeight="1">
      <c r="C437" s="522" t="s">
        <v>261</v>
      </c>
      <c r="D437" s="522"/>
      <c r="E437" s="522"/>
      <c r="F437" s="522"/>
      <c r="G437" s="522"/>
      <c r="H437" s="522"/>
      <c r="I437" s="522"/>
      <c r="J437" s="522"/>
      <c r="K437" s="522"/>
      <c r="L437" s="522"/>
      <c r="M437" s="522"/>
      <c r="N437" s="522"/>
      <c r="O437" s="522"/>
    </row>
    <row r="438" spans="1:31" s="255" customFormat="1" ht="24" customHeight="1">
      <c r="C438" s="522" t="s">
        <v>262</v>
      </c>
      <c r="D438" s="522"/>
      <c r="E438" s="522"/>
      <c r="F438" s="522"/>
      <c r="G438" s="522"/>
      <c r="H438" s="522"/>
      <c r="I438" s="522"/>
      <c r="J438" s="522"/>
      <c r="K438" s="522"/>
      <c r="L438" s="522"/>
      <c r="M438" s="522"/>
      <c r="N438" s="522"/>
      <c r="O438" s="522"/>
    </row>
    <row r="439" spans="1:31" ht="18.75" customHeight="1">
      <c r="D439" s="279"/>
      <c r="E439" s="279"/>
      <c r="F439" s="279"/>
      <c r="G439" s="279"/>
      <c r="H439" s="279"/>
      <c r="I439" s="279"/>
      <c r="J439" s="279"/>
      <c r="K439" s="279"/>
      <c r="L439" s="279"/>
      <c r="M439" s="279"/>
      <c r="N439" s="279"/>
      <c r="O439" s="279"/>
    </row>
    <row r="440" spans="1:31" ht="18.75" customHeight="1" thickBot="1">
      <c r="N440" s="523">
        <v>20250414</v>
      </c>
      <c r="O440" s="523"/>
    </row>
    <row r="441" spans="1:31" s="255" customFormat="1" ht="31.5" customHeight="1">
      <c r="A441" s="255">
        <f>IF(MOD(ROW()-1,44)=0,QUOTIENT(ROW()-1,44)+1,"")</f>
        <v>11</v>
      </c>
      <c r="C441" s="498" t="s">
        <v>248</v>
      </c>
      <c r="D441" s="498"/>
      <c r="E441" s="499">
        <f>VLOOKUP(A441,入力フォーム!$A$26:$AA$75,25,FALSE)</f>
        <v>0</v>
      </c>
      <c r="F441" s="500"/>
      <c r="G441" s="501"/>
      <c r="H441" s="505">
        <f>IF(OR(E441="新規",E441="変更"),"※提出してください",IF(E441="済","※提出は不要です",))</f>
        <v>0</v>
      </c>
      <c r="I441" s="505"/>
      <c r="J441" s="505"/>
      <c r="K441" s="505"/>
      <c r="L441" s="505"/>
      <c r="M441" s="505"/>
      <c r="N441" s="505"/>
      <c r="O441" s="505"/>
    </row>
    <row r="442" spans="1:31" s="255" customFormat="1" ht="23.25" customHeight="1" thickBot="1">
      <c r="C442" s="498"/>
      <c r="D442" s="498"/>
      <c r="E442" s="502"/>
      <c r="F442" s="503"/>
      <c r="G442" s="504"/>
      <c r="H442" s="505"/>
      <c r="I442" s="505"/>
      <c r="J442" s="505"/>
      <c r="K442" s="505"/>
      <c r="L442" s="505"/>
      <c r="M442" s="505"/>
      <c r="N442" s="505"/>
      <c r="O442" s="505"/>
    </row>
    <row r="443" spans="1:31" s="255" customFormat="1" ht="23.25" customHeight="1">
      <c r="C443" s="256"/>
      <c r="D443" s="256"/>
      <c r="E443" s="256"/>
      <c r="F443" s="256"/>
      <c r="G443" s="256"/>
      <c r="H443" s="256"/>
      <c r="I443" s="256"/>
      <c r="J443" s="256"/>
      <c r="K443" s="256"/>
      <c r="L443" s="256"/>
      <c r="M443" s="256"/>
      <c r="N443" s="256"/>
      <c r="O443" s="256"/>
    </row>
    <row r="444" spans="1:31" ht="30" customHeight="1">
      <c r="D444" s="506" t="s">
        <v>249</v>
      </c>
      <c r="E444" s="506"/>
      <c r="F444" s="506"/>
      <c r="G444" s="506"/>
      <c r="H444" s="506"/>
      <c r="I444" s="506"/>
      <c r="J444" s="506"/>
      <c r="K444" s="506"/>
      <c r="L444" s="506"/>
      <c r="M444" s="506"/>
      <c r="N444" s="506"/>
      <c r="O444" s="258"/>
      <c r="P444" s="259"/>
    </row>
    <row r="445" spans="1:31" ht="30" customHeight="1">
      <c r="D445" s="506" t="s">
        <v>210</v>
      </c>
      <c r="E445" s="506"/>
      <c r="F445" s="506"/>
      <c r="G445" s="506"/>
      <c r="H445" s="506"/>
      <c r="I445" s="506"/>
      <c r="J445" s="506"/>
      <c r="K445" s="506"/>
      <c r="L445" s="506"/>
      <c r="M445" s="506"/>
      <c r="N445" s="506"/>
      <c r="O445" s="258"/>
      <c r="P445" s="259"/>
    </row>
    <row r="446" spans="1:31" ht="27" customHeight="1">
      <c r="D446" s="281"/>
      <c r="E446" s="281"/>
      <c r="F446" s="281"/>
      <c r="G446" s="281"/>
      <c r="H446" s="281"/>
      <c r="I446" s="281"/>
      <c r="J446" s="281"/>
      <c r="K446" s="281"/>
      <c r="L446" s="281"/>
      <c r="M446" s="281"/>
      <c r="N446" s="281"/>
      <c r="O446" s="281"/>
      <c r="P446" s="259"/>
      <c r="AE446" s="262"/>
    </row>
    <row r="447" spans="1:31" s="255" customFormat="1" ht="19.5" customHeight="1">
      <c r="C447" s="283"/>
      <c r="L447" s="283"/>
      <c r="N447" s="507">
        <f ca="1">TODAY()</f>
        <v>45761</v>
      </c>
      <c r="O447" s="507"/>
    </row>
    <row r="448" spans="1:31" s="255" customFormat="1" ht="19.5" customHeight="1">
      <c r="C448" s="283"/>
    </row>
    <row r="449" spans="3:16" s="255" customFormat="1" ht="19.5" customHeight="1">
      <c r="C449" s="518" t="s">
        <v>211</v>
      </c>
      <c r="D449" s="518"/>
      <c r="E449" s="518"/>
      <c r="F449" s="518"/>
      <c r="G449" s="518"/>
      <c r="H449" s="518"/>
      <c r="I449" s="518"/>
      <c r="J449" s="518"/>
      <c r="K449" s="518"/>
    </row>
    <row r="450" spans="3:16" s="255" customFormat="1" ht="19.5" customHeight="1">
      <c r="C450" s="283"/>
    </row>
    <row r="451" spans="3:16" s="255" customFormat="1" ht="24" customHeight="1">
      <c r="C451" s="283"/>
      <c r="M451" s="264" t="s">
        <v>212</v>
      </c>
      <c r="N451" s="519" t="str">
        <f>入力フォーム!$C$22</f>
        <v>07-999</v>
      </c>
      <c r="O451" s="519"/>
    </row>
    <row r="452" spans="3:16" s="255" customFormat="1" ht="24" customHeight="1">
      <c r="C452" s="283"/>
      <c r="M452" s="264" t="s">
        <v>213</v>
      </c>
      <c r="N452" s="519" t="str">
        <f>入力フォーム!$C$4</f>
        <v>文学部事務室</v>
      </c>
      <c r="O452" s="519"/>
    </row>
    <row r="453" spans="3:16" s="255" customFormat="1" ht="24" customHeight="1">
      <c r="C453" s="283"/>
      <c r="M453" s="264" t="s">
        <v>214</v>
      </c>
      <c r="N453" s="519">
        <f>VLOOKUP(A441,入力フォーム!$A$26:$AA$75,9,FALSE)</f>
        <v>0</v>
      </c>
      <c r="O453" s="519"/>
    </row>
    <row r="454" spans="3:16" s="255" customFormat="1" ht="24" customHeight="1">
      <c r="C454" s="283"/>
      <c r="M454" s="264" t="s">
        <v>215</v>
      </c>
      <c r="N454" s="519">
        <f>VLOOKUP(A441,入力フォーム!$A$26:$AA$75,2,FALSE)</f>
        <v>0</v>
      </c>
      <c r="O454" s="519"/>
    </row>
    <row r="455" spans="3:16" s="255" customFormat="1" ht="22.5" customHeight="1">
      <c r="C455" s="283"/>
      <c r="M455" s="283"/>
      <c r="N455" s="265"/>
      <c r="O455" s="265"/>
    </row>
    <row r="456" spans="3:16" s="255" customFormat="1" ht="22.5" customHeight="1">
      <c r="C456" s="283"/>
      <c r="M456" s="283"/>
      <c r="N456" s="265"/>
      <c r="O456" s="265"/>
    </row>
    <row r="457" spans="3:16" s="255" customFormat="1" ht="19.5" customHeight="1">
      <c r="C457" s="266" t="s">
        <v>250</v>
      </c>
      <c r="D457" s="266"/>
      <c r="E457" s="520">
        <f>入力フォーム!$C$13</f>
        <v>45931</v>
      </c>
      <c r="F457" s="520"/>
      <c r="G457" s="520"/>
      <c r="H457" s="520"/>
      <c r="I457" s="521" t="s">
        <v>216</v>
      </c>
      <c r="J457" s="521"/>
      <c r="K457" s="521"/>
      <c r="L457" s="521"/>
      <c r="M457" s="521"/>
      <c r="N457" s="521"/>
    </row>
    <row r="458" spans="3:16" s="255" customFormat="1" ht="21" customHeight="1">
      <c r="C458" s="267"/>
      <c r="D458" s="267"/>
      <c r="E458" s="267"/>
      <c r="F458" s="267"/>
      <c r="G458" s="267"/>
      <c r="H458" s="267"/>
      <c r="I458" s="267"/>
      <c r="J458" s="267"/>
      <c r="K458" s="267"/>
      <c r="L458" s="267"/>
      <c r="M458" s="267"/>
      <c r="N458" s="267"/>
      <c r="O458" s="267"/>
    </row>
    <row r="459" spans="3:16" s="255" customFormat="1" ht="21" customHeight="1">
      <c r="C459" s="267"/>
      <c r="D459" s="267"/>
      <c r="E459" s="267"/>
      <c r="F459" s="267"/>
      <c r="G459" s="267"/>
      <c r="H459" s="267"/>
      <c r="I459" s="267"/>
      <c r="J459" s="267"/>
      <c r="K459" s="267"/>
      <c r="L459" s="267"/>
      <c r="M459" s="267"/>
      <c r="N459" s="267"/>
      <c r="O459" s="267"/>
    </row>
    <row r="460" spans="3:16" s="255" customFormat="1" ht="21" customHeight="1">
      <c r="C460" s="283"/>
      <c r="D460" s="512" t="s">
        <v>217</v>
      </c>
      <c r="E460" s="512"/>
      <c r="F460" s="512"/>
      <c r="G460" s="512"/>
      <c r="H460" s="512"/>
      <c r="I460" s="512"/>
      <c r="J460" s="512"/>
      <c r="K460" s="512"/>
      <c r="L460" s="512"/>
      <c r="M460" s="512"/>
      <c r="N460" s="512"/>
      <c r="O460" s="512"/>
      <c r="P460" s="266"/>
    </row>
    <row r="461" spans="3:16" s="255" customFormat="1" ht="21" customHeight="1">
      <c r="C461" s="267"/>
      <c r="D461" s="267"/>
      <c r="E461" s="267"/>
      <c r="F461" s="267"/>
      <c r="G461" s="267"/>
      <c r="H461" s="267"/>
      <c r="I461" s="267"/>
      <c r="J461" s="267"/>
      <c r="K461" s="267"/>
      <c r="L461" s="267"/>
      <c r="M461" s="267"/>
      <c r="N461" s="267"/>
      <c r="O461" s="267"/>
    </row>
    <row r="462" spans="3:16" s="255" customFormat="1" ht="21" customHeight="1">
      <c r="C462" s="285"/>
      <c r="D462" s="285"/>
      <c r="E462" s="285"/>
      <c r="F462" s="285"/>
      <c r="G462" s="285"/>
      <c r="H462" s="285"/>
      <c r="I462" s="285"/>
      <c r="J462" s="285"/>
    </row>
    <row r="463" spans="3:16" s="255" customFormat="1" ht="27" customHeight="1">
      <c r="C463" s="283" t="s">
        <v>251</v>
      </c>
      <c r="D463" s="283" t="s">
        <v>218</v>
      </c>
      <c r="E463" s="513"/>
      <c r="F463" s="513"/>
      <c r="G463" s="513"/>
      <c r="H463" s="513"/>
      <c r="I463" s="513"/>
      <c r="J463" s="513"/>
      <c r="K463" s="513"/>
      <c r="M463" s="269"/>
      <c r="N463" s="270" t="s">
        <v>219</v>
      </c>
    </row>
    <row r="464" spans="3:16" s="255" customFormat="1" ht="27" customHeight="1">
      <c r="C464" s="283" t="s">
        <v>252</v>
      </c>
      <c r="D464" s="283" t="s">
        <v>220</v>
      </c>
      <c r="E464" s="514"/>
      <c r="F464" s="514"/>
      <c r="G464" s="514"/>
      <c r="H464" s="514"/>
      <c r="I464" s="514"/>
      <c r="J464" s="514"/>
      <c r="K464" s="514"/>
      <c r="L464" s="284" t="s">
        <v>253</v>
      </c>
      <c r="M464" s="282"/>
      <c r="N464" s="273" t="s">
        <v>221</v>
      </c>
      <c r="O464" s="274"/>
    </row>
    <row r="465" spans="3:15" s="255" customFormat="1" ht="22.5" customHeight="1">
      <c r="C465" s="283"/>
      <c r="D465" s="283"/>
      <c r="E465" s="283"/>
      <c r="F465" s="283"/>
      <c r="G465" s="283"/>
      <c r="H465" s="283"/>
      <c r="I465" s="283"/>
      <c r="J465" s="283"/>
    </row>
    <row r="466" spans="3:15" s="255" customFormat="1" ht="27" customHeight="1">
      <c r="C466" s="283"/>
      <c r="D466" s="283" t="s">
        <v>254</v>
      </c>
      <c r="E466" s="515" t="s">
        <v>222</v>
      </c>
      <c r="F466" s="515"/>
      <c r="G466" s="515"/>
      <c r="H466" s="515"/>
      <c r="I466" s="515"/>
      <c r="J466" s="515"/>
      <c r="K466" s="515"/>
    </row>
    <row r="467" spans="3:15" s="255" customFormat="1" ht="22.5" customHeight="1">
      <c r="C467" s="283"/>
      <c r="D467" s="283"/>
      <c r="E467" s="283"/>
      <c r="F467" s="283"/>
      <c r="G467" s="283"/>
      <c r="H467" s="283"/>
      <c r="I467" s="283"/>
      <c r="J467" s="283"/>
    </row>
    <row r="468" spans="3:15" s="255" customFormat="1" ht="27" customHeight="1">
      <c r="C468" s="283" t="s">
        <v>255</v>
      </c>
      <c r="D468" s="283" t="s">
        <v>223</v>
      </c>
      <c r="E468" s="275"/>
      <c r="F468" s="275"/>
      <c r="G468" s="275"/>
      <c r="H468" s="275"/>
      <c r="I468" s="275"/>
      <c r="J468" s="275"/>
      <c r="K468" s="276"/>
      <c r="L468" s="277"/>
    </row>
    <row r="469" spans="3:15" s="255" customFormat="1" ht="27" customHeight="1">
      <c r="C469" s="283"/>
      <c r="D469" s="283"/>
      <c r="E469" s="516" t="s">
        <v>224</v>
      </c>
      <c r="F469" s="516"/>
      <c r="G469" s="516"/>
      <c r="H469" s="516"/>
      <c r="I469" s="516"/>
      <c r="J469" s="516"/>
      <c r="K469" s="516"/>
      <c r="L469" s="516"/>
      <c r="M469" s="516"/>
      <c r="N469" s="516"/>
    </row>
    <row r="470" spans="3:15" s="255" customFormat="1" ht="22.5" customHeight="1">
      <c r="C470" s="283"/>
      <c r="D470" s="283"/>
      <c r="E470" s="283"/>
      <c r="F470" s="283"/>
      <c r="G470" s="283"/>
      <c r="H470" s="283"/>
      <c r="I470" s="283"/>
      <c r="J470" s="283"/>
    </row>
    <row r="471" spans="3:15" s="255" customFormat="1" ht="27" customHeight="1">
      <c r="C471" s="283" t="s">
        <v>256</v>
      </c>
      <c r="D471" s="283" t="s">
        <v>218</v>
      </c>
      <c r="E471" s="517"/>
      <c r="F471" s="517"/>
      <c r="G471" s="517"/>
      <c r="H471" s="517"/>
      <c r="I471" s="517"/>
      <c r="J471" s="517"/>
      <c r="K471" s="517"/>
      <c r="L471" s="517"/>
      <c r="M471" s="517"/>
      <c r="N471" s="517"/>
    </row>
    <row r="472" spans="3:15" s="255" customFormat="1" ht="27" customHeight="1">
      <c r="C472" s="283" t="s">
        <v>257</v>
      </c>
      <c r="D472" s="283" t="s">
        <v>225</v>
      </c>
      <c r="E472" s="508"/>
      <c r="F472" s="508"/>
      <c r="G472" s="508"/>
      <c r="H472" s="508"/>
      <c r="I472" s="508"/>
      <c r="J472" s="508"/>
      <c r="K472" s="508"/>
      <c r="L472" s="508"/>
      <c r="M472" s="508"/>
      <c r="N472" s="508"/>
    </row>
    <row r="473" spans="3:15" s="255" customFormat="1" ht="22.5" customHeight="1">
      <c r="C473" s="283"/>
      <c r="D473" s="283"/>
      <c r="E473" s="283"/>
      <c r="F473" s="283"/>
      <c r="G473" s="283"/>
      <c r="H473" s="283"/>
      <c r="I473" s="283"/>
      <c r="J473" s="283"/>
    </row>
    <row r="474" spans="3:15" s="255" customFormat="1" ht="19.5" customHeight="1">
      <c r="C474" s="283"/>
      <c r="M474" s="278"/>
      <c r="N474" s="509" t="s">
        <v>226</v>
      </c>
      <c r="O474" s="509"/>
    </row>
    <row r="475" spans="3:15" s="255" customFormat="1" ht="19.5" customHeight="1">
      <c r="C475" s="283"/>
      <c r="M475" s="278"/>
      <c r="N475" s="278"/>
    </row>
    <row r="476" spans="3:15" s="255" customFormat="1" ht="27" customHeight="1">
      <c r="C476" s="510" t="s">
        <v>227</v>
      </c>
      <c r="D476" s="510"/>
      <c r="E476" s="510"/>
      <c r="F476" s="510"/>
      <c r="G476" s="510"/>
      <c r="H476" s="510"/>
      <c r="I476" s="510"/>
      <c r="J476" s="510"/>
      <c r="K476" s="510"/>
      <c r="L476" s="510"/>
      <c r="M476" s="510"/>
      <c r="N476" s="510"/>
      <c r="O476" s="510"/>
    </row>
    <row r="477" spans="3:15" s="255" customFormat="1" ht="24" customHeight="1">
      <c r="C477" s="511" t="s">
        <v>228</v>
      </c>
      <c r="D477" s="511"/>
      <c r="E477" s="511"/>
      <c r="F477" s="511"/>
      <c r="G477" s="511"/>
      <c r="H477" s="511"/>
      <c r="I477" s="511"/>
      <c r="J477" s="511"/>
      <c r="K477" s="511"/>
      <c r="L477" s="511"/>
      <c r="M477" s="511"/>
      <c r="N477" s="511"/>
      <c r="O477" s="511"/>
    </row>
    <row r="478" spans="3:15" s="255" customFormat="1" ht="24" customHeight="1">
      <c r="C478" s="511" t="s">
        <v>258</v>
      </c>
      <c r="D478" s="511"/>
      <c r="E478" s="511"/>
      <c r="F478" s="511"/>
      <c r="G478" s="511"/>
      <c r="H478" s="511"/>
      <c r="I478" s="511"/>
      <c r="J478" s="511"/>
      <c r="K478" s="511"/>
      <c r="L478" s="511"/>
      <c r="M478" s="511"/>
      <c r="N478" s="511"/>
      <c r="O478" s="511"/>
    </row>
    <row r="479" spans="3:15" s="255" customFormat="1" ht="24" customHeight="1">
      <c r="C479" s="511" t="s">
        <v>259</v>
      </c>
      <c r="D479" s="511"/>
      <c r="E479" s="511"/>
      <c r="F479" s="511"/>
      <c r="G479" s="511"/>
      <c r="H479" s="511"/>
      <c r="I479" s="511"/>
      <c r="J479" s="511"/>
      <c r="K479" s="511"/>
      <c r="L479" s="511"/>
      <c r="M479" s="511"/>
      <c r="N479" s="511"/>
      <c r="O479" s="511"/>
    </row>
    <row r="480" spans="3:15" s="255" customFormat="1" ht="24" customHeight="1">
      <c r="C480" s="511" t="s">
        <v>260</v>
      </c>
      <c r="D480" s="511"/>
      <c r="E480" s="511"/>
      <c r="F480" s="511"/>
      <c r="G480" s="511"/>
      <c r="H480" s="511"/>
      <c r="I480" s="511"/>
      <c r="J480" s="511"/>
      <c r="K480" s="511"/>
      <c r="L480" s="511"/>
      <c r="M480" s="511"/>
      <c r="N480" s="511"/>
      <c r="O480" s="511"/>
    </row>
    <row r="481" spans="1:31" s="255" customFormat="1" ht="24" customHeight="1">
      <c r="C481" s="522" t="s">
        <v>261</v>
      </c>
      <c r="D481" s="522"/>
      <c r="E481" s="522"/>
      <c r="F481" s="522"/>
      <c r="G481" s="522"/>
      <c r="H481" s="522"/>
      <c r="I481" s="522"/>
      <c r="J481" s="522"/>
      <c r="K481" s="522"/>
      <c r="L481" s="522"/>
      <c r="M481" s="522"/>
      <c r="N481" s="522"/>
      <c r="O481" s="522"/>
    </row>
    <row r="482" spans="1:31" s="255" customFormat="1" ht="24" customHeight="1">
      <c r="C482" s="522" t="s">
        <v>262</v>
      </c>
      <c r="D482" s="522"/>
      <c r="E482" s="522"/>
      <c r="F482" s="522"/>
      <c r="G482" s="522"/>
      <c r="H482" s="522"/>
      <c r="I482" s="522"/>
      <c r="J482" s="522"/>
      <c r="K482" s="522"/>
      <c r="L482" s="522"/>
      <c r="M482" s="522"/>
      <c r="N482" s="522"/>
      <c r="O482" s="522"/>
    </row>
    <row r="483" spans="1:31" ht="18.75" customHeight="1">
      <c r="D483" s="279"/>
      <c r="E483" s="279"/>
      <c r="F483" s="279"/>
      <c r="G483" s="279"/>
      <c r="H483" s="279"/>
      <c r="I483" s="279"/>
      <c r="J483" s="279"/>
      <c r="K483" s="279"/>
      <c r="L483" s="279"/>
      <c r="M483" s="279"/>
      <c r="N483" s="279"/>
      <c r="O483" s="279"/>
    </row>
    <row r="484" spans="1:31" ht="18.75" customHeight="1" thickBot="1">
      <c r="N484" s="523">
        <v>20250414</v>
      </c>
      <c r="O484" s="523"/>
    </row>
    <row r="485" spans="1:31" s="255" customFormat="1" ht="31.5" customHeight="1">
      <c r="A485" s="255">
        <f>IF(MOD(ROW()-1,44)=0,QUOTIENT(ROW()-1,44)+1,"")</f>
        <v>12</v>
      </c>
      <c r="C485" s="498" t="s">
        <v>248</v>
      </c>
      <c r="D485" s="498"/>
      <c r="E485" s="499">
        <f>VLOOKUP(A485,入力フォーム!$A$26:$AA$75,25,FALSE)</f>
        <v>0</v>
      </c>
      <c r="F485" s="500"/>
      <c r="G485" s="501"/>
      <c r="H485" s="505">
        <f>IF(OR(E485="新規",E485="変更"),"※提出してください",IF(E485="済","※提出は不要です",))</f>
        <v>0</v>
      </c>
      <c r="I485" s="505"/>
      <c r="J485" s="505"/>
      <c r="K485" s="505"/>
      <c r="L485" s="505"/>
      <c r="M485" s="505"/>
      <c r="N485" s="505"/>
      <c r="O485" s="505"/>
    </row>
    <row r="486" spans="1:31" s="255" customFormat="1" ht="23.25" customHeight="1" thickBot="1">
      <c r="C486" s="498"/>
      <c r="D486" s="498"/>
      <c r="E486" s="502"/>
      <c r="F486" s="503"/>
      <c r="G486" s="504"/>
      <c r="H486" s="505"/>
      <c r="I486" s="505"/>
      <c r="J486" s="505"/>
      <c r="K486" s="505"/>
      <c r="L486" s="505"/>
      <c r="M486" s="505"/>
      <c r="N486" s="505"/>
      <c r="O486" s="505"/>
    </row>
    <row r="487" spans="1:31" s="255" customFormat="1" ht="23.25" customHeight="1">
      <c r="C487" s="256"/>
      <c r="D487" s="256"/>
      <c r="E487" s="256"/>
      <c r="F487" s="256"/>
      <c r="G487" s="256"/>
      <c r="H487" s="256"/>
      <c r="I487" s="256"/>
      <c r="J487" s="256"/>
      <c r="K487" s="256"/>
      <c r="L487" s="256"/>
      <c r="M487" s="256"/>
      <c r="N487" s="256"/>
      <c r="O487" s="256"/>
    </row>
    <row r="488" spans="1:31" ht="30" customHeight="1">
      <c r="D488" s="506" t="s">
        <v>249</v>
      </c>
      <c r="E488" s="506"/>
      <c r="F488" s="506"/>
      <c r="G488" s="506"/>
      <c r="H488" s="506"/>
      <c r="I488" s="506"/>
      <c r="J488" s="506"/>
      <c r="K488" s="506"/>
      <c r="L488" s="506"/>
      <c r="M488" s="506"/>
      <c r="N488" s="506"/>
      <c r="O488" s="258"/>
      <c r="P488" s="259"/>
    </row>
    <row r="489" spans="1:31" ht="30" customHeight="1">
      <c r="D489" s="506" t="s">
        <v>210</v>
      </c>
      <c r="E489" s="506"/>
      <c r="F489" s="506"/>
      <c r="G489" s="506"/>
      <c r="H489" s="506"/>
      <c r="I489" s="506"/>
      <c r="J489" s="506"/>
      <c r="K489" s="506"/>
      <c r="L489" s="506"/>
      <c r="M489" s="506"/>
      <c r="N489" s="506"/>
      <c r="O489" s="258"/>
      <c r="P489" s="259"/>
    </row>
    <row r="490" spans="1:31" ht="27" customHeight="1">
      <c r="D490" s="281"/>
      <c r="E490" s="281"/>
      <c r="F490" s="281"/>
      <c r="G490" s="281"/>
      <c r="H490" s="281"/>
      <c r="I490" s="281"/>
      <c r="J490" s="281"/>
      <c r="K490" s="281"/>
      <c r="L490" s="281"/>
      <c r="M490" s="281"/>
      <c r="N490" s="281"/>
      <c r="O490" s="281"/>
      <c r="P490" s="259"/>
      <c r="AE490" s="262"/>
    </row>
    <row r="491" spans="1:31" s="255" customFormat="1" ht="19.5" customHeight="1">
      <c r="C491" s="283"/>
      <c r="L491" s="283"/>
      <c r="N491" s="507">
        <f ca="1">TODAY()</f>
        <v>45761</v>
      </c>
      <c r="O491" s="507"/>
    </row>
    <row r="492" spans="1:31" s="255" customFormat="1" ht="19.5" customHeight="1">
      <c r="C492" s="283"/>
    </row>
    <row r="493" spans="1:31" s="255" customFormat="1" ht="19.5" customHeight="1">
      <c r="C493" s="518" t="s">
        <v>211</v>
      </c>
      <c r="D493" s="518"/>
      <c r="E493" s="518"/>
      <c r="F493" s="518"/>
      <c r="G493" s="518"/>
      <c r="H493" s="518"/>
      <c r="I493" s="518"/>
      <c r="J493" s="518"/>
      <c r="K493" s="518"/>
    </row>
    <row r="494" spans="1:31" s="255" customFormat="1" ht="19.5" customHeight="1">
      <c r="C494" s="283"/>
    </row>
    <row r="495" spans="1:31" s="255" customFormat="1" ht="24" customHeight="1">
      <c r="C495" s="283"/>
      <c r="M495" s="264" t="s">
        <v>212</v>
      </c>
      <c r="N495" s="519" t="str">
        <f>入力フォーム!$C$22</f>
        <v>07-999</v>
      </c>
      <c r="O495" s="519"/>
    </row>
    <row r="496" spans="1:31" s="255" customFormat="1" ht="24" customHeight="1">
      <c r="C496" s="283"/>
      <c r="M496" s="264" t="s">
        <v>213</v>
      </c>
      <c r="N496" s="519" t="str">
        <f>入力フォーム!$C$4</f>
        <v>文学部事務室</v>
      </c>
      <c r="O496" s="519"/>
    </row>
    <row r="497" spans="3:16" s="255" customFormat="1" ht="24" customHeight="1">
      <c r="C497" s="283"/>
      <c r="M497" s="264" t="s">
        <v>214</v>
      </c>
      <c r="N497" s="519">
        <f>VLOOKUP(A485,入力フォーム!$A$26:$AA$75,9,FALSE)</f>
        <v>0</v>
      </c>
      <c r="O497" s="519"/>
    </row>
    <row r="498" spans="3:16" s="255" customFormat="1" ht="24" customHeight="1">
      <c r="C498" s="283"/>
      <c r="M498" s="264" t="s">
        <v>215</v>
      </c>
      <c r="N498" s="519">
        <f>VLOOKUP(A485,入力フォーム!$A$26:$AA$75,2,FALSE)</f>
        <v>0</v>
      </c>
      <c r="O498" s="519"/>
    </row>
    <row r="499" spans="3:16" s="255" customFormat="1" ht="22.5" customHeight="1">
      <c r="C499" s="283"/>
      <c r="M499" s="283"/>
      <c r="N499" s="265"/>
      <c r="O499" s="265"/>
    </row>
    <row r="500" spans="3:16" s="255" customFormat="1" ht="22.5" customHeight="1">
      <c r="C500" s="283"/>
      <c r="M500" s="283"/>
      <c r="N500" s="265"/>
      <c r="O500" s="265"/>
    </row>
    <row r="501" spans="3:16" s="255" customFormat="1" ht="19.5" customHeight="1">
      <c r="C501" s="266" t="s">
        <v>250</v>
      </c>
      <c r="D501" s="266"/>
      <c r="E501" s="520">
        <f>入力フォーム!$C$13</f>
        <v>45931</v>
      </c>
      <c r="F501" s="520"/>
      <c r="G501" s="520"/>
      <c r="H501" s="520"/>
      <c r="I501" s="521" t="s">
        <v>216</v>
      </c>
      <c r="J501" s="521"/>
      <c r="K501" s="521"/>
      <c r="L501" s="521"/>
      <c r="M501" s="521"/>
      <c r="N501" s="521"/>
    </row>
    <row r="502" spans="3:16" s="255" customFormat="1" ht="21" customHeight="1">
      <c r="C502" s="267"/>
      <c r="D502" s="267"/>
      <c r="E502" s="267"/>
      <c r="F502" s="267"/>
      <c r="G502" s="267"/>
      <c r="H502" s="267"/>
      <c r="I502" s="267"/>
      <c r="J502" s="267"/>
      <c r="K502" s="267"/>
      <c r="L502" s="267"/>
      <c r="M502" s="267"/>
      <c r="N502" s="267"/>
      <c r="O502" s="267"/>
    </row>
    <row r="503" spans="3:16" s="255" customFormat="1" ht="21" customHeight="1">
      <c r="C503" s="267"/>
      <c r="D503" s="267"/>
      <c r="E503" s="267"/>
      <c r="F503" s="267"/>
      <c r="G503" s="267"/>
      <c r="H503" s="267"/>
      <c r="I503" s="267"/>
      <c r="J503" s="267"/>
      <c r="K503" s="267"/>
      <c r="L503" s="267"/>
      <c r="M503" s="267"/>
      <c r="N503" s="267"/>
      <c r="O503" s="267"/>
    </row>
    <row r="504" spans="3:16" s="255" customFormat="1" ht="21" customHeight="1">
      <c r="C504" s="283"/>
      <c r="D504" s="512" t="s">
        <v>217</v>
      </c>
      <c r="E504" s="512"/>
      <c r="F504" s="512"/>
      <c r="G504" s="512"/>
      <c r="H504" s="512"/>
      <c r="I504" s="512"/>
      <c r="J504" s="512"/>
      <c r="K504" s="512"/>
      <c r="L504" s="512"/>
      <c r="M504" s="512"/>
      <c r="N504" s="512"/>
      <c r="O504" s="512"/>
      <c r="P504" s="266"/>
    </row>
    <row r="505" spans="3:16" s="255" customFormat="1" ht="21" customHeight="1">
      <c r="C505" s="267"/>
      <c r="D505" s="267"/>
      <c r="E505" s="267"/>
      <c r="F505" s="267"/>
      <c r="G505" s="267"/>
      <c r="H505" s="267"/>
      <c r="I505" s="267"/>
      <c r="J505" s="267"/>
      <c r="K505" s="267"/>
      <c r="L505" s="267"/>
      <c r="M505" s="267"/>
      <c r="N505" s="267"/>
      <c r="O505" s="267"/>
    </row>
    <row r="506" spans="3:16" s="255" customFormat="1" ht="21" customHeight="1">
      <c r="C506" s="285"/>
      <c r="D506" s="285"/>
      <c r="E506" s="285"/>
      <c r="F506" s="285"/>
      <c r="G506" s="285"/>
      <c r="H506" s="285"/>
      <c r="I506" s="285"/>
      <c r="J506" s="285"/>
    </row>
    <row r="507" spans="3:16" s="255" customFormat="1" ht="27" customHeight="1">
      <c r="C507" s="283" t="s">
        <v>251</v>
      </c>
      <c r="D507" s="283" t="s">
        <v>218</v>
      </c>
      <c r="E507" s="513"/>
      <c r="F507" s="513"/>
      <c r="G507" s="513"/>
      <c r="H507" s="513"/>
      <c r="I507" s="513"/>
      <c r="J507" s="513"/>
      <c r="K507" s="513"/>
      <c r="M507" s="269"/>
      <c r="N507" s="270" t="s">
        <v>219</v>
      </c>
    </row>
    <row r="508" spans="3:16" s="255" customFormat="1" ht="27" customHeight="1">
      <c r="C508" s="283" t="s">
        <v>252</v>
      </c>
      <c r="D508" s="283" t="s">
        <v>220</v>
      </c>
      <c r="E508" s="514"/>
      <c r="F508" s="514"/>
      <c r="G508" s="514"/>
      <c r="H508" s="514"/>
      <c r="I508" s="514"/>
      <c r="J508" s="514"/>
      <c r="K508" s="514"/>
      <c r="L508" s="284" t="s">
        <v>253</v>
      </c>
      <c r="M508" s="282"/>
      <c r="N508" s="273" t="s">
        <v>221</v>
      </c>
      <c r="O508" s="274"/>
    </row>
    <row r="509" spans="3:16" s="255" customFormat="1" ht="22.5" customHeight="1">
      <c r="C509" s="283"/>
      <c r="D509" s="283"/>
      <c r="E509" s="283"/>
      <c r="F509" s="283"/>
      <c r="G509" s="283"/>
      <c r="H509" s="283"/>
      <c r="I509" s="283"/>
      <c r="J509" s="283"/>
    </row>
    <row r="510" spans="3:16" s="255" customFormat="1" ht="27" customHeight="1">
      <c r="C510" s="283"/>
      <c r="D510" s="283" t="s">
        <v>254</v>
      </c>
      <c r="E510" s="515" t="s">
        <v>222</v>
      </c>
      <c r="F510" s="515"/>
      <c r="G510" s="515"/>
      <c r="H510" s="515"/>
      <c r="I510" s="515"/>
      <c r="J510" s="515"/>
      <c r="K510" s="515"/>
    </row>
    <row r="511" spans="3:16" s="255" customFormat="1" ht="22.5" customHeight="1">
      <c r="C511" s="283"/>
      <c r="D511" s="283"/>
      <c r="E511" s="283"/>
      <c r="F511" s="283"/>
      <c r="G511" s="283"/>
      <c r="H511" s="283"/>
      <c r="I511" s="283"/>
      <c r="J511" s="283"/>
    </row>
    <row r="512" spans="3:16" s="255" customFormat="1" ht="27" customHeight="1">
      <c r="C512" s="283" t="s">
        <v>255</v>
      </c>
      <c r="D512" s="283" t="s">
        <v>223</v>
      </c>
      <c r="E512" s="275"/>
      <c r="F512" s="275"/>
      <c r="G512" s="275"/>
      <c r="H512" s="275"/>
      <c r="I512" s="275"/>
      <c r="J512" s="275"/>
      <c r="K512" s="276"/>
      <c r="L512" s="277"/>
    </row>
    <row r="513" spans="3:15" s="255" customFormat="1" ht="27" customHeight="1">
      <c r="C513" s="283"/>
      <c r="D513" s="283"/>
      <c r="E513" s="516" t="s">
        <v>224</v>
      </c>
      <c r="F513" s="516"/>
      <c r="G513" s="516"/>
      <c r="H513" s="516"/>
      <c r="I513" s="516"/>
      <c r="J513" s="516"/>
      <c r="K513" s="516"/>
      <c r="L513" s="516"/>
      <c r="M513" s="516"/>
      <c r="N513" s="516"/>
    </row>
    <row r="514" spans="3:15" s="255" customFormat="1" ht="22.5" customHeight="1">
      <c r="C514" s="283"/>
      <c r="D514" s="283"/>
      <c r="E514" s="283"/>
      <c r="F514" s="283"/>
      <c r="G514" s="283"/>
      <c r="H514" s="283"/>
      <c r="I514" s="283"/>
      <c r="J514" s="283"/>
    </row>
    <row r="515" spans="3:15" s="255" customFormat="1" ht="27" customHeight="1">
      <c r="C515" s="283" t="s">
        <v>256</v>
      </c>
      <c r="D515" s="283" t="s">
        <v>218</v>
      </c>
      <c r="E515" s="517"/>
      <c r="F515" s="517"/>
      <c r="G515" s="517"/>
      <c r="H515" s="517"/>
      <c r="I515" s="517"/>
      <c r="J515" s="517"/>
      <c r="K515" s="517"/>
      <c r="L515" s="517"/>
      <c r="M515" s="517"/>
      <c r="N515" s="517"/>
    </row>
    <row r="516" spans="3:15" s="255" customFormat="1" ht="27" customHeight="1">
      <c r="C516" s="283" t="s">
        <v>257</v>
      </c>
      <c r="D516" s="283" t="s">
        <v>225</v>
      </c>
      <c r="E516" s="508"/>
      <c r="F516" s="508"/>
      <c r="G516" s="508"/>
      <c r="H516" s="508"/>
      <c r="I516" s="508"/>
      <c r="J516" s="508"/>
      <c r="K516" s="508"/>
      <c r="L516" s="508"/>
      <c r="M516" s="508"/>
      <c r="N516" s="508"/>
    </row>
    <row r="517" spans="3:15" s="255" customFormat="1" ht="22.5" customHeight="1">
      <c r="C517" s="283"/>
      <c r="D517" s="283"/>
      <c r="E517" s="283"/>
      <c r="F517" s="283"/>
      <c r="G517" s="283"/>
      <c r="H517" s="283"/>
      <c r="I517" s="283"/>
      <c r="J517" s="283"/>
    </row>
    <row r="518" spans="3:15" s="255" customFormat="1" ht="19.5" customHeight="1">
      <c r="C518" s="283"/>
      <c r="M518" s="278"/>
      <c r="N518" s="509" t="s">
        <v>226</v>
      </c>
      <c r="O518" s="509"/>
    </row>
    <row r="519" spans="3:15" s="255" customFormat="1" ht="19.5" customHeight="1">
      <c r="C519" s="283"/>
      <c r="M519" s="278"/>
      <c r="N519" s="278"/>
    </row>
    <row r="520" spans="3:15" s="255" customFormat="1" ht="27" customHeight="1">
      <c r="C520" s="510" t="s">
        <v>227</v>
      </c>
      <c r="D520" s="510"/>
      <c r="E520" s="510"/>
      <c r="F520" s="510"/>
      <c r="G520" s="510"/>
      <c r="H520" s="510"/>
      <c r="I520" s="510"/>
      <c r="J520" s="510"/>
      <c r="K520" s="510"/>
      <c r="L520" s="510"/>
      <c r="M520" s="510"/>
      <c r="N520" s="510"/>
      <c r="O520" s="510"/>
    </row>
    <row r="521" spans="3:15" s="255" customFormat="1" ht="24" customHeight="1">
      <c r="C521" s="511" t="s">
        <v>228</v>
      </c>
      <c r="D521" s="511"/>
      <c r="E521" s="511"/>
      <c r="F521" s="511"/>
      <c r="G521" s="511"/>
      <c r="H521" s="511"/>
      <c r="I521" s="511"/>
      <c r="J521" s="511"/>
      <c r="K521" s="511"/>
      <c r="L521" s="511"/>
      <c r="M521" s="511"/>
      <c r="N521" s="511"/>
      <c r="O521" s="511"/>
    </row>
    <row r="522" spans="3:15" s="255" customFormat="1" ht="24" customHeight="1">
      <c r="C522" s="511" t="s">
        <v>258</v>
      </c>
      <c r="D522" s="511"/>
      <c r="E522" s="511"/>
      <c r="F522" s="511"/>
      <c r="G522" s="511"/>
      <c r="H522" s="511"/>
      <c r="I522" s="511"/>
      <c r="J522" s="511"/>
      <c r="K522" s="511"/>
      <c r="L522" s="511"/>
      <c r="M522" s="511"/>
      <c r="N522" s="511"/>
      <c r="O522" s="511"/>
    </row>
    <row r="523" spans="3:15" s="255" customFormat="1" ht="24" customHeight="1">
      <c r="C523" s="511" t="s">
        <v>259</v>
      </c>
      <c r="D523" s="511"/>
      <c r="E523" s="511"/>
      <c r="F523" s="511"/>
      <c r="G523" s="511"/>
      <c r="H523" s="511"/>
      <c r="I523" s="511"/>
      <c r="J523" s="511"/>
      <c r="K523" s="511"/>
      <c r="L523" s="511"/>
      <c r="M523" s="511"/>
      <c r="N523" s="511"/>
      <c r="O523" s="511"/>
    </row>
    <row r="524" spans="3:15" s="255" customFormat="1" ht="24" customHeight="1">
      <c r="C524" s="511" t="s">
        <v>260</v>
      </c>
      <c r="D524" s="511"/>
      <c r="E524" s="511"/>
      <c r="F524" s="511"/>
      <c r="G524" s="511"/>
      <c r="H524" s="511"/>
      <c r="I524" s="511"/>
      <c r="J524" s="511"/>
      <c r="K524" s="511"/>
      <c r="L524" s="511"/>
      <c r="M524" s="511"/>
      <c r="N524" s="511"/>
      <c r="O524" s="511"/>
    </row>
    <row r="525" spans="3:15" s="255" customFormat="1" ht="24" customHeight="1">
      <c r="C525" s="522" t="s">
        <v>261</v>
      </c>
      <c r="D525" s="522"/>
      <c r="E525" s="522"/>
      <c r="F525" s="522"/>
      <c r="G525" s="522"/>
      <c r="H525" s="522"/>
      <c r="I525" s="522"/>
      <c r="J525" s="522"/>
      <c r="K525" s="522"/>
      <c r="L525" s="522"/>
      <c r="M525" s="522"/>
      <c r="N525" s="522"/>
      <c r="O525" s="522"/>
    </row>
    <row r="526" spans="3:15" s="255" customFormat="1" ht="24" customHeight="1">
      <c r="C526" s="522" t="s">
        <v>262</v>
      </c>
      <c r="D526" s="522"/>
      <c r="E526" s="522"/>
      <c r="F526" s="522"/>
      <c r="G526" s="522"/>
      <c r="H526" s="522"/>
      <c r="I526" s="522"/>
      <c r="J526" s="522"/>
      <c r="K526" s="522"/>
      <c r="L526" s="522"/>
      <c r="M526" s="522"/>
      <c r="N526" s="522"/>
      <c r="O526" s="522"/>
    </row>
    <row r="527" spans="3:15" ht="18.75" customHeight="1">
      <c r="D527" s="279"/>
      <c r="E527" s="279"/>
      <c r="F527" s="279"/>
      <c r="G527" s="279"/>
      <c r="H527" s="279"/>
      <c r="I527" s="279"/>
      <c r="J527" s="279"/>
      <c r="K527" s="279"/>
      <c r="L527" s="279"/>
      <c r="M527" s="279"/>
      <c r="N527" s="279"/>
      <c r="O527" s="279"/>
    </row>
    <row r="528" spans="3:15" ht="18.75" customHeight="1" thickBot="1">
      <c r="N528" s="523">
        <v>20250414</v>
      </c>
      <c r="O528" s="523"/>
    </row>
    <row r="529" spans="1:31" s="255" customFormat="1" ht="31.5" customHeight="1">
      <c r="A529" s="255">
        <f>IF(MOD(ROW()-1,44)=0,QUOTIENT(ROW()-1,44)+1,"")</f>
        <v>13</v>
      </c>
      <c r="C529" s="498" t="s">
        <v>248</v>
      </c>
      <c r="D529" s="498"/>
      <c r="E529" s="499">
        <f>VLOOKUP(A529,入力フォーム!$A$26:$AA$75,25,FALSE)</f>
        <v>0</v>
      </c>
      <c r="F529" s="500"/>
      <c r="G529" s="501"/>
      <c r="H529" s="505">
        <f>IF(OR(E529="新規",E529="変更"),"※提出してください",IF(E529="済","※提出は不要です",))</f>
        <v>0</v>
      </c>
      <c r="I529" s="505"/>
      <c r="J529" s="505"/>
      <c r="K529" s="505"/>
      <c r="L529" s="505"/>
      <c r="M529" s="505"/>
      <c r="N529" s="505"/>
      <c r="O529" s="505"/>
    </row>
    <row r="530" spans="1:31" s="255" customFormat="1" ht="23.25" customHeight="1" thickBot="1">
      <c r="C530" s="498"/>
      <c r="D530" s="498"/>
      <c r="E530" s="502"/>
      <c r="F530" s="503"/>
      <c r="G530" s="504"/>
      <c r="H530" s="505"/>
      <c r="I530" s="505"/>
      <c r="J530" s="505"/>
      <c r="K530" s="505"/>
      <c r="L530" s="505"/>
      <c r="M530" s="505"/>
      <c r="N530" s="505"/>
      <c r="O530" s="505"/>
    </row>
    <row r="531" spans="1:31" s="255" customFormat="1" ht="23.25" customHeight="1">
      <c r="C531" s="256"/>
      <c r="D531" s="256"/>
      <c r="E531" s="256"/>
      <c r="F531" s="256"/>
      <c r="G531" s="256"/>
      <c r="H531" s="256"/>
      <c r="I531" s="256"/>
      <c r="J531" s="256"/>
      <c r="K531" s="256"/>
      <c r="L531" s="256"/>
      <c r="M531" s="256"/>
      <c r="N531" s="256"/>
      <c r="O531" s="256"/>
    </row>
    <row r="532" spans="1:31" ht="30" customHeight="1">
      <c r="D532" s="506" t="s">
        <v>249</v>
      </c>
      <c r="E532" s="506"/>
      <c r="F532" s="506"/>
      <c r="G532" s="506"/>
      <c r="H532" s="506"/>
      <c r="I532" s="506"/>
      <c r="J532" s="506"/>
      <c r="K532" s="506"/>
      <c r="L532" s="506"/>
      <c r="M532" s="506"/>
      <c r="N532" s="506"/>
      <c r="O532" s="258"/>
      <c r="P532" s="259"/>
    </row>
    <row r="533" spans="1:31" ht="30" customHeight="1">
      <c r="D533" s="506" t="s">
        <v>210</v>
      </c>
      <c r="E533" s="506"/>
      <c r="F533" s="506"/>
      <c r="G533" s="506"/>
      <c r="H533" s="506"/>
      <c r="I533" s="506"/>
      <c r="J533" s="506"/>
      <c r="K533" s="506"/>
      <c r="L533" s="506"/>
      <c r="M533" s="506"/>
      <c r="N533" s="506"/>
      <c r="O533" s="258"/>
      <c r="P533" s="259"/>
    </row>
    <row r="534" spans="1:31" ht="27" customHeight="1">
      <c r="D534" s="281"/>
      <c r="E534" s="281"/>
      <c r="F534" s="281"/>
      <c r="G534" s="281"/>
      <c r="H534" s="281"/>
      <c r="I534" s="281"/>
      <c r="J534" s="281"/>
      <c r="K534" s="281"/>
      <c r="L534" s="281"/>
      <c r="M534" s="281"/>
      <c r="N534" s="281"/>
      <c r="O534" s="281"/>
      <c r="P534" s="259"/>
      <c r="AE534" s="262"/>
    </row>
    <row r="535" spans="1:31" s="255" customFormat="1" ht="19.5" customHeight="1">
      <c r="C535" s="283"/>
      <c r="L535" s="283"/>
      <c r="N535" s="507">
        <f ca="1">TODAY()</f>
        <v>45761</v>
      </c>
      <c r="O535" s="507"/>
    </row>
    <row r="536" spans="1:31" s="255" customFormat="1" ht="19.5" customHeight="1">
      <c r="C536" s="283"/>
    </row>
    <row r="537" spans="1:31" s="255" customFormat="1" ht="19.5" customHeight="1">
      <c r="C537" s="518" t="s">
        <v>211</v>
      </c>
      <c r="D537" s="518"/>
      <c r="E537" s="518"/>
      <c r="F537" s="518"/>
      <c r="G537" s="518"/>
      <c r="H537" s="518"/>
      <c r="I537" s="518"/>
      <c r="J537" s="518"/>
      <c r="K537" s="518"/>
    </row>
    <row r="538" spans="1:31" s="255" customFormat="1" ht="19.5" customHeight="1">
      <c r="C538" s="283"/>
    </row>
    <row r="539" spans="1:31" s="255" customFormat="1" ht="24" customHeight="1">
      <c r="C539" s="283"/>
      <c r="M539" s="264" t="s">
        <v>212</v>
      </c>
      <c r="N539" s="519" t="str">
        <f>入力フォーム!$C$22</f>
        <v>07-999</v>
      </c>
      <c r="O539" s="519"/>
    </row>
    <row r="540" spans="1:31" s="255" customFormat="1" ht="24" customHeight="1">
      <c r="C540" s="283"/>
      <c r="M540" s="264" t="s">
        <v>213</v>
      </c>
      <c r="N540" s="519" t="str">
        <f>入力フォーム!$C$4</f>
        <v>文学部事務室</v>
      </c>
      <c r="O540" s="519"/>
    </row>
    <row r="541" spans="1:31" s="255" customFormat="1" ht="24" customHeight="1">
      <c r="C541" s="283"/>
      <c r="M541" s="264" t="s">
        <v>214</v>
      </c>
      <c r="N541" s="519">
        <f>VLOOKUP(A529,入力フォーム!$A$26:$AA$75,9,FALSE)</f>
        <v>0</v>
      </c>
      <c r="O541" s="519"/>
    </row>
    <row r="542" spans="1:31" s="255" customFormat="1" ht="24" customHeight="1">
      <c r="C542" s="283"/>
      <c r="M542" s="264" t="s">
        <v>215</v>
      </c>
      <c r="N542" s="519">
        <f>VLOOKUP(A529,入力フォーム!$A$26:$AA$75,2,FALSE)</f>
        <v>0</v>
      </c>
      <c r="O542" s="519"/>
    </row>
    <row r="543" spans="1:31" s="255" customFormat="1" ht="22.5" customHeight="1">
      <c r="C543" s="283"/>
      <c r="M543" s="283"/>
      <c r="N543" s="265"/>
      <c r="O543" s="265"/>
    </row>
    <row r="544" spans="1:31" s="255" customFormat="1" ht="22.5" customHeight="1">
      <c r="C544" s="283"/>
      <c r="M544" s="283"/>
      <c r="N544" s="265"/>
      <c r="O544" s="265"/>
    </row>
    <row r="545" spans="3:16" s="255" customFormat="1" ht="19.5" customHeight="1">
      <c r="C545" s="266" t="s">
        <v>250</v>
      </c>
      <c r="D545" s="266"/>
      <c r="E545" s="520">
        <f>入力フォーム!$C$13</f>
        <v>45931</v>
      </c>
      <c r="F545" s="520"/>
      <c r="G545" s="520"/>
      <c r="H545" s="520"/>
      <c r="I545" s="521" t="s">
        <v>216</v>
      </c>
      <c r="J545" s="521"/>
      <c r="K545" s="521"/>
      <c r="L545" s="521"/>
      <c r="M545" s="521"/>
      <c r="N545" s="521"/>
    </row>
    <row r="546" spans="3:16" s="255" customFormat="1" ht="21" customHeight="1">
      <c r="C546" s="267"/>
      <c r="D546" s="267"/>
      <c r="E546" s="267"/>
      <c r="F546" s="267"/>
      <c r="G546" s="267"/>
      <c r="H546" s="267"/>
      <c r="I546" s="267"/>
      <c r="J546" s="267"/>
      <c r="K546" s="267"/>
      <c r="L546" s="267"/>
      <c r="M546" s="267"/>
      <c r="N546" s="267"/>
      <c r="O546" s="267"/>
    </row>
    <row r="547" spans="3:16" s="255" customFormat="1" ht="21" customHeight="1">
      <c r="C547" s="267"/>
      <c r="D547" s="267"/>
      <c r="E547" s="267"/>
      <c r="F547" s="267"/>
      <c r="G547" s="267"/>
      <c r="H547" s="267"/>
      <c r="I547" s="267"/>
      <c r="J547" s="267"/>
      <c r="K547" s="267"/>
      <c r="L547" s="267"/>
      <c r="M547" s="267"/>
      <c r="N547" s="267"/>
      <c r="O547" s="267"/>
    </row>
    <row r="548" spans="3:16" s="255" customFormat="1" ht="21" customHeight="1">
      <c r="C548" s="283"/>
      <c r="D548" s="512" t="s">
        <v>217</v>
      </c>
      <c r="E548" s="512"/>
      <c r="F548" s="512"/>
      <c r="G548" s="512"/>
      <c r="H548" s="512"/>
      <c r="I548" s="512"/>
      <c r="J548" s="512"/>
      <c r="K548" s="512"/>
      <c r="L548" s="512"/>
      <c r="M548" s="512"/>
      <c r="N548" s="512"/>
      <c r="O548" s="512"/>
      <c r="P548" s="266"/>
    </row>
    <row r="549" spans="3:16" s="255" customFormat="1" ht="21" customHeight="1">
      <c r="C549" s="267"/>
      <c r="D549" s="267"/>
      <c r="E549" s="267"/>
      <c r="F549" s="267"/>
      <c r="G549" s="267"/>
      <c r="H549" s="267"/>
      <c r="I549" s="267"/>
      <c r="J549" s="267"/>
      <c r="K549" s="267"/>
      <c r="L549" s="267"/>
      <c r="M549" s="267"/>
      <c r="N549" s="267"/>
      <c r="O549" s="267"/>
    </row>
    <row r="550" spans="3:16" s="255" customFormat="1" ht="21" customHeight="1">
      <c r="C550" s="285"/>
      <c r="D550" s="285"/>
      <c r="E550" s="285"/>
      <c r="F550" s="285"/>
      <c r="G550" s="285"/>
      <c r="H550" s="285"/>
      <c r="I550" s="285"/>
      <c r="J550" s="285"/>
    </row>
    <row r="551" spans="3:16" s="255" customFormat="1" ht="27" customHeight="1">
      <c r="C551" s="283" t="s">
        <v>251</v>
      </c>
      <c r="D551" s="283" t="s">
        <v>218</v>
      </c>
      <c r="E551" s="513"/>
      <c r="F551" s="513"/>
      <c r="G551" s="513"/>
      <c r="H551" s="513"/>
      <c r="I551" s="513"/>
      <c r="J551" s="513"/>
      <c r="K551" s="513"/>
      <c r="M551" s="269"/>
      <c r="N551" s="270" t="s">
        <v>219</v>
      </c>
    </row>
    <row r="552" spans="3:16" s="255" customFormat="1" ht="27" customHeight="1">
      <c r="C552" s="283" t="s">
        <v>252</v>
      </c>
      <c r="D552" s="283" t="s">
        <v>220</v>
      </c>
      <c r="E552" s="514"/>
      <c r="F552" s="514"/>
      <c r="G552" s="514"/>
      <c r="H552" s="514"/>
      <c r="I552" s="514"/>
      <c r="J552" s="514"/>
      <c r="K552" s="514"/>
      <c r="L552" s="284" t="s">
        <v>253</v>
      </c>
      <c r="M552" s="282"/>
      <c r="N552" s="273" t="s">
        <v>221</v>
      </c>
      <c r="O552" s="274"/>
    </row>
    <row r="553" spans="3:16" s="255" customFormat="1" ht="22.5" customHeight="1">
      <c r="C553" s="283"/>
      <c r="D553" s="283"/>
      <c r="E553" s="283"/>
      <c r="F553" s="283"/>
      <c r="G553" s="283"/>
      <c r="H553" s="283"/>
      <c r="I553" s="283"/>
      <c r="J553" s="283"/>
    </row>
    <row r="554" spans="3:16" s="255" customFormat="1" ht="27" customHeight="1">
      <c r="C554" s="283"/>
      <c r="D554" s="283" t="s">
        <v>254</v>
      </c>
      <c r="E554" s="515" t="s">
        <v>222</v>
      </c>
      <c r="F554" s="515"/>
      <c r="G554" s="515"/>
      <c r="H554" s="515"/>
      <c r="I554" s="515"/>
      <c r="J554" s="515"/>
      <c r="K554" s="515"/>
    </row>
    <row r="555" spans="3:16" s="255" customFormat="1" ht="22.5" customHeight="1">
      <c r="C555" s="283"/>
      <c r="D555" s="283"/>
      <c r="E555" s="283"/>
      <c r="F555" s="283"/>
      <c r="G555" s="283"/>
      <c r="H555" s="283"/>
      <c r="I555" s="283"/>
      <c r="J555" s="283"/>
    </row>
    <row r="556" spans="3:16" s="255" customFormat="1" ht="27" customHeight="1">
      <c r="C556" s="283" t="s">
        <v>255</v>
      </c>
      <c r="D556" s="283" t="s">
        <v>223</v>
      </c>
      <c r="E556" s="275"/>
      <c r="F556" s="275"/>
      <c r="G556" s="275"/>
      <c r="H556" s="275"/>
      <c r="I556" s="275"/>
      <c r="J556" s="275"/>
      <c r="K556" s="276"/>
      <c r="L556" s="277"/>
    </row>
    <row r="557" spans="3:16" s="255" customFormat="1" ht="27" customHeight="1">
      <c r="C557" s="283"/>
      <c r="D557" s="283"/>
      <c r="E557" s="516" t="s">
        <v>224</v>
      </c>
      <c r="F557" s="516"/>
      <c r="G557" s="516"/>
      <c r="H557" s="516"/>
      <c r="I557" s="516"/>
      <c r="J557" s="516"/>
      <c r="K557" s="516"/>
      <c r="L557" s="516"/>
      <c r="M557" s="516"/>
      <c r="N557" s="516"/>
    </row>
    <row r="558" spans="3:16" s="255" customFormat="1" ht="22.5" customHeight="1">
      <c r="C558" s="283"/>
      <c r="D558" s="283"/>
      <c r="E558" s="283"/>
      <c r="F558" s="283"/>
      <c r="G558" s="283"/>
      <c r="H558" s="283"/>
      <c r="I558" s="283"/>
      <c r="J558" s="283"/>
    </row>
    <row r="559" spans="3:16" s="255" customFormat="1" ht="27" customHeight="1">
      <c r="C559" s="283" t="s">
        <v>256</v>
      </c>
      <c r="D559" s="283" t="s">
        <v>218</v>
      </c>
      <c r="E559" s="517"/>
      <c r="F559" s="517"/>
      <c r="G559" s="517"/>
      <c r="H559" s="517"/>
      <c r="I559" s="517"/>
      <c r="J559" s="517"/>
      <c r="K559" s="517"/>
      <c r="L559" s="517"/>
      <c r="M559" s="517"/>
      <c r="N559" s="517"/>
    </row>
    <row r="560" spans="3:16" s="255" customFormat="1" ht="27" customHeight="1">
      <c r="C560" s="283" t="s">
        <v>257</v>
      </c>
      <c r="D560" s="283" t="s">
        <v>225</v>
      </c>
      <c r="E560" s="508"/>
      <c r="F560" s="508"/>
      <c r="G560" s="508"/>
      <c r="H560" s="508"/>
      <c r="I560" s="508"/>
      <c r="J560" s="508"/>
      <c r="K560" s="508"/>
      <c r="L560" s="508"/>
      <c r="M560" s="508"/>
      <c r="N560" s="508"/>
    </row>
    <row r="561" spans="1:16" s="255" customFormat="1" ht="22.5" customHeight="1">
      <c r="C561" s="283"/>
      <c r="D561" s="283"/>
      <c r="E561" s="283"/>
      <c r="F561" s="283"/>
      <c r="G561" s="283"/>
      <c r="H561" s="283"/>
      <c r="I561" s="283"/>
      <c r="J561" s="283"/>
    </row>
    <row r="562" spans="1:16" s="255" customFormat="1" ht="19.5" customHeight="1">
      <c r="C562" s="283"/>
      <c r="M562" s="278"/>
      <c r="N562" s="509" t="s">
        <v>226</v>
      </c>
      <c r="O562" s="509"/>
    </row>
    <row r="563" spans="1:16" s="255" customFormat="1" ht="19.5" customHeight="1">
      <c r="C563" s="283"/>
      <c r="M563" s="278"/>
      <c r="N563" s="278"/>
    </row>
    <row r="564" spans="1:16" s="255" customFormat="1" ht="27" customHeight="1">
      <c r="C564" s="510" t="s">
        <v>227</v>
      </c>
      <c r="D564" s="510"/>
      <c r="E564" s="510"/>
      <c r="F564" s="510"/>
      <c r="G564" s="510"/>
      <c r="H564" s="510"/>
      <c r="I564" s="510"/>
      <c r="J564" s="510"/>
      <c r="K564" s="510"/>
      <c r="L564" s="510"/>
      <c r="M564" s="510"/>
      <c r="N564" s="510"/>
      <c r="O564" s="510"/>
    </row>
    <row r="565" spans="1:16" s="255" customFormat="1" ht="24" customHeight="1">
      <c r="C565" s="511" t="s">
        <v>228</v>
      </c>
      <c r="D565" s="511"/>
      <c r="E565" s="511"/>
      <c r="F565" s="511"/>
      <c r="G565" s="511"/>
      <c r="H565" s="511"/>
      <c r="I565" s="511"/>
      <c r="J565" s="511"/>
      <c r="K565" s="511"/>
      <c r="L565" s="511"/>
      <c r="M565" s="511"/>
      <c r="N565" s="511"/>
      <c r="O565" s="511"/>
    </row>
    <row r="566" spans="1:16" s="255" customFormat="1" ht="24" customHeight="1">
      <c r="C566" s="511" t="s">
        <v>258</v>
      </c>
      <c r="D566" s="511"/>
      <c r="E566" s="511"/>
      <c r="F566" s="511"/>
      <c r="G566" s="511"/>
      <c r="H566" s="511"/>
      <c r="I566" s="511"/>
      <c r="J566" s="511"/>
      <c r="K566" s="511"/>
      <c r="L566" s="511"/>
      <c r="M566" s="511"/>
      <c r="N566" s="511"/>
      <c r="O566" s="511"/>
    </row>
    <row r="567" spans="1:16" s="255" customFormat="1" ht="24" customHeight="1">
      <c r="C567" s="511" t="s">
        <v>259</v>
      </c>
      <c r="D567" s="511"/>
      <c r="E567" s="511"/>
      <c r="F567" s="511"/>
      <c r="G567" s="511"/>
      <c r="H567" s="511"/>
      <c r="I567" s="511"/>
      <c r="J567" s="511"/>
      <c r="K567" s="511"/>
      <c r="L567" s="511"/>
      <c r="M567" s="511"/>
      <c r="N567" s="511"/>
      <c r="O567" s="511"/>
    </row>
    <row r="568" spans="1:16" s="255" customFormat="1" ht="24" customHeight="1">
      <c r="C568" s="511" t="s">
        <v>260</v>
      </c>
      <c r="D568" s="511"/>
      <c r="E568" s="511"/>
      <c r="F568" s="511"/>
      <c r="G568" s="511"/>
      <c r="H568" s="511"/>
      <c r="I568" s="511"/>
      <c r="J568" s="511"/>
      <c r="K568" s="511"/>
      <c r="L568" s="511"/>
      <c r="M568" s="511"/>
      <c r="N568" s="511"/>
      <c r="O568" s="511"/>
    </row>
    <row r="569" spans="1:16" s="255" customFormat="1" ht="24" customHeight="1">
      <c r="C569" s="522" t="s">
        <v>261</v>
      </c>
      <c r="D569" s="522"/>
      <c r="E569" s="522"/>
      <c r="F569" s="522"/>
      <c r="G569" s="522"/>
      <c r="H569" s="522"/>
      <c r="I569" s="522"/>
      <c r="J569" s="522"/>
      <c r="K569" s="522"/>
      <c r="L569" s="522"/>
      <c r="M569" s="522"/>
      <c r="N569" s="522"/>
      <c r="O569" s="522"/>
    </row>
    <row r="570" spans="1:16" s="255" customFormat="1" ht="24" customHeight="1">
      <c r="C570" s="522" t="s">
        <v>262</v>
      </c>
      <c r="D570" s="522"/>
      <c r="E570" s="522"/>
      <c r="F570" s="522"/>
      <c r="G570" s="522"/>
      <c r="H570" s="522"/>
      <c r="I570" s="522"/>
      <c r="J570" s="522"/>
      <c r="K570" s="522"/>
      <c r="L570" s="522"/>
      <c r="M570" s="522"/>
      <c r="N570" s="522"/>
      <c r="O570" s="522"/>
    </row>
    <row r="571" spans="1:16" ht="18.75" customHeight="1">
      <c r="D571" s="279"/>
      <c r="E571" s="279"/>
      <c r="F571" s="279"/>
      <c r="G571" s="279"/>
      <c r="H571" s="279"/>
      <c r="I571" s="279"/>
      <c r="J571" s="279"/>
      <c r="K571" s="279"/>
      <c r="L571" s="279"/>
      <c r="M571" s="279"/>
      <c r="N571" s="279"/>
      <c r="O571" s="279"/>
    </row>
    <row r="572" spans="1:16" ht="18.75" customHeight="1" thickBot="1">
      <c r="N572" s="523">
        <v>20250414</v>
      </c>
      <c r="O572" s="523"/>
    </row>
    <row r="573" spans="1:16" s="255" customFormat="1" ht="31.5" customHeight="1">
      <c r="A573" s="255">
        <f>IF(MOD(ROW()-1,44)=0,QUOTIENT(ROW()-1,44)+1,"")</f>
        <v>14</v>
      </c>
      <c r="C573" s="498" t="s">
        <v>248</v>
      </c>
      <c r="D573" s="498"/>
      <c r="E573" s="499">
        <f>VLOOKUP(A573,入力フォーム!$A$26:$AA$75,25,FALSE)</f>
        <v>0</v>
      </c>
      <c r="F573" s="500"/>
      <c r="G573" s="501"/>
      <c r="H573" s="505">
        <f>IF(OR(E573="新規",E573="変更"),"※提出してください",IF(E573="済","※提出は不要です",))</f>
        <v>0</v>
      </c>
      <c r="I573" s="505"/>
      <c r="J573" s="505"/>
      <c r="K573" s="505"/>
      <c r="L573" s="505"/>
      <c r="M573" s="505"/>
      <c r="N573" s="505"/>
      <c r="O573" s="505"/>
    </row>
    <row r="574" spans="1:16" s="255" customFormat="1" ht="23.25" customHeight="1" thickBot="1">
      <c r="C574" s="498"/>
      <c r="D574" s="498"/>
      <c r="E574" s="502"/>
      <c r="F574" s="503"/>
      <c r="G574" s="504"/>
      <c r="H574" s="505"/>
      <c r="I574" s="505"/>
      <c r="J574" s="505"/>
      <c r="K574" s="505"/>
      <c r="L574" s="505"/>
      <c r="M574" s="505"/>
      <c r="N574" s="505"/>
      <c r="O574" s="505"/>
    </row>
    <row r="575" spans="1:16" s="255" customFormat="1" ht="23.25" customHeight="1">
      <c r="C575" s="256"/>
      <c r="D575" s="256"/>
      <c r="E575" s="256"/>
      <c r="F575" s="256"/>
      <c r="G575" s="256"/>
      <c r="H575" s="256"/>
      <c r="I575" s="256"/>
      <c r="J575" s="256"/>
      <c r="K575" s="256"/>
      <c r="L575" s="256"/>
      <c r="M575" s="256"/>
      <c r="N575" s="256"/>
      <c r="O575" s="256"/>
    </row>
    <row r="576" spans="1:16" ht="30" customHeight="1">
      <c r="D576" s="506" t="s">
        <v>249</v>
      </c>
      <c r="E576" s="506"/>
      <c r="F576" s="506"/>
      <c r="G576" s="506"/>
      <c r="H576" s="506"/>
      <c r="I576" s="506"/>
      <c r="J576" s="506"/>
      <c r="K576" s="506"/>
      <c r="L576" s="506"/>
      <c r="M576" s="506"/>
      <c r="N576" s="506"/>
      <c r="O576" s="258"/>
      <c r="P576" s="259"/>
    </row>
    <row r="577" spans="3:31" ht="30" customHeight="1">
      <c r="D577" s="506" t="s">
        <v>210</v>
      </c>
      <c r="E577" s="506"/>
      <c r="F577" s="506"/>
      <c r="G577" s="506"/>
      <c r="H577" s="506"/>
      <c r="I577" s="506"/>
      <c r="J577" s="506"/>
      <c r="K577" s="506"/>
      <c r="L577" s="506"/>
      <c r="M577" s="506"/>
      <c r="N577" s="506"/>
      <c r="O577" s="258"/>
      <c r="P577" s="259"/>
    </row>
    <row r="578" spans="3:31" ht="27" customHeight="1">
      <c r="D578" s="281"/>
      <c r="E578" s="281"/>
      <c r="F578" s="281"/>
      <c r="G578" s="281"/>
      <c r="H578" s="281"/>
      <c r="I578" s="281"/>
      <c r="J578" s="281"/>
      <c r="K578" s="281"/>
      <c r="L578" s="281"/>
      <c r="M578" s="281"/>
      <c r="N578" s="281"/>
      <c r="O578" s="281"/>
      <c r="P578" s="259"/>
      <c r="AE578" s="262"/>
    </row>
    <row r="579" spans="3:31" s="255" customFormat="1" ht="19.5" customHeight="1">
      <c r="C579" s="283"/>
      <c r="L579" s="283"/>
      <c r="N579" s="507">
        <f ca="1">TODAY()</f>
        <v>45761</v>
      </c>
      <c r="O579" s="507"/>
    </row>
    <row r="580" spans="3:31" s="255" customFormat="1" ht="19.5" customHeight="1">
      <c r="C580" s="283"/>
    </row>
    <row r="581" spans="3:31" s="255" customFormat="1" ht="19.5" customHeight="1">
      <c r="C581" s="518" t="s">
        <v>211</v>
      </c>
      <c r="D581" s="518"/>
      <c r="E581" s="518"/>
      <c r="F581" s="518"/>
      <c r="G581" s="518"/>
      <c r="H581" s="518"/>
      <c r="I581" s="518"/>
      <c r="J581" s="518"/>
      <c r="K581" s="518"/>
    </row>
    <row r="582" spans="3:31" s="255" customFormat="1" ht="19.5" customHeight="1">
      <c r="C582" s="283"/>
    </row>
    <row r="583" spans="3:31" s="255" customFormat="1" ht="24" customHeight="1">
      <c r="C583" s="283"/>
      <c r="M583" s="264" t="s">
        <v>212</v>
      </c>
      <c r="N583" s="519" t="str">
        <f>入力フォーム!$C$22</f>
        <v>07-999</v>
      </c>
      <c r="O583" s="519"/>
    </row>
    <row r="584" spans="3:31" s="255" customFormat="1" ht="24" customHeight="1">
      <c r="C584" s="283"/>
      <c r="M584" s="264" t="s">
        <v>213</v>
      </c>
      <c r="N584" s="519" t="str">
        <f>入力フォーム!$C$4</f>
        <v>文学部事務室</v>
      </c>
      <c r="O584" s="519"/>
    </row>
    <row r="585" spans="3:31" s="255" customFormat="1" ht="24" customHeight="1">
      <c r="C585" s="283"/>
      <c r="M585" s="264" t="s">
        <v>214</v>
      </c>
      <c r="N585" s="519">
        <f>VLOOKUP(A573,入力フォーム!$A$26:$AA$75,9,FALSE)</f>
        <v>0</v>
      </c>
      <c r="O585" s="519"/>
    </row>
    <row r="586" spans="3:31" s="255" customFormat="1" ht="24" customHeight="1">
      <c r="C586" s="283"/>
      <c r="M586" s="264" t="s">
        <v>215</v>
      </c>
      <c r="N586" s="519">
        <f>VLOOKUP(A573,入力フォーム!$A$26:$AA$75,2,FALSE)</f>
        <v>0</v>
      </c>
      <c r="O586" s="519"/>
    </row>
    <row r="587" spans="3:31" s="255" customFormat="1" ht="22.5" customHeight="1">
      <c r="C587" s="283"/>
      <c r="M587" s="283"/>
      <c r="N587" s="265"/>
      <c r="O587" s="265"/>
    </row>
    <row r="588" spans="3:31" s="255" customFormat="1" ht="22.5" customHeight="1">
      <c r="C588" s="283"/>
      <c r="M588" s="283"/>
      <c r="N588" s="265"/>
      <c r="O588" s="265"/>
    </row>
    <row r="589" spans="3:31" s="255" customFormat="1" ht="19.5" customHeight="1">
      <c r="C589" s="266" t="s">
        <v>250</v>
      </c>
      <c r="D589" s="266"/>
      <c r="E589" s="520">
        <f>入力フォーム!$C$13</f>
        <v>45931</v>
      </c>
      <c r="F589" s="520"/>
      <c r="G589" s="520"/>
      <c r="H589" s="520"/>
      <c r="I589" s="521" t="s">
        <v>216</v>
      </c>
      <c r="J589" s="521"/>
      <c r="K589" s="521"/>
      <c r="L589" s="521"/>
      <c r="M589" s="521"/>
      <c r="N589" s="521"/>
    </row>
    <row r="590" spans="3:31" s="255" customFormat="1" ht="21" customHeight="1">
      <c r="C590" s="267"/>
      <c r="D590" s="267"/>
      <c r="E590" s="267"/>
      <c r="F590" s="267"/>
      <c r="G590" s="267"/>
      <c r="H590" s="267"/>
      <c r="I590" s="267"/>
      <c r="J590" s="267"/>
      <c r="K590" s="267"/>
      <c r="L590" s="267"/>
      <c r="M590" s="267"/>
      <c r="N590" s="267"/>
      <c r="O590" s="267"/>
    </row>
    <row r="591" spans="3:31" s="255" customFormat="1" ht="21" customHeight="1">
      <c r="C591" s="267"/>
      <c r="D591" s="267"/>
      <c r="E591" s="267"/>
      <c r="F591" s="267"/>
      <c r="G591" s="267"/>
      <c r="H591" s="267"/>
      <c r="I591" s="267"/>
      <c r="J591" s="267"/>
      <c r="K591" s="267"/>
      <c r="L591" s="267"/>
      <c r="M591" s="267"/>
      <c r="N591" s="267"/>
      <c r="O591" s="267"/>
    </row>
    <row r="592" spans="3:31" s="255" customFormat="1" ht="21" customHeight="1">
      <c r="C592" s="283"/>
      <c r="D592" s="512" t="s">
        <v>217</v>
      </c>
      <c r="E592" s="512"/>
      <c r="F592" s="512"/>
      <c r="G592" s="512"/>
      <c r="H592" s="512"/>
      <c r="I592" s="512"/>
      <c r="J592" s="512"/>
      <c r="K592" s="512"/>
      <c r="L592" s="512"/>
      <c r="M592" s="512"/>
      <c r="N592" s="512"/>
      <c r="O592" s="512"/>
      <c r="P592" s="266"/>
    </row>
    <row r="593" spans="3:15" s="255" customFormat="1" ht="21" customHeight="1">
      <c r="C593" s="267"/>
      <c r="D593" s="267"/>
      <c r="E593" s="267"/>
      <c r="F593" s="267"/>
      <c r="G593" s="267"/>
      <c r="H593" s="267"/>
      <c r="I593" s="267"/>
      <c r="J593" s="267"/>
      <c r="K593" s="267"/>
      <c r="L593" s="267"/>
      <c r="M593" s="267"/>
      <c r="N593" s="267"/>
      <c r="O593" s="267"/>
    </row>
    <row r="594" spans="3:15" s="255" customFormat="1" ht="21" customHeight="1">
      <c r="C594" s="285"/>
      <c r="D594" s="285"/>
      <c r="E594" s="285"/>
      <c r="F594" s="285"/>
      <c r="G594" s="285"/>
      <c r="H594" s="285"/>
      <c r="I594" s="285"/>
      <c r="J594" s="285"/>
    </row>
    <row r="595" spans="3:15" s="255" customFormat="1" ht="27" customHeight="1">
      <c r="C595" s="283" t="s">
        <v>251</v>
      </c>
      <c r="D595" s="283" t="s">
        <v>218</v>
      </c>
      <c r="E595" s="513"/>
      <c r="F595" s="513"/>
      <c r="G595" s="513"/>
      <c r="H595" s="513"/>
      <c r="I595" s="513"/>
      <c r="J595" s="513"/>
      <c r="K595" s="513"/>
      <c r="M595" s="269"/>
      <c r="N595" s="270" t="s">
        <v>219</v>
      </c>
    </row>
    <row r="596" spans="3:15" s="255" customFormat="1" ht="27" customHeight="1">
      <c r="C596" s="283" t="s">
        <v>252</v>
      </c>
      <c r="D596" s="283" t="s">
        <v>220</v>
      </c>
      <c r="E596" s="514"/>
      <c r="F596" s="514"/>
      <c r="G596" s="514"/>
      <c r="H596" s="514"/>
      <c r="I596" s="514"/>
      <c r="J596" s="514"/>
      <c r="K596" s="514"/>
      <c r="L596" s="284" t="s">
        <v>253</v>
      </c>
      <c r="M596" s="282"/>
      <c r="N596" s="273" t="s">
        <v>221</v>
      </c>
      <c r="O596" s="274"/>
    </row>
    <row r="597" spans="3:15" s="255" customFormat="1" ht="22.5" customHeight="1">
      <c r="C597" s="283"/>
      <c r="D597" s="283"/>
      <c r="E597" s="283"/>
      <c r="F597" s="283"/>
      <c r="G597" s="283"/>
      <c r="H597" s="283"/>
      <c r="I597" s="283"/>
      <c r="J597" s="283"/>
    </row>
    <row r="598" spans="3:15" s="255" customFormat="1" ht="27" customHeight="1">
      <c r="C598" s="283"/>
      <c r="D598" s="283" t="s">
        <v>254</v>
      </c>
      <c r="E598" s="515" t="s">
        <v>222</v>
      </c>
      <c r="F598" s="515"/>
      <c r="G598" s="515"/>
      <c r="H598" s="515"/>
      <c r="I598" s="515"/>
      <c r="J598" s="515"/>
      <c r="K598" s="515"/>
    </row>
    <row r="599" spans="3:15" s="255" customFormat="1" ht="22.5" customHeight="1">
      <c r="C599" s="283"/>
      <c r="D599" s="283"/>
      <c r="E599" s="283"/>
      <c r="F599" s="283"/>
      <c r="G599" s="283"/>
      <c r="H599" s="283"/>
      <c r="I599" s="283"/>
      <c r="J599" s="283"/>
    </row>
    <row r="600" spans="3:15" s="255" customFormat="1" ht="27" customHeight="1">
      <c r="C600" s="283" t="s">
        <v>255</v>
      </c>
      <c r="D600" s="283" t="s">
        <v>223</v>
      </c>
      <c r="E600" s="275"/>
      <c r="F600" s="275"/>
      <c r="G600" s="275"/>
      <c r="H600" s="275"/>
      <c r="I600" s="275"/>
      <c r="J600" s="275"/>
      <c r="K600" s="276"/>
      <c r="L600" s="277"/>
    </row>
    <row r="601" spans="3:15" s="255" customFormat="1" ht="27" customHeight="1">
      <c r="C601" s="283"/>
      <c r="D601" s="283"/>
      <c r="E601" s="516" t="s">
        <v>224</v>
      </c>
      <c r="F601" s="516"/>
      <c r="G601" s="516"/>
      <c r="H601" s="516"/>
      <c r="I601" s="516"/>
      <c r="J601" s="516"/>
      <c r="K601" s="516"/>
      <c r="L601" s="516"/>
      <c r="M601" s="516"/>
      <c r="N601" s="516"/>
    </row>
    <row r="602" spans="3:15" s="255" customFormat="1" ht="22.5" customHeight="1">
      <c r="C602" s="283"/>
      <c r="D602" s="283"/>
      <c r="E602" s="283"/>
      <c r="F602" s="283"/>
      <c r="G602" s="283"/>
      <c r="H602" s="283"/>
      <c r="I602" s="283"/>
      <c r="J602" s="283"/>
    </row>
    <row r="603" spans="3:15" s="255" customFormat="1" ht="27" customHeight="1">
      <c r="C603" s="283" t="s">
        <v>256</v>
      </c>
      <c r="D603" s="283" t="s">
        <v>218</v>
      </c>
      <c r="E603" s="517"/>
      <c r="F603" s="517"/>
      <c r="G603" s="517"/>
      <c r="H603" s="517"/>
      <c r="I603" s="517"/>
      <c r="J603" s="517"/>
      <c r="K603" s="517"/>
      <c r="L603" s="517"/>
      <c r="M603" s="517"/>
      <c r="N603" s="517"/>
    </row>
    <row r="604" spans="3:15" s="255" customFormat="1" ht="27" customHeight="1">
      <c r="C604" s="283" t="s">
        <v>257</v>
      </c>
      <c r="D604" s="283" t="s">
        <v>225</v>
      </c>
      <c r="E604" s="508"/>
      <c r="F604" s="508"/>
      <c r="G604" s="508"/>
      <c r="H604" s="508"/>
      <c r="I604" s="508"/>
      <c r="J604" s="508"/>
      <c r="K604" s="508"/>
      <c r="L604" s="508"/>
      <c r="M604" s="508"/>
      <c r="N604" s="508"/>
    </row>
    <row r="605" spans="3:15" s="255" customFormat="1" ht="22.5" customHeight="1">
      <c r="C605" s="283"/>
      <c r="D605" s="283"/>
      <c r="E605" s="283"/>
      <c r="F605" s="283"/>
      <c r="G605" s="283"/>
      <c r="H605" s="283"/>
      <c r="I605" s="283"/>
      <c r="J605" s="283"/>
    </row>
    <row r="606" spans="3:15" s="255" customFormat="1" ht="19.5" customHeight="1">
      <c r="C606" s="283"/>
      <c r="M606" s="278"/>
      <c r="N606" s="509" t="s">
        <v>226</v>
      </c>
      <c r="O606" s="509"/>
    </row>
    <row r="607" spans="3:15" s="255" customFormat="1" ht="19.5" customHeight="1">
      <c r="C607" s="283"/>
      <c r="M607" s="278"/>
      <c r="N607" s="278"/>
    </row>
    <row r="608" spans="3:15" s="255" customFormat="1" ht="27" customHeight="1">
      <c r="C608" s="510" t="s">
        <v>227</v>
      </c>
      <c r="D608" s="510"/>
      <c r="E608" s="510"/>
      <c r="F608" s="510"/>
      <c r="G608" s="510"/>
      <c r="H608" s="510"/>
      <c r="I608" s="510"/>
      <c r="J608" s="510"/>
      <c r="K608" s="510"/>
      <c r="L608" s="510"/>
      <c r="M608" s="510"/>
      <c r="N608" s="510"/>
      <c r="O608" s="510"/>
    </row>
    <row r="609" spans="1:31" s="255" customFormat="1" ht="24" customHeight="1">
      <c r="C609" s="511" t="s">
        <v>228</v>
      </c>
      <c r="D609" s="511"/>
      <c r="E609" s="511"/>
      <c r="F609" s="511"/>
      <c r="G609" s="511"/>
      <c r="H609" s="511"/>
      <c r="I609" s="511"/>
      <c r="J609" s="511"/>
      <c r="K609" s="511"/>
      <c r="L609" s="511"/>
      <c r="M609" s="511"/>
      <c r="N609" s="511"/>
      <c r="O609" s="511"/>
    </row>
    <row r="610" spans="1:31" s="255" customFormat="1" ht="24" customHeight="1">
      <c r="C610" s="511" t="s">
        <v>258</v>
      </c>
      <c r="D610" s="511"/>
      <c r="E610" s="511"/>
      <c r="F610" s="511"/>
      <c r="G610" s="511"/>
      <c r="H610" s="511"/>
      <c r="I610" s="511"/>
      <c r="J610" s="511"/>
      <c r="K610" s="511"/>
      <c r="L610" s="511"/>
      <c r="M610" s="511"/>
      <c r="N610" s="511"/>
      <c r="O610" s="511"/>
    </row>
    <row r="611" spans="1:31" s="255" customFormat="1" ht="24" customHeight="1">
      <c r="C611" s="511" t="s">
        <v>259</v>
      </c>
      <c r="D611" s="511"/>
      <c r="E611" s="511"/>
      <c r="F611" s="511"/>
      <c r="G611" s="511"/>
      <c r="H611" s="511"/>
      <c r="I611" s="511"/>
      <c r="J611" s="511"/>
      <c r="K611" s="511"/>
      <c r="L611" s="511"/>
      <c r="M611" s="511"/>
      <c r="N611" s="511"/>
      <c r="O611" s="511"/>
    </row>
    <row r="612" spans="1:31" s="255" customFormat="1" ht="24" customHeight="1">
      <c r="C612" s="511" t="s">
        <v>260</v>
      </c>
      <c r="D612" s="511"/>
      <c r="E612" s="511"/>
      <c r="F612" s="511"/>
      <c r="G612" s="511"/>
      <c r="H612" s="511"/>
      <c r="I612" s="511"/>
      <c r="J612" s="511"/>
      <c r="K612" s="511"/>
      <c r="L612" s="511"/>
      <c r="M612" s="511"/>
      <c r="N612" s="511"/>
      <c r="O612" s="511"/>
    </row>
    <row r="613" spans="1:31" s="255" customFormat="1" ht="24" customHeight="1">
      <c r="C613" s="522" t="s">
        <v>261</v>
      </c>
      <c r="D613" s="522"/>
      <c r="E613" s="522"/>
      <c r="F613" s="522"/>
      <c r="G613" s="522"/>
      <c r="H613" s="522"/>
      <c r="I613" s="522"/>
      <c r="J613" s="522"/>
      <c r="K613" s="522"/>
      <c r="L613" s="522"/>
      <c r="M613" s="522"/>
      <c r="N613" s="522"/>
      <c r="O613" s="522"/>
    </row>
    <row r="614" spans="1:31" s="255" customFormat="1" ht="24" customHeight="1">
      <c r="C614" s="522" t="s">
        <v>262</v>
      </c>
      <c r="D614" s="522"/>
      <c r="E614" s="522"/>
      <c r="F614" s="522"/>
      <c r="G614" s="522"/>
      <c r="H614" s="522"/>
      <c r="I614" s="522"/>
      <c r="J614" s="522"/>
      <c r="K614" s="522"/>
      <c r="L614" s="522"/>
      <c r="M614" s="522"/>
      <c r="N614" s="522"/>
      <c r="O614" s="522"/>
    </row>
    <row r="615" spans="1:31" ht="18.75" customHeight="1">
      <c r="D615" s="279"/>
      <c r="E615" s="279"/>
      <c r="F615" s="279"/>
      <c r="G615" s="279"/>
      <c r="H615" s="279"/>
      <c r="I615" s="279"/>
      <c r="J615" s="279"/>
      <c r="K615" s="279"/>
      <c r="L615" s="279"/>
      <c r="M615" s="279"/>
      <c r="N615" s="279"/>
      <c r="O615" s="279"/>
    </row>
    <row r="616" spans="1:31" ht="18.75" customHeight="1" thickBot="1">
      <c r="N616" s="523">
        <v>20250414</v>
      </c>
      <c r="O616" s="523"/>
    </row>
    <row r="617" spans="1:31" s="255" customFormat="1" ht="31.5" customHeight="1">
      <c r="A617" s="255">
        <f>IF(MOD(ROW()-1,44)=0,QUOTIENT(ROW()-1,44)+1,"")</f>
        <v>15</v>
      </c>
      <c r="C617" s="498" t="s">
        <v>248</v>
      </c>
      <c r="D617" s="498"/>
      <c r="E617" s="499">
        <f>VLOOKUP(A617,入力フォーム!$A$26:$AA$75,25,FALSE)</f>
        <v>0</v>
      </c>
      <c r="F617" s="500"/>
      <c r="G617" s="501"/>
      <c r="H617" s="505">
        <f>IF(OR(E617="新規",E617="変更"),"※提出してください",IF(E617="済","※提出は不要です",))</f>
        <v>0</v>
      </c>
      <c r="I617" s="505"/>
      <c r="J617" s="505"/>
      <c r="K617" s="505"/>
      <c r="L617" s="505"/>
      <c r="M617" s="505"/>
      <c r="N617" s="505"/>
      <c r="O617" s="505"/>
    </row>
    <row r="618" spans="1:31" s="255" customFormat="1" ht="23.25" customHeight="1" thickBot="1">
      <c r="C618" s="498"/>
      <c r="D618" s="498"/>
      <c r="E618" s="502"/>
      <c r="F618" s="503"/>
      <c r="G618" s="504"/>
      <c r="H618" s="505"/>
      <c r="I618" s="505"/>
      <c r="J618" s="505"/>
      <c r="K618" s="505"/>
      <c r="L618" s="505"/>
      <c r="M618" s="505"/>
      <c r="N618" s="505"/>
      <c r="O618" s="505"/>
    </row>
    <row r="619" spans="1:31" s="255" customFormat="1" ht="23.25" customHeight="1">
      <c r="C619" s="256"/>
      <c r="D619" s="256"/>
      <c r="E619" s="256"/>
      <c r="F619" s="256"/>
      <c r="G619" s="256"/>
      <c r="H619" s="256"/>
      <c r="I619" s="256"/>
      <c r="J619" s="256"/>
      <c r="K619" s="256"/>
      <c r="L619" s="256"/>
      <c r="M619" s="256"/>
      <c r="N619" s="256"/>
      <c r="O619" s="256"/>
    </row>
    <row r="620" spans="1:31" ht="30" customHeight="1">
      <c r="D620" s="506" t="s">
        <v>249</v>
      </c>
      <c r="E620" s="506"/>
      <c r="F620" s="506"/>
      <c r="G620" s="506"/>
      <c r="H620" s="506"/>
      <c r="I620" s="506"/>
      <c r="J620" s="506"/>
      <c r="K620" s="506"/>
      <c r="L620" s="506"/>
      <c r="M620" s="506"/>
      <c r="N620" s="506"/>
      <c r="O620" s="258"/>
      <c r="P620" s="259"/>
    </row>
    <row r="621" spans="1:31" ht="30" customHeight="1">
      <c r="D621" s="506" t="s">
        <v>210</v>
      </c>
      <c r="E621" s="506"/>
      <c r="F621" s="506"/>
      <c r="G621" s="506"/>
      <c r="H621" s="506"/>
      <c r="I621" s="506"/>
      <c r="J621" s="506"/>
      <c r="K621" s="506"/>
      <c r="L621" s="506"/>
      <c r="M621" s="506"/>
      <c r="N621" s="506"/>
      <c r="O621" s="258"/>
      <c r="P621" s="259"/>
    </row>
    <row r="622" spans="1:31" ht="27" customHeight="1">
      <c r="D622" s="281"/>
      <c r="E622" s="281"/>
      <c r="F622" s="281"/>
      <c r="G622" s="281"/>
      <c r="H622" s="281"/>
      <c r="I622" s="281"/>
      <c r="J622" s="281"/>
      <c r="K622" s="281"/>
      <c r="L622" s="281"/>
      <c r="M622" s="281"/>
      <c r="N622" s="281"/>
      <c r="O622" s="281"/>
      <c r="P622" s="259"/>
      <c r="AE622" s="262"/>
    </row>
    <row r="623" spans="1:31" s="255" customFormat="1" ht="19.5" customHeight="1">
      <c r="C623" s="283"/>
      <c r="L623" s="283"/>
      <c r="N623" s="507">
        <f ca="1">TODAY()</f>
        <v>45761</v>
      </c>
      <c r="O623" s="507"/>
    </row>
    <row r="624" spans="1:31" s="255" customFormat="1" ht="19.5" customHeight="1">
      <c r="C624" s="283"/>
    </row>
    <row r="625" spans="3:16" s="255" customFormat="1" ht="19.5" customHeight="1">
      <c r="C625" s="518" t="s">
        <v>211</v>
      </c>
      <c r="D625" s="518"/>
      <c r="E625" s="518"/>
      <c r="F625" s="518"/>
      <c r="G625" s="518"/>
      <c r="H625" s="518"/>
      <c r="I625" s="518"/>
      <c r="J625" s="518"/>
      <c r="K625" s="518"/>
    </row>
    <row r="626" spans="3:16" s="255" customFormat="1" ht="19.5" customHeight="1">
      <c r="C626" s="283"/>
    </row>
    <row r="627" spans="3:16" s="255" customFormat="1" ht="24" customHeight="1">
      <c r="C627" s="283"/>
      <c r="M627" s="264" t="s">
        <v>212</v>
      </c>
      <c r="N627" s="519" t="str">
        <f>入力フォーム!$C$22</f>
        <v>07-999</v>
      </c>
      <c r="O627" s="519"/>
    </row>
    <row r="628" spans="3:16" s="255" customFormat="1" ht="24" customHeight="1">
      <c r="C628" s="283"/>
      <c r="M628" s="264" t="s">
        <v>213</v>
      </c>
      <c r="N628" s="519" t="str">
        <f>入力フォーム!$C$4</f>
        <v>文学部事務室</v>
      </c>
      <c r="O628" s="519"/>
    </row>
    <row r="629" spans="3:16" s="255" customFormat="1" ht="24" customHeight="1">
      <c r="C629" s="283"/>
      <c r="M629" s="264" t="s">
        <v>214</v>
      </c>
      <c r="N629" s="519">
        <f>VLOOKUP(A617,入力フォーム!$A$26:$AA$75,9,FALSE)</f>
        <v>0</v>
      </c>
      <c r="O629" s="519"/>
    </row>
    <row r="630" spans="3:16" s="255" customFormat="1" ht="24" customHeight="1">
      <c r="C630" s="283"/>
      <c r="M630" s="264" t="s">
        <v>215</v>
      </c>
      <c r="N630" s="519">
        <f>VLOOKUP(A617,入力フォーム!$A$26:$AA$75,2,FALSE)</f>
        <v>0</v>
      </c>
      <c r="O630" s="519"/>
    </row>
    <row r="631" spans="3:16" s="255" customFormat="1" ht="22.5" customHeight="1">
      <c r="C631" s="283"/>
      <c r="M631" s="283"/>
      <c r="N631" s="265"/>
      <c r="O631" s="265"/>
    </row>
    <row r="632" spans="3:16" s="255" customFormat="1" ht="22.5" customHeight="1">
      <c r="C632" s="283"/>
      <c r="M632" s="283"/>
      <c r="N632" s="265"/>
      <c r="O632" s="265"/>
    </row>
    <row r="633" spans="3:16" s="255" customFormat="1" ht="19.5" customHeight="1">
      <c r="C633" s="266" t="s">
        <v>250</v>
      </c>
      <c r="D633" s="266"/>
      <c r="E633" s="520">
        <f>入力フォーム!$C$13</f>
        <v>45931</v>
      </c>
      <c r="F633" s="520"/>
      <c r="G633" s="520"/>
      <c r="H633" s="520"/>
      <c r="I633" s="521" t="s">
        <v>216</v>
      </c>
      <c r="J633" s="521"/>
      <c r="K633" s="521"/>
      <c r="L633" s="521"/>
      <c r="M633" s="521"/>
      <c r="N633" s="521"/>
    </row>
    <row r="634" spans="3:16" s="255" customFormat="1" ht="21" customHeight="1">
      <c r="C634" s="267"/>
      <c r="D634" s="267"/>
      <c r="E634" s="267"/>
      <c r="F634" s="267"/>
      <c r="G634" s="267"/>
      <c r="H634" s="267"/>
      <c r="I634" s="267"/>
      <c r="J634" s="267"/>
      <c r="K634" s="267"/>
      <c r="L634" s="267"/>
      <c r="M634" s="267"/>
      <c r="N634" s="267"/>
      <c r="O634" s="267"/>
    </row>
    <row r="635" spans="3:16" s="255" customFormat="1" ht="21" customHeight="1">
      <c r="C635" s="267"/>
      <c r="D635" s="267"/>
      <c r="E635" s="267"/>
      <c r="F635" s="267"/>
      <c r="G635" s="267"/>
      <c r="H635" s="267"/>
      <c r="I635" s="267"/>
      <c r="J635" s="267"/>
      <c r="K635" s="267"/>
      <c r="L635" s="267"/>
      <c r="M635" s="267"/>
      <c r="N635" s="267"/>
      <c r="O635" s="267"/>
    </row>
    <row r="636" spans="3:16" s="255" customFormat="1" ht="21" customHeight="1">
      <c r="C636" s="283"/>
      <c r="D636" s="512" t="s">
        <v>217</v>
      </c>
      <c r="E636" s="512"/>
      <c r="F636" s="512"/>
      <c r="G636" s="512"/>
      <c r="H636" s="512"/>
      <c r="I636" s="512"/>
      <c r="J636" s="512"/>
      <c r="K636" s="512"/>
      <c r="L636" s="512"/>
      <c r="M636" s="512"/>
      <c r="N636" s="512"/>
      <c r="O636" s="512"/>
      <c r="P636" s="266"/>
    </row>
    <row r="637" spans="3:16" s="255" customFormat="1" ht="21" customHeight="1">
      <c r="C637" s="267"/>
      <c r="D637" s="267"/>
      <c r="E637" s="267"/>
      <c r="F637" s="267"/>
      <c r="G637" s="267"/>
      <c r="H637" s="267"/>
      <c r="I637" s="267"/>
      <c r="J637" s="267"/>
      <c r="K637" s="267"/>
      <c r="L637" s="267"/>
      <c r="M637" s="267"/>
      <c r="N637" s="267"/>
      <c r="O637" s="267"/>
    </row>
    <row r="638" spans="3:16" s="255" customFormat="1" ht="21" customHeight="1">
      <c r="C638" s="285"/>
      <c r="D638" s="285"/>
      <c r="E638" s="285"/>
      <c r="F638" s="285"/>
      <c r="G638" s="285"/>
      <c r="H638" s="285"/>
      <c r="I638" s="285"/>
      <c r="J638" s="285"/>
    </row>
    <row r="639" spans="3:16" s="255" customFormat="1" ht="27" customHeight="1">
      <c r="C639" s="283" t="s">
        <v>251</v>
      </c>
      <c r="D639" s="283" t="s">
        <v>218</v>
      </c>
      <c r="E639" s="513"/>
      <c r="F639" s="513"/>
      <c r="G639" s="513"/>
      <c r="H639" s="513"/>
      <c r="I639" s="513"/>
      <c r="J639" s="513"/>
      <c r="K639" s="513"/>
      <c r="M639" s="269"/>
      <c r="N639" s="270" t="s">
        <v>219</v>
      </c>
    </row>
    <row r="640" spans="3:16" s="255" customFormat="1" ht="27" customHeight="1">
      <c r="C640" s="283" t="s">
        <v>252</v>
      </c>
      <c r="D640" s="283" t="s">
        <v>220</v>
      </c>
      <c r="E640" s="514"/>
      <c r="F640" s="514"/>
      <c r="G640" s="514"/>
      <c r="H640" s="514"/>
      <c r="I640" s="514"/>
      <c r="J640" s="514"/>
      <c r="K640" s="514"/>
      <c r="L640" s="284" t="s">
        <v>253</v>
      </c>
      <c r="M640" s="282"/>
      <c r="N640" s="273" t="s">
        <v>221</v>
      </c>
      <c r="O640" s="274"/>
    </row>
    <row r="641" spans="3:15" s="255" customFormat="1" ht="22.5" customHeight="1">
      <c r="C641" s="283"/>
      <c r="D641" s="283"/>
      <c r="E641" s="283"/>
      <c r="F641" s="283"/>
      <c r="G641" s="283"/>
      <c r="H641" s="283"/>
      <c r="I641" s="283"/>
      <c r="J641" s="283"/>
    </row>
    <row r="642" spans="3:15" s="255" customFormat="1" ht="27" customHeight="1">
      <c r="C642" s="283"/>
      <c r="D642" s="283" t="s">
        <v>254</v>
      </c>
      <c r="E642" s="515" t="s">
        <v>222</v>
      </c>
      <c r="F642" s="515"/>
      <c r="G642" s="515"/>
      <c r="H642" s="515"/>
      <c r="I642" s="515"/>
      <c r="J642" s="515"/>
      <c r="K642" s="515"/>
    </row>
    <row r="643" spans="3:15" s="255" customFormat="1" ht="22.5" customHeight="1">
      <c r="C643" s="283"/>
      <c r="D643" s="283"/>
      <c r="E643" s="283"/>
      <c r="F643" s="283"/>
      <c r="G643" s="283"/>
      <c r="H643" s="283"/>
      <c r="I643" s="283"/>
      <c r="J643" s="283"/>
    </row>
    <row r="644" spans="3:15" s="255" customFormat="1" ht="27" customHeight="1">
      <c r="C644" s="283" t="s">
        <v>255</v>
      </c>
      <c r="D644" s="283" t="s">
        <v>223</v>
      </c>
      <c r="E644" s="275"/>
      <c r="F644" s="275"/>
      <c r="G644" s="275"/>
      <c r="H644" s="275"/>
      <c r="I644" s="275"/>
      <c r="J644" s="275"/>
      <c r="K644" s="276"/>
      <c r="L644" s="277"/>
    </row>
    <row r="645" spans="3:15" s="255" customFormat="1" ht="27" customHeight="1">
      <c r="C645" s="283"/>
      <c r="D645" s="283"/>
      <c r="E645" s="516" t="s">
        <v>224</v>
      </c>
      <c r="F645" s="516"/>
      <c r="G645" s="516"/>
      <c r="H645" s="516"/>
      <c r="I645" s="516"/>
      <c r="J645" s="516"/>
      <c r="K645" s="516"/>
      <c r="L645" s="516"/>
      <c r="M645" s="516"/>
      <c r="N645" s="516"/>
    </row>
    <row r="646" spans="3:15" s="255" customFormat="1" ht="22.5" customHeight="1">
      <c r="C646" s="283"/>
      <c r="D646" s="283"/>
      <c r="E646" s="283"/>
      <c r="F646" s="283"/>
      <c r="G646" s="283"/>
      <c r="H646" s="283"/>
      <c r="I646" s="283"/>
      <c r="J646" s="283"/>
    </row>
    <row r="647" spans="3:15" s="255" customFormat="1" ht="27" customHeight="1">
      <c r="C647" s="283" t="s">
        <v>256</v>
      </c>
      <c r="D647" s="283" t="s">
        <v>218</v>
      </c>
      <c r="E647" s="517"/>
      <c r="F647" s="517"/>
      <c r="G647" s="517"/>
      <c r="H647" s="517"/>
      <c r="I647" s="517"/>
      <c r="J647" s="517"/>
      <c r="K647" s="517"/>
      <c r="L647" s="517"/>
      <c r="M647" s="517"/>
      <c r="N647" s="517"/>
    </row>
    <row r="648" spans="3:15" s="255" customFormat="1" ht="27" customHeight="1">
      <c r="C648" s="283" t="s">
        <v>257</v>
      </c>
      <c r="D648" s="283" t="s">
        <v>225</v>
      </c>
      <c r="E648" s="508"/>
      <c r="F648" s="508"/>
      <c r="G648" s="508"/>
      <c r="H648" s="508"/>
      <c r="I648" s="508"/>
      <c r="J648" s="508"/>
      <c r="K648" s="508"/>
      <c r="L648" s="508"/>
      <c r="M648" s="508"/>
      <c r="N648" s="508"/>
    </row>
    <row r="649" spans="3:15" s="255" customFormat="1" ht="22.5" customHeight="1">
      <c r="C649" s="283"/>
      <c r="D649" s="283"/>
      <c r="E649" s="283"/>
      <c r="F649" s="283"/>
      <c r="G649" s="283"/>
      <c r="H649" s="283"/>
      <c r="I649" s="283"/>
      <c r="J649" s="283"/>
    </row>
    <row r="650" spans="3:15" s="255" customFormat="1" ht="19.5" customHeight="1">
      <c r="C650" s="283"/>
      <c r="M650" s="278"/>
      <c r="N650" s="509" t="s">
        <v>226</v>
      </c>
      <c r="O650" s="509"/>
    </row>
    <row r="651" spans="3:15" s="255" customFormat="1" ht="19.5" customHeight="1">
      <c r="C651" s="283"/>
      <c r="M651" s="278"/>
      <c r="N651" s="278"/>
    </row>
    <row r="652" spans="3:15" s="255" customFormat="1" ht="27" customHeight="1">
      <c r="C652" s="510" t="s">
        <v>227</v>
      </c>
      <c r="D652" s="510"/>
      <c r="E652" s="510"/>
      <c r="F652" s="510"/>
      <c r="G652" s="510"/>
      <c r="H652" s="510"/>
      <c r="I652" s="510"/>
      <c r="J652" s="510"/>
      <c r="K652" s="510"/>
      <c r="L652" s="510"/>
      <c r="M652" s="510"/>
      <c r="N652" s="510"/>
      <c r="O652" s="510"/>
    </row>
    <row r="653" spans="3:15" s="255" customFormat="1" ht="24" customHeight="1">
      <c r="C653" s="511" t="s">
        <v>228</v>
      </c>
      <c r="D653" s="511"/>
      <c r="E653" s="511"/>
      <c r="F653" s="511"/>
      <c r="G653" s="511"/>
      <c r="H653" s="511"/>
      <c r="I653" s="511"/>
      <c r="J653" s="511"/>
      <c r="K653" s="511"/>
      <c r="L653" s="511"/>
      <c r="M653" s="511"/>
      <c r="N653" s="511"/>
      <c r="O653" s="511"/>
    </row>
    <row r="654" spans="3:15" s="255" customFormat="1" ht="24" customHeight="1">
      <c r="C654" s="511" t="s">
        <v>258</v>
      </c>
      <c r="D654" s="511"/>
      <c r="E654" s="511"/>
      <c r="F654" s="511"/>
      <c r="G654" s="511"/>
      <c r="H654" s="511"/>
      <c r="I654" s="511"/>
      <c r="J654" s="511"/>
      <c r="K654" s="511"/>
      <c r="L654" s="511"/>
      <c r="M654" s="511"/>
      <c r="N654" s="511"/>
      <c r="O654" s="511"/>
    </row>
    <row r="655" spans="3:15" s="255" customFormat="1" ht="24" customHeight="1">
      <c r="C655" s="511" t="s">
        <v>259</v>
      </c>
      <c r="D655" s="511"/>
      <c r="E655" s="511"/>
      <c r="F655" s="511"/>
      <c r="G655" s="511"/>
      <c r="H655" s="511"/>
      <c r="I655" s="511"/>
      <c r="J655" s="511"/>
      <c r="K655" s="511"/>
      <c r="L655" s="511"/>
      <c r="M655" s="511"/>
      <c r="N655" s="511"/>
      <c r="O655" s="511"/>
    </row>
    <row r="656" spans="3:15" s="255" customFormat="1" ht="24" customHeight="1">
      <c r="C656" s="511" t="s">
        <v>260</v>
      </c>
      <c r="D656" s="511"/>
      <c r="E656" s="511"/>
      <c r="F656" s="511"/>
      <c r="G656" s="511"/>
      <c r="H656" s="511"/>
      <c r="I656" s="511"/>
      <c r="J656" s="511"/>
      <c r="K656" s="511"/>
      <c r="L656" s="511"/>
      <c r="M656" s="511"/>
      <c r="N656" s="511"/>
      <c r="O656" s="511"/>
    </row>
    <row r="657" spans="1:31" s="255" customFormat="1" ht="24" customHeight="1">
      <c r="C657" s="522" t="s">
        <v>261</v>
      </c>
      <c r="D657" s="522"/>
      <c r="E657" s="522"/>
      <c r="F657" s="522"/>
      <c r="G657" s="522"/>
      <c r="H657" s="522"/>
      <c r="I657" s="522"/>
      <c r="J657" s="522"/>
      <c r="K657" s="522"/>
      <c r="L657" s="522"/>
      <c r="M657" s="522"/>
      <c r="N657" s="522"/>
      <c r="O657" s="522"/>
    </row>
    <row r="658" spans="1:31" s="255" customFormat="1" ht="24" customHeight="1">
      <c r="C658" s="522" t="s">
        <v>262</v>
      </c>
      <c r="D658" s="522"/>
      <c r="E658" s="522"/>
      <c r="F658" s="522"/>
      <c r="G658" s="522"/>
      <c r="H658" s="522"/>
      <c r="I658" s="522"/>
      <c r="J658" s="522"/>
      <c r="K658" s="522"/>
      <c r="L658" s="522"/>
      <c r="M658" s="522"/>
      <c r="N658" s="522"/>
      <c r="O658" s="522"/>
    </row>
    <row r="659" spans="1:31" ht="18.75" customHeight="1">
      <c r="D659" s="279"/>
      <c r="E659" s="279"/>
      <c r="F659" s="279"/>
      <c r="G659" s="279"/>
      <c r="H659" s="279"/>
      <c r="I659" s="279"/>
      <c r="J659" s="279"/>
      <c r="K659" s="279"/>
      <c r="L659" s="279"/>
      <c r="M659" s="279"/>
      <c r="N659" s="279"/>
      <c r="O659" s="279"/>
    </row>
    <row r="660" spans="1:31" ht="18.75" customHeight="1" thickBot="1">
      <c r="N660" s="523">
        <v>20250414</v>
      </c>
      <c r="O660" s="523"/>
    </row>
    <row r="661" spans="1:31" s="255" customFormat="1" ht="31.5" customHeight="1">
      <c r="A661" s="255">
        <f>IF(MOD(ROW()-1,44)=0,QUOTIENT(ROW()-1,44)+1,"")</f>
        <v>16</v>
      </c>
      <c r="C661" s="498" t="s">
        <v>248</v>
      </c>
      <c r="D661" s="498"/>
      <c r="E661" s="499">
        <f>VLOOKUP(A661,入力フォーム!$A$26:$AA$75,25,FALSE)</f>
        <v>0</v>
      </c>
      <c r="F661" s="500"/>
      <c r="G661" s="501"/>
      <c r="H661" s="505">
        <f>IF(OR(E661="新規",E661="変更"),"※提出してください",IF(E661="済","※提出は不要です",))</f>
        <v>0</v>
      </c>
      <c r="I661" s="505"/>
      <c r="J661" s="505"/>
      <c r="K661" s="505"/>
      <c r="L661" s="505"/>
      <c r="M661" s="505"/>
      <c r="N661" s="505"/>
      <c r="O661" s="505"/>
    </row>
    <row r="662" spans="1:31" s="255" customFormat="1" ht="23.25" customHeight="1" thickBot="1">
      <c r="C662" s="498"/>
      <c r="D662" s="498"/>
      <c r="E662" s="502"/>
      <c r="F662" s="503"/>
      <c r="G662" s="504"/>
      <c r="H662" s="505"/>
      <c r="I662" s="505"/>
      <c r="J662" s="505"/>
      <c r="K662" s="505"/>
      <c r="L662" s="505"/>
      <c r="M662" s="505"/>
      <c r="N662" s="505"/>
      <c r="O662" s="505"/>
    </row>
    <row r="663" spans="1:31" s="255" customFormat="1" ht="23.25" customHeight="1">
      <c r="C663" s="256"/>
      <c r="D663" s="256"/>
      <c r="E663" s="256"/>
      <c r="F663" s="256"/>
      <c r="G663" s="256"/>
      <c r="H663" s="256"/>
      <c r="I663" s="256"/>
      <c r="J663" s="256"/>
      <c r="K663" s="256"/>
      <c r="L663" s="256"/>
      <c r="M663" s="256"/>
      <c r="N663" s="256"/>
      <c r="O663" s="256"/>
    </row>
    <row r="664" spans="1:31" ht="30" customHeight="1">
      <c r="D664" s="506" t="s">
        <v>249</v>
      </c>
      <c r="E664" s="506"/>
      <c r="F664" s="506"/>
      <c r="G664" s="506"/>
      <c r="H664" s="506"/>
      <c r="I664" s="506"/>
      <c r="J664" s="506"/>
      <c r="K664" s="506"/>
      <c r="L664" s="506"/>
      <c r="M664" s="506"/>
      <c r="N664" s="506"/>
      <c r="O664" s="258"/>
      <c r="P664" s="259"/>
    </row>
    <row r="665" spans="1:31" ht="30" customHeight="1">
      <c r="D665" s="506" t="s">
        <v>210</v>
      </c>
      <c r="E665" s="506"/>
      <c r="F665" s="506"/>
      <c r="G665" s="506"/>
      <c r="H665" s="506"/>
      <c r="I665" s="506"/>
      <c r="J665" s="506"/>
      <c r="K665" s="506"/>
      <c r="L665" s="506"/>
      <c r="M665" s="506"/>
      <c r="N665" s="506"/>
      <c r="O665" s="258"/>
      <c r="P665" s="259"/>
    </row>
    <row r="666" spans="1:31" ht="27" customHeight="1">
      <c r="D666" s="281"/>
      <c r="E666" s="281"/>
      <c r="F666" s="281"/>
      <c r="G666" s="281"/>
      <c r="H666" s="281"/>
      <c r="I666" s="281"/>
      <c r="J666" s="281"/>
      <c r="K666" s="281"/>
      <c r="L666" s="281"/>
      <c r="M666" s="281"/>
      <c r="N666" s="281"/>
      <c r="O666" s="281"/>
      <c r="P666" s="259"/>
      <c r="AE666" s="262"/>
    </row>
    <row r="667" spans="1:31" s="255" customFormat="1" ht="19.5" customHeight="1">
      <c r="C667" s="283"/>
      <c r="L667" s="283"/>
      <c r="N667" s="507">
        <f ca="1">TODAY()</f>
        <v>45761</v>
      </c>
      <c r="O667" s="507"/>
    </row>
    <row r="668" spans="1:31" s="255" customFormat="1" ht="19.5" customHeight="1">
      <c r="C668" s="283"/>
    </row>
    <row r="669" spans="1:31" s="255" customFormat="1" ht="19.5" customHeight="1">
      <c r="C669" s="518" t="s">
        <v>211</v>
      </c>
      <c r="D669" s="518"/>
      <c r="E669" s="518"/>
      <c r="F669" s="518"/>
      <c r="G669" s="518"/>
      <c r="H669" s="518"/>
      <c r="I669" s="518"/>
      <c r="J669" s="518"/>
      <c r="K669" s="518"/>
    </row>
    <row r="670" spans="1:31" s="255" customFormat="1" ht="19.5" customHeight="1">
      <c r="C670" s="283"/>
    </row>
    <row r="671" spans="1:31" s="255" customFormat="1" ht="24" customHeight="1">
      <c r="C671" s="283"/>
      <c r="M671" s="264" t="s">
        <v>212</v>
      </c>
      <c r="N671" s="519" t="str">
        <f>入力フォーム!$C$22</f>
        <v>07-999</v>
      </c>
      <c r="O671" s="519"/>
    </row>
    <row r="672" spans="1:31" s="255" customFormat="1" ht="24" customHeight="1">
      <c r="C672" s="283"/>
      <c r="M672" s="264" t="s">
        <v>213</v>
      </c>
      <c r="N672" s="519" t="str">
        <f>入力フォーム!$C$4</f>
        <v>文学部事務室</v>
      </c>
      <c r="O672" s="519"/>
    </row>
    <row r="673" spans="3:16" s="255" customFormat="1" ht="24" customHeight="1">
      <c r="C673" s="283"/>
      <c r="M673" s="264" t="s">
        <v>214</v>
      </c>
      <c r="N673" s="519">
        <f>VLOOKUP(A661,入力フォーム!$A$26:$AA$75,9,FALSE)</f>
        <v>0</v>
      </c>
      <c r="O673" s="519"/>
    </row>
    <row r="674" spans="3:16" s="255" customFormat="1" ht="24" customHeight="1">
      <c r="C674" s="283"/>
      <c r="M674" s="264" t="s">
        <v>215</v>
      </c>
      <c r="N674" s="519">
        <f>VLOOKUP(A661,入力フォーム!$A$26:$AA$75,2,FALSE)</f>
        <v>0</v>
      </c>
      <c r="O674" s="519"/>
    </row>
    <row r="675" spans="3:16" s="255" customFormat="1" ht="22.5" customHeight="1">
      <c r="C675" s="283"/>
      <c r="M675" s="283"/>
      <c r="N675" s="265"/>
      <c r="O675" s="265"/>
    </row>
    <row r="676" spans="3:16" s="255" customFormat="1" ht="22.5" customHeight="1">
      <c r="C676" s="283"/>
      <c r="M676" s="283"/>
      <c r="N676" s="265"/>
      <c r="O676" s="265"/>
    </row>
    <row r="677" spans="3:16" s="255" customFormat="1" ht="19.5" customHeight="1">
      <c r="C677" s="266" t="s">
        <v>250</v>
      </c>
      <c r="D677" s="266"/>
      <c r="E677" s="520">
        <f>入力フォーム!$C$13</f>
        <v>45931</v>
      </c>
      <c r="F677" s="520"/>
      <c r="G677" s="520"/>
      <c r="H677" s="520"/>
      <c r="I677" s="521" t="s">
        <v>216</v>
      </c>
      <c r="J677" s="521"/>
      <c r="K677" s="521"/>
      <c r="L677" s="521"/>
      <c r="M677" s="521"/>
      <c r="N677" s="521"/>
    </row>
    <row r="678" spans="3:16" s="255" customFormat="1" ht="21" customHeight="1">
      <c r="C678" s="267"/>
      <c r="D678" s="267"/>
      <c r="E678" s="267"/>
      <c r="F678" s="267"/>
      <c r="G678" s="267"/>
      <c r="H678" s="267"/>
      <c r="I678" s="267"/>
      <c r="J678" s="267"/>
      <c r="K678" s="267"/>
      <c r="L678" s="267"/>
      <c r="M678" s="267"/>
      <c r="N678" s="267"/>
      <c r="O678" s="267"/>
    </row>
    <row r="679" spans="3:16" s="255" customFormat="1" ht="21" customHeight="1">
      <c r="C679" s="267"/>
      <c r="D679" s="267"/>
      <c r="E679" s="267"/>
      <c r="F679" s="267"/>
      <c r="G679" s="267"/>
      <c r="H679" s="267"/>
      <c r="I679" s="267"/>
      <c r="J679" s="267"/>
      <c r="K679" s="267"/>
      <c r="L679" s="267"/>
      <c r="M679" s="267"/>
      <c r="N679" s="267"/>
      <c r="O679" s="267"/>
    </row>
    <row r="680" spans="3:16" s="255" customFormat="1" ht="21" customHeight="1">
      <c r="C680" s="283"/>
      <c r="D680" s="512" t="s">
        <v>217</v>
      </c>
      <c r="E680" s="512"/>
      <c r="F680" s="512"/>
      <c r="G680" s="512"/>
      <c r="H680" s="512"/>
      <c r="I680" s="512"/>
      <c r="J680" s="512"/>
      <c r="K680" s="512"/>
      <c r="L680" s="512"/>
      <c r="M680" s="512"/>
      <c r="N680" s="512"/>
      <c r="O680" s="512"/>
      <c r="P680" s="266"/>
    </row>
    <row r="681" spans="3:16" s="255" customFormat="1" ht="21" customHeight="1">
      <c r="C681" s="267"/>
      <c r="D681" s="267"/>
      <c r="E681" s="267"/>
      <c r="F681" s="267"/>
      <c r="G681" s="267"/>
      <c r="H681" s="267"/>
      <c r="I681" s="267"/>
      <c r="J681" s="267"/>
      <c r="K681" s="267"/>
      <c r="L681" s="267"/>
      <c r="M681" s="267"/>
      <c r="N681" s="267"/>
      <c r="O681" s="267"/>
    </row>
    <row r="682" spans="3:16" s="255" customFormat="1" ht="21" customHeight="1">
      <c r="C682" s="285"/>
      <c r="D682" s="285"/>
      <c r="E682" s="285"/>
      <c r="F682" s="285"/>
      <c r="G682" s="285"/>
      <c r="H682" s="285"/>
      <c r="I682" s="285"/>
      <c r="J682" s="285"/>
    </row>
    <row r="683" spans="3:16" s="255" customFormat="1" ht="27" customHeight="1">
      <c r="C683" s="283" t="s">
        <v>251</v>
      </c>
      <c r="D683" s="283" t="s">
        <v>218</v>
      </c>
      <c r="E683" s="513"/>
      <c r="F683" s="513"/>
      <c r="G683" s="513"/>
      <c r="H683" s="513"/>
      <c r="I683" s="513"/>
      <c r="J683" s="513"/>
      <c r="K683" s="513"/>
      <c r="M683" s="269"/>
      <c r="N683" s="270" t="s">
        <v>219</v>
      </c>
    </row>
    <row r="684" spans="3:16" s="255" customFormat="1" ht="27" customHeight="1">
      <c r="C684" s="283" t="s">
        <v>252</v>
      </c>
      <c r="D684" s="283" t="s">
        <v>220</v>
      </c>
      <c r="E684" s="514"/>
      <c r="F684" s="514"/>
      <c r="G684" s="514"/>
      <c r="H684" s="514"/>
      <c r="I684" s="514"/>
      <c r="J684" s="514"/>
      <c r="K684" s="514"/>
      <c r="L684" s="284" t="s">
        <v>253</v>
      </c>
      <c r="M684" s="282"/>
      <c r="N684" s="273" t="s">
        <v>221</v>
      </c>
      <c r="O684" s="274"/>
    </row>
    <row r="685" spans="3:16" s="255" customFormat="1" ht="22.5" customHeight="1">
      <c r="C685" s="283"/>
      <c r="D685" s="283"/>
      <c r="E685" s="283"/>
      <c r="F685" s="283"/>
      <c r="G685" s="283"/>
      <c r="H685" s="283"/>
      <c r="I685" s="283"/>
      <c r="J685" s="283"/>
    </row>
    <row r="686" spans="3:16" s="255" customFormat="1" ht="27" customHeight="1">
      <c r="C686" s="283"/>
      <c r="D686" s="283" t="s">
        <v>254</v>
      </c>
      <c r="E686" s="515" t="s">
        <v>222</v>
      </c>
      <c r="F686" s="515"/>
      <c r="G686" s="515"/>
      <c r="H686" s="515"/>
      <c r="I686" s="515"/>
      <c r="J686" s="515"/>
      <c r="K686" s="515"/>
    </row>
    <row r="687" spans="3:16" s="255" customFormat="1" ht="22.5" customHeight="1">
      <c r="C687" s="283"/>
      <c r="D687" s="283"/>
      <c r="E687" s="283"/>
      <c r="F687" s="283"/>
      <c r="G687" s="283"/>
      <c r="H687" s="283"/>
      <c r="I687" s="283"/>
      <c r="J687" s="283"/>
    </row>
    <row r="688" spans="3:16" s="255" customFormat="1" ht="27" customHeight="1">
      <c r="C688" s="283" t="s">
        <v>255</v>
      </c>
      <c r="D688" s="283" t="s">
        <v>223</v>
      </c>
      <c r="E688" s="275"/>
      <c r="F688" s="275"/>
      <c r="G688" s="275"/>
      <c r="H688" s="275"/>
      <c r="I688" s="275"/>
      <c r="J688" s="275"/>
      <c r="K688" s="276"/>
      <c r="L688" s="277"/>
    </row>
    <row r="689" spans="3:15" s="255" customFormat="1" ht="27" customHeight="1">
      <c r="C689" s="283"/>
      <c r="D689" s="283"/>
      <c r="E689" s="516" t="s">
        <v>224</v>
      </c>
      <c r="F689" s="516"/>
      <c r="G689" s="516"/>
      <c r="H689" s="516"/>
      <c r="I689" s="516"/>
      <c r="J689" s="516"/>
      <c r="K689" s="516"/>
      <c r="L689" s="516"/>
      <c r="M689" s="516"/>
      <c r="N689" s="516"/>
    </row>
    <row r="690" spans="3:15" s="255" customFormat="1" ht="22.5" customHeight="1">
      <c r="C690" s="283"/>
      <c r="D690" s="283"/>
      <c r="E690" s="283"/>
      <c r="F690" s="283"/>
      <c r="G690" s="283"/>
      <c r="H690" s="283"/>
      <c r="I690" s="283"/>
      <c r="J690" s="283"/>
    </row>
    <row r="691" spans="3:15" s="255" customFormat="1" ht="27" customHeight="1">
      <c r="C691" s="283" t="s">
        <v>256</v>
      </c>
      <c r="D691" s="283" t="s">
        <v>218</v>
      </c>
      <c r="E691" s="517"/>
      <c r="F691" s="517"/>
      <c r="G691" s="517"/>
      <c r="H691" s="517"/>
      <c r="I691" s="517"/>
      <c r="J691" s="517"/>
      <c r="K691" s="517"/>
      <c r="L691" s="517"/>
      <c r="M691" s="517"/>
      <c r="N691" s="517"/>
    </row>
    <row r="692" spans="3:15" s="255" customFormat="1" ht="27" customHeight="1">
      <c r="C692" s="283" t="s">
        <v>257</v>
      </c>
      <c r="D692" s="283" t="s">
        <v>225</v>
      </c>
      <c r="E692" s="508"/>
      <c r="F692" s="508"/>
      <c r="G692" s="508"/>
      <c r="H692" s="508"/>
      <c r="I692" s="508"/>
      <c r="J692" s="508"/>
      <c r="K692" s="508"/>
      <c r="L692" s="508"/>
      <c r="M692" s="508"/>
      <c r="N692" s="508"/>
    </row>
    <row r="693" spans="3:15" s="255" customFormat="1" ht="22.5" customHeight="1">
      <c r="C693" s="283"/>
      <c r="D693" s="283"/>
      <c r="E693" s="283"/>
      <c r="F693" s="283"/>
      <c r="G693" s="283"/>
      <c r="H693" s="283"/>
      <c r="I693" s="283"/>
      <c r="J693" s="283"/>
    </row>
    <row r="694" spans="3:15" s="255" customFormat="1" ht="19.5" customHeight="1">
      <c r="C694" s="283"/>
      <c r="M694" s="278"/>
      <c r="N694" s="509" t="s">
        <v>226</v>
      </c>
      <c r="O694" s="509"/>
    </row>
    <row r="695" spans="3:15" s="255" customFormat="1" ht="19.5" customHeight="1">
      <c r="C695" s="283"/>
      <c r="M695" s="278"/>
      <c r="N695" s="278"/>
    </row>
    <row r="696" spans="3:15" s="255" customFormat="1" ht="27" customHeight="1">
      <c r="C696" s="510" t="s">
        <v>227</v>
      </c>
      <c r="D696" s="510"/>
      <c r="E696" s="510"/>
      <c r="F696" s="510"/>
      <c r="G696" s="510"/>
      <c r="H696" s="510"/>
      <c r="I696" s="510"/>
      <c r="J696" s="510"/>
      <c r="K696" s="510"/>
      <c r="L696" s="510"/>
      <c r="M696" s="510"/>
      <c r="N696" s="510"/>
      <c r="O696" s="510"/>
    </row>
    <row r="697" spans="3:15" s="255" customFormat="1" ht="24" customHeight="1">
      <c r="C697" s="511" t="s">
        <v>228</v>
      </c>
      <c r="D697" s="511"/>
      <c r="E697" s="511"/>
      <c r="F697" s="511"/>
      <c r="G697" s="511"/>
      <c r="H697" s="511"/>
      <c r="I697" s="511"/>
      <c r="J697" s="511"/>
      <c r="K697" s="511"/>
      <c r="L697" s="511"/>
      <c r="M697" s="511"/>
      <c r="N697" s="511"/>
      <c r="O697" s="511"/>
    </row>
    <row r="698" spans="3:15" s="255" customFormat="1" ht="24" customHeight="1">
      <c r="C698" s="511" t="s">
        <v>258</v>
      </c>
      <c r="D698" s="511"/>
      <c r="E698" s="511"/>
      <c r="F698" s="511"/>
      <c r="G698" s="511"/>
      <c r="H698" s="511"/>
      <c r="I698" s="511"/>
      <c r="J698" s="511"/>
      <c r="K698" s="511"/>
      <c r="L698" s="511"/>
      <c r="M698" s="511"/>
      <c r="N698" s="511"/>
      <c r="O698" s="511"/>
    </row>
    <row r="699" spans="3:15" s="255" customFormat="1" ht="24" customHeight="1">
      <c r="C699" s="511" t="s">
        <v>259</v>
      </c>
      <c r="D699" s="511"/>
      <c r="E699" s="511"/>
      <c r="F699" s="511"/>
      <c r="G699" s="511"/>
      <c r="H699" s="511"/>
      <c r="I699" s="511"/>
      <c r="J699" s="511"/>
      <c r="K699" s="511"/>
      <c r="L699" s="511"/>
      <c r="M699" s="511"/>
      <c r="N699" s="511"/>
      <c r="O699" s="511"/>
    </row>
    <row r="700" spans="3:15" s="255" customFormat="1" ht="24" customHeight="1">
      <c r="C700" s="511" t="s">
        <v>260</v>
      </c>
      <c r="D700" s="511"/>
      <c r="E700" s="511"/>
      <c r="F700" s="511"/>
      <c r="G700" s="511"/>
      <c r="H700" s="511"/>
      <c r="I700" s="511"/>
      <c r="J700" s="511"/>
      <c r="K700" s="511"/>
      <c r="L700" s="511"/>
      <c r="M700" s="511"/>
      <c r="N700" s="511"/>
      <c r="O700" s="511"/>
    </row>
    <row r="701" spans="3:15" s="255" customFormat="1" ht="24" customHeight="1">
      <c r="C701" s="522" t="s">
        <v>261</v>
      </c>
      <c r="D701" s="522"/>
      <c r="E701" s="522"/>
      <c r="F701" s="522"/>
      <c r="G701" s="522"/>
      <c r="H701" s="522"/>
      <c r="I701" s="522"/>
      <c r="J701" s="522"/>
      <c r="K701" s="522"/>
      <c r="L701" s="522"/>
      <c r="M701" s="522"/>
      <c r="N701" s="522"/>
      <c r="O701" s="522"/>
    </row>
    <row r="702" spans="3:15" s="255" customFormat="1" ht="24" customHeight="1">
      <c r="C702" s="522" t="s">
        <v>262</v>
      </c>
      <c r="D702" s="522"/>
      <c r="E702" s="522"/>
      <c r="F702" s="522"/>
      <c r="G702" s="522"/>
      <c r="H702" s="522"/>
      <c r="I702" s="522"/>
      <c r="J702" s="522"/>
      <c r="K702" s="522"/>
      <c r="L702" s="522"/>
      <c r="M702" s="522"/>
      <c r="N702" s="522"/>
      <c r="O702" s="522"/>
    </row>
    <row r="703" spans="3:15" ht="18.75" customHeight="1">
      <c r="D703" s="279"/>
      <c r="E703" s="279"/>
      <c r="F703" s="279"/>
      <c r="G703" s="279"/>
      <c r="H703" s="279"/>
      <c r="I703" s="279"/>
      <c r="J703" s="279"/>
      <c r="K703" s="279"/>
      <c r="L703" s="279"/>
      <c r="M703" s="279"/>
      <c r="N703" s="279"/>
      <c r="O703" s="279"/>
    </row>
    <row r="704" spans="3:15" ht="18.75" customHeight="1" thickBot="1">
      <c r="N704" s="523">
        <v>20250414</v>
      </c>
      <c r="O704" s="523"/>
    </row>
    <row r="705" spans="1:31" s="255" customFormat="1" ht="31.5" customHeight="1">
      <c r="A705" s="255">
        <f>IF(MOD(ROW()-1,44)=0,QUOTIENT(ROW()-1,44)+1,"")</f>
        <v>17</v>
      </c>
      <c r="C705" s="498" t="s">
        <v>248</v>
      </c>
      <c r="D705" s="498"/>
      <c r="E705" s="499">
        <f>VLOOKUP(A705,入力フォーム!$A$26:$AA$75,25,FALSE)</f>
        <v>0</v>
      </c>
      <c r="F705" s="500"/>
      <c r="G705" s="501"/>
      <c r="H705" s="505">
        <f>IF(OR(E705="新規",E705="変更"),"※提出してください",IF(E705="済","※提出は不要です",))</f>
        <v>0</v>
      </c>
      <c r="I705" s="505"/>
      <c r="J705" s="505"/>
      <c r="K705" s="505"/>
      <c r="L705" s="505"/>
      <c r="M705" s="505"/>
      <c r="N705" s="505"/>
      <c r="O705" s="505"/>
    </row>
    <row r="706" spans="1:31" s="255" customFormat="1" ht="23.25" customHeight="1" thickBot="1">
      <c r="C706" s="498"/>
      <c r="D706" s="498"/>
      <c r="E706" s="502"/>
      <c r="F706" s="503"/>
      <c r="G706" s="504"/>
      <c r="H706" s="505"/>
      <c r="I706" s="505"/>
      <c r="J706" s="505"/>
      <c r="K706" s="505"/>
      <c r="L706" s="505"/>
      <c r="M706" s="505"/>
      <c r="N706" s="505"/>
      <c r="O706" s="505"/>
    </row>
    <row r="707" spans="1:31" s="255" customFormat="1" ht="23.25" customHeight="1">
      <c r="C707" s="256"/>
      <c r="D707" s="256"/>
      <c r="E707" s="256"/>
      <c r="F707" s="256"/>
      <c r="G707" s="256"/>
      <c r="H707" s="256"/>
      <c r="I707" s="256"/>
      <c r="J707" s="256"/>
      <c r="K707" s="256"/>
      <c r="L707" s="256"/>
      <c r="M707" s="256"/>
      <c r="N707" s="256"/>
      <c r="O707" s="256"/>
    </row>
    <row r="708" spans="1:31" ht="30" customHeight="1">
      <c r="D708" s="506" t="s">
        <v>249</v>
      </c>
      <c r="E708" s="506"/>
      <c r="F708" s="506"/>
      <c r="G708" s="506"/>
      <c r="H708" s="506"/>
      <c r="I708" s="506"/>
      <c r="J708" s="506"/>
      <c r="K708" s="506"/>
      <c r="L708" s="506"/>
      <c r="M708" s="506"/>
      <c r="N708" s="506"/>
      <c r="O708" s="258"/>
      <c r="P708" s="259"/>
    </row>
    <row r="709" spans="1:31" ht="30" customHeight="1">
      <c r="D709" s="506" t="s">
        <v>210</v>
      </c>
      <c r="E709" s="506"/>
      <c r="F709" s="506"/>
      <c r="G709" s="506"/>
      <c r="H709" s="506"/>
      <c r="I709" s="506"/>
      <c r="J709" s="506"/>
      <c r="K709" s="506"/>
      <c r="L709" s="506"/>
      <c r="M709" s="506"/>
      <c r="N709" s="506"/>
      <c r="O709" s="258"/>
      <c r="P709" s="259"/>
    </row>
    <row r="710" spans="1:31" ht="27" customHeight="1">
      <c r="D710" s="281"/>
      <c r="E710" s="281"/>
      <c r="F710" s="281"/>
      <c r="G710" s="281"/>
      <c r="H710" s="281"/>
      <c r="I710" s="281"/>
      <c r="J710" s="281"/>
      <c r="K710" s="281"/>
      <c r="L710" s="281"/>
      <c r="M710" s="281"/>
      <c r="N710" s="281"/>
      <c r="O710" s="281"/>
      <c r="P710" s="259"/>
      <c r="AE710" s="262"/>
    </row>
    <row r="711" spans="1:31" s="255" customFormat="1" ht="19.5" customHeight="1">
      <c r="C711" s="283"/>
      <c r="L711" s="283"/>
      <c r="N711" s="507">
        <f ca="1">TODAY()</f>
        <v>45761</v>
      </c>
      <c r="O711" s="507"/>
    </row>
    <row r="712" spans="1:31" s="255" customFormat="1" ht="19.5" customHeight="1">
      <c r="C712" s="283"/>
    </row>
    <row r="713" spans="1:31" s="255" customFormat="1" ht="19.5" customHeight="1">
      <c r="C713" s="518" t="s">
        <v>211</v>
      </c>
      <c r="D713" s="518"/>
      <c r="E713" s="518"/>
      <c r="F713" s="518"/>
      <c r="G713" s="518"/>
      <c r="H713" s="518"/>
      <c r="I713" s="518"/>
      <c r="J713" s="518"/>
      <c r="K713" s="518"/>
    </row>
    <row r="714" spans="1:31" s="255" customFormat="1" ht="19.5" customHeight="1">
      <c r="C714" s="283"/>
    </row>
    <row r="715" spans="1:31" s="255" customFormat="1" ht="24" customHeight="1">
      <c r="C715" s="283"/>
      <c r="M715" s="264" t="s">
        <v>212</v>
      </c>
      <c r="N715" s="519" t="str">
        <f>入力フォーム!$C$22</f>
        <v>07-999</v>
      </c>
      <c r="O715" s="519"/>
    </row>
    <row r="716" spans="1:31" s="255" customFormat="1" ht="24" customHeight="1">
      <c r="C716" s="283"/>
      <c r="M716" s="264" t="s">
        <v>213</v>
      </c>
      <c r="N716" s="519" t="str">
        <f>入力フォーム!$C$4</f>
        <v>文学部事務室</v>
      </c>
      <c r="O716" s="519"/>
    </row>
    <row r="717" spans="1:31" s="255" customFormat="1" ht="24" customHeight="1">
      <c r="C717" s="283"/>
      <c r="M717" s="264" t="s">
        <v>214</v>
      </c>
      <c r="N717" s="519">
        <f>VLOOKUP(A705,入力フォーム!$A$26:$AA$75,9,FALSE)</f>
        <v>0</v>
      </c>
      <c r="O717" s="519"/>
    </row>
    <row r="718" spans="1:31" s="255" customFormat="1" ht="24" customHeight="1">
      <c r="C718" s="283"/>
      <c r="M718" s="264" t="s">
        <v>215</v>
      </c>
      <c r="N718" s="519">
        <f>VLOOKUP(A705,入力フォーム!$A$26:$AA$75,2,FALSE)</f>
        <v>0</v>
      </c>
      <c r="O718" s="519"/>
    </row>
    <row r="719" spans="1:31" s="255" customFormat="1" ht="22.5" customHeight="1">
      <c r="C719" s="283"/>
      <c r="M719" s="283"/>
      <c r="N719" s="265"/>
      <c r="O719" s="265"/>
    </row>
    <row r="720" spans="1:31" s="255" customFormat="1" ht="22.5" customHeight="1">
      <c r="C720" s="283"/>
      <c r="M720" s="283"/>
      <c r="N720" s="265"/>
      <c r="O720" s="265"/>
    </row>
    <row r="721" spans="3:16" s="255" customFormat="1" ht="19.5" customHeight="1">
      <c r="C721" s="266" t="s">
        <v>250</v>
      </c>
      <c r="D721" s="266"/>
      <c r="E721" s="520">
        <f>入力フォーム!$C$13</f>
        <v>45931</v>
      </c>
      <c r="F721" s="520"/>
      <c r="G721" s="520"/>
      <c r="H721" s="520"/>
      <c r="I721" s="521" t="s">
        <v>216</v>
      </c>
      <c r="J721" s="521"/>
      <c r="K721" s="521"/>
      <c r="L721" s="521"/>
      <c r="M721" s="521"/>
      <c r="N721" s="521"/>
    </row>
    <row r="722" spans="3:16" s="255" customFormat="1" ht="21" customHeight="1">
      <c r="C722" s="267"/>
      <c r="D722" s="267"/>
      <c r="E722" s="267"/>
      <c r="F722" s="267"/>
      <c r="G722" s="267"/>
      <c r="H722" s="267"/>
      <c r="I722" s="267"/>
      <c r="J722" s="267"/>
      <c r="K722" s="267"/>
      <c r="L722" s="267"/>
      <c r="M722" s="267"/>
      <c r="N722" s="267"/>
      <c r="O722" s="267"/>
    </row>
    <row r="723" spans="3:16" s="255" customFormat="1" ht="21" customHeight="1">
      <c r="C723" s="267"/>
      <c r="D723" s="267"/>
      <c r="E723" s="267"/>
      <c r="F723" s="267"/>
      <c r="G723" s="267"/>
      <c r="H723" s="267"/>
      <c r="I723" s="267"/>
      <c r="J723" s="267"/>
      <c r="K723" s="267"/>
      <c r="L723" s="267"/>
      <c r="M723" s="267"/>
      <c r="N723" s="267"/>
      <c r="O723" s="267"/>
    </row>
    <row r="724" spans="3:16" s="255" customFormat="1" ht="21" customHeight="1">
      <c r="C724" s="283"/>
      <c r="D724" s="512" t="s">
        <v>217</v>
      </c>
      <c r="E724" s="512"/>
      <c r="F724" s="512"/>
      <c r="G724" s="512"/>
      <c r="H724" s="512"/>
      <c r="I724" s="512"/>
      <c r="J724" s="512"/>
      <c r="K724" s="512"/>
      <c r="L724" s="512"/>
      <c r="M724" s="512"/>
      <c r="N724" s="512"/>
      <c r="O724" s="512"/>
      <c r="P724" s="266"/>
    </row>
    <row r="725" spans="3:16" s="255" customFormat="1" ht="21" customHeight="1">
      <c r="C725" s="267"/>
      <c r="D725" s="267"/>
      <c r="E725" s="267"/>
      <c r="F725" s="267"/>
      <c r="G725" s="267"/>
      <c r="H725" s="267"/>
      <c r="I725" s="267"/>
      <c r="J725" s="267"/>
      <c r="K725" s="267"/>
      <c r="L725" s="267"/>
      <c r="M725" s="267"/>
      <c r="N725" s="267"/>
      <c r="O725" s="267"/>
    </row>
    <row r="726" spans="3:16" s="255" customFormat="1" ht="21" customHeight="1">
      <c r="C726" s="285"/>
      <c r="D726" s="285"/>
      <c r="E726" s="285"/>
      <c r="F726" s="285"/>
      <c r="G726" s="285"/>
      <c r="H726" s="285"/>
      <c r="I726" s="285"/>
      <c r="J726" s="285"/>
    </row>
    <row r="727" spans="3:16" s="255" customFormat="1" ht="27" customHeight="1">
      <c r="C727" s="283" t="s">
        <v>251</v>
      </c>
      <c r="D727" s="283" t="s">
        <v>218</v>
      </c>
      <c r="E727" s="513"/>
      <c r="F727" s="513"/>
      <c r="G727" s="513"/>
      <c r="H727" s="513"/>
      <c r="I727" s="513"/>
      <c r="J727" s="513"/>
      <c r="K727" s="513"/>
      <c r="M727" s="269"/>
      <c r="N727" s="270" t="s">
        <v>219</v>
      </c>
    </row>
    <row r="728" spans="3:16" s="255" customFormat="1" ht="27" customHeight="1">
      <c r="C728" s="283" t="s">
        <v>252</v>
      </c>
      <c r="D728" s="283" t="s">
        <v>220</v>
      </c>
      <c r="E728" s="514"/>
      <c r="F728" s="514"/>
      <c r="G728" s="514"/>
      <c r="H728" s="514"/>
      <c r="I728" s="514"/>
      <c r="J728" s="514"/>
      <c r="K728" s="514"/>
      <c r="L728" s="284" t="s">
        <v>253</v>
      </c>
      <c r="M728" s="282"/>
      <c r="N728" s="273" t="s">
        <v>221</v>
      </c>
      <c r="O728" s="274"/>
    </row>
    <row r="729" spans="3:16" s="255" customFormat="1" ht="22.5" customHeight="1">
      <c r="C729" s="283"/>
      <c r="D729" s="283"/>
      <c r="E729" s="283"/>
      <c r="F729" s="283"/>
      <c r="G729" s="283"/>
      <c r="H729" s="283"/>
      <c r="I729" s="283"/>
      <c r="J729" s="283"/>
    </row>
    <row r="730" spans="3:16" s="255" customFormat="1" ht="27" customHeight="1">
      <c r="C730" s="283"/>
      <c r="D730" s="283" t="s">
        <v>254</v>
      </c>
      <c r="E730" s="515" t="s">
        <v>222</v>
      </c>
      <c r="F730" s="515"/>
      <c r="G730" s="515"/>
      <c r="H730" s="515"/>
      <c r="I730" s="515"/>
      <c r="J730" s="515"/>
      <c r="K730" s="515"/>
    </row>
    <row r="731" spans="3:16" s="255" customFormat="1" ht="22.5" customHeight="1">
      <c r="C731" s="283"/>
      <c r="D731" s="283"/>
      <c r="E731" s="283"/>
      <c r="F731" s="283"/>
      <c r="G731" s="283"/>
      <c r="H731" s="283"/>
      <c r="I731" s="283"/>
      <c r="J731" s="283"/>
    </row>
    <row r="732" spans="3:16" s="255" customFormat="1" ht="27" customHeight="1">
      <c r="C732" s="283" t="s">
        <v>255</v>
      </c>
      <c r="D732" s="283" t="s">
        <v>223</v>
      </c>
      <c r="E732" s="275"/>
      <c r="F732" s="275"/>
      <c r="G732" s="275"/>
      <c r="H732" s="275"/>
      <c r="I732" s="275"/>
      <c r="J732" s="275"/>
      <c r="K732" s="276"/>
      <c r="L732" s="277"/>
    </row>
    <row r="733" spans="3:16" s="255" customFormat="1" ht="27" customHeight="1">
      <c r="C733" s="283"/>
      <c r="D733" s="283"/>
      <c r="E733" s="516" t="s">
        <v>224</v>
      </c>
      <c r="F733" s="516"/>
      <c r="G733" s="516"/>
      <c r="H733" s="516"/>
      <c r="I733" s="516"/>
      <c r="J733" s="516"/>
      <c r="K733" s="516"/>
      <c r="L733" s="516"/>
      <c r="M733" s="516"/>
      <c r="N733" s="516"/>
    </row>
    <row r="734" spans="3:16" s="255" customFormat="1" ht="22.5" customHeight="1">
      <c r="C734" s="283"/>
      <c r="D734" s="283"/>
      <c r="E734" s="283"/>
      <c r="F734" s="283"/>
      <c r="G734" s="283"/>
      <c r="H734" s="283"/>
      <c r="I734" s="283"/>
      <c r="J734" s="283"/>
    </row>
    <row r="735" spans="3:16" s="255" customFormat="1" ht="27" customHeight="1">
      <c r="C735" s="283" t="s">
        <v>256</v>
      </c>
      <c r="D735" s="283" t="s">
        <v>218</v>
      </c>
      <c r="E735" s="517"/>
      <c r="F735" s="517"/>
      <c r="G735" s="517"/>
      <c r="H735" s="517"/>
      <c r="I735" s="517"/>
      <c r="J735" s="517"/>
      <c r="K735" s="517"/>
      <c r="L735" s="517"/>
      <c r="M735" s="517"/>
      <c r="N735" s="517"/>
    </row>
    <row r="736" spans="3:16" s="255" customFormat="1" ht="27" customHeight="1">
      <c r="C736" s="283" t="s">
        <v>257</v>
      </c>
      <c r="D736" s="283" t="s">
        <v>225</v>
      </c>
      <c r="E736" s="508"/>
      <c r="F736" s="508"/>
      <c r="G736" s="508"/>
      <c r="H736" s="508"/>
      <c r="I736" s="508"/>
      <c r="J736" s="508"/>
      <c r="K736" s="508"/>
      <c r="L736" s="508"/>
      <c r="M736" s="508"/>
      <c r="N736" s="508"/>
    </row>
    <row r="737" spans="1:16" s="255" customFormat="1" ht="22.5" customHeight="1">
      <c r="C737" s="283"/>
      <c r="D737" s="283"/>
      <c r="E737" s="283"/>
      <c r="F737" s="283"/>
      <c r="G737" s="283"/>
      <c r="H737" s="283"/>
      <c r="I737" s="283"/>
      <c r="J737" s="283"/>
    </row>
    <row r="738" spans="1:16" s="255" customFormat="1" ht="19.5" customHeight="1">
      <c r="C738" s="283"/>
      <c r="M738" s="278"/>
      <c r="N738" s="509" t="s">
        <v>226</v>
      </c>
      <c r="O738" s="509"/>
    </row>
    <row r="739" spans="1:16" s="255" customFormat="1" ht="19.5" customHeight="1">
      <c r="C739" s="283"/>
      <c r="M739" s="278"/>
      <c r="N739" s="278"/>
    </row>
    <row r="740" spans="1:16" s="255" customFormat="1" ht="27" customHeight="1">
      <c r="C740" s="510" t="s">
        <v>227</v>
      </c>
      <c r="D740" s="510"/>
      <c r="E740" s="510"/>
      <c r="F740" s="510"/>
      <c r="G740" s="510"/>
      <c r="H740" s="510"/>
      <c r="I740" s="510"/>
      <c r="J740" s="510"/>
      <c r="K740" s="510"/>
      <c r="L740" s="510"/>
      <c r="M740" s="510"/>
      <c r="N740" s="510"/>
      <c r="O740" s="510"/>
    </row>
    <row r="741" spans="1:16" s="255" customFormat="1" ht="24" customHeight="1">
      <c r="C741" s="511" t="s">
        <v>228</v>
      </c>
      <c r="D741" s="511"/>
      <c r="E741" s="511"/>
      <c r="F741" s="511"/>
      <c r="G741" s="511"/>
      <c r="H741" s="511"/>
      <c r="I741" s="511"/>
      <c r="J741" s="511"/>
      <c r="K741" s="511"/>
      <c r="L741" s="511"/>
      <c r="M741" s="511"/>
      <c r="N741" s="511"/>
      <c r="O741" s="511"/>
    </row>
    <row r="742" spans="1:16" s="255" customFormat="1" ht="24" customHeight="1">
      <c r="C742" s="511" t="s">
        <v>258</v>
      </c>
      <c r="D742" s="511"/>
      <c r="E742" s="511"/>
      <c r="F742" s="511"/>
      <c r="G742" s="511"/>
      <c r="H742" s="511"/>
      <c r="I742" s="511"/>
      <c r="J742" s="511"/>
      <c r="K742" s="511"/>
      <c r="L742" s="511"/>
      <c r="M742" s="511"/>
      <c r="N742" s="511"/>
      <c r="O742" s="511"/>
    </row>
    <row r="743" spans="1:16" s="255" customFormat="1" ht="24" customHeight="1">
      <c r="C743" s="511" t="s">
        <v>259</v>
      </c>
      <c r="D743" s="511"/>
      <c r="E743" s="511"/>
      <c r="F743" s="511"/>
      <c r="G743" s="511"/>
      <c r="H743" s="511"/>
      <c r="I743" s="511"/>
      <c r="J743" s="511"/>
      <c r="K743" s="511"/>
      <c r="L743" s="511"/>
      <c r="M743" s="511"/>
      <c r="N743" s="511"/>
      <c r="O743" s="511"/>
    </row>
    <row r="744" spans="1:16" s="255" customFormat="1" ht="24" customHeight="1">
      <c r="C744" s="511" t="s">
        <v>260</v>
      </c>
      <c r="D744" s="511"/>
      <c r="E744" s="511"/>
      <c r="F744" s="511"/>
      <c r="G744" s="511"/>
      <c r="H744" s="511"/>
      <c r="I744" s="511"/>
      <c r="J744" s="511"/>
      <c r="K744" s="511"/>
      <c r="L744" s="511"/>
      <c r="M744" s="511"/>
      <c r="N744" s="511"/>
      <c r="O744" s="511"/>
    </row>
    <row r="745" spans="1:16" s="255" customFormat="1" ht="24" customHeight="1">
      <c r="C745" s="522" t="s">
        <v>261</v>
      </c>
      <c r="D745" s="522"/>
      <c r="E745" s="522"/>
      <c r="F745" s="522"/>
      <c r="G745" s="522"/>
      <c r="H745" s="522"/>
      <c r="I745" s="522"/>
      <c r="J745" s="522"/>
      <c r="K745" s="522"/>
      <c r="L745" s="522"/>
      <c r="M745" s="522"/>
      <c r="N745" s="522"/>
      <c r="O745" s="522"/>
    </row>
    <row r="746" spans="1:16" s="255" customFormat="1" ht="24" customHeight="1">
      <c r="C746" s="522" t="s">
        <v>262</v>
      </c>
      <c r="D746" s="522"/>
      <c r="E746" s="522"/>
      <c r="F746" s="522"/>
      <c r="G746" s="522"/>
      <c r="H746" s="522"/>
      <c r="I746" s="522"/>
      <c r="J746" s="522"/>
      <c r="K746" s="522"/>
      <c r="L746" s="522"/>
      <c r="M746" s="522"/>
      <c r="N746" s="522"/>
      <c r="O746" s="522"/>
    </row>
    <row r="747" spans="1:16" ht="18.75" customHeight="1">
      <c r="D747" s="279"/>
      <c r="E747" s="279"/>
      <c r="F747" s="279"/>
      <c r="G747" s="279"/>
      <c r="H747" s="279"/>
      <c r="I747" s="279"/>
      <c r="J747" s="279"/>
      <c r="K747" s="279"/>
      <c r="L747" s="279"/>
      <c r="M747" s="279"/>
      <c r="N747" s="279"/>
      <c r="O747" s="279"/>
    </row>
    <row r="748" spans="1:16" ht="18.75" customHeight="1" thickBot="1">
      <c r="N748" s="523">
        <v>20250414</v>
      </c>
      <c r="O748" s="523"/>
    </row>
    <row r="749" spans="1:16" s="255" customFormat="1" ht="31.5" customHeight="1">
      <c r="A749" s="255">
        <f>IF(MOD(ROW()-1,44)=0,QUOTIENT(ROW()-1,44)+1,"")</f>
        <v>18</v>
      </c>
      <c r="C749" s="498" t="s">
        <v>248</v>
      </c>
      <c r="D749" s="498"/>
      <c r="E749" s="499">
        <f>VLOOKUP(A749,入力フォーム!$A$26:$AA$75,25,FALSE)</f>
        <v>0</v>
      </c>
      <c r="F749" s="500"/>
      <c r="G749" s="501"/>
      <c r="H749" s="505">
        <f>IF(OR(E749="新規",E749="変更"),"※提出してください",IF(E749="済","※提出は不要です",))</f>
        <v>0</v>
      </c>
      <c r="I749" s="505"/>
      <c r="J749" s="505"/>
      <c r="K749" s="505"/>
      <c r="L749" s="505"/>
      <c r="M749" s="505"/>
      <c r="N749" s="505"/>
      <c r="O749" s="505"/>
    </row>
    <row r="750" spans="1:16" s="255" customFormat="1" ht="23.25" customHeight="1" thickBot="1">
      <c r="C750" s="498"/>
      <c r="D750" s="498"/>
      <c r="E750" s="502"/>
      <c r="F750" s="503"/>
      <c r="G750" s="504"/>
      <c r="H750" s="505"/>
      <c r="I750" s="505"/>
      <c r="J750" s="505"/>
      <c r="K750" s="505"/>
      <c r="L750" s="505"/>
      <c r="M750" s="505"/>
      <c r="N750" s="505"/>
      <c r="O750" s="505"/>
    </row>
    <row r="751" spans="1:16" s="255" customFormat="1" ht="23.25" customHeight="1">
      <c r="C751" s="256"/>
      <c r="D751" s="256"/>
      <c r="E751" s="256"/>
      <c r="F751" s="256"/>
      <c r="G751" s="256"/>
      <c r="H751" s="256"/>
      <c r="I751" s="256"/>
      <c r="J751" s="256"/>
      <c r="K751" s="256"/>
      <c r="L751" s="256"/>
      <c r="M751" s="256"/>
      <c r="N751" s="256"/>
      <c r="O751" s="256"/>
    </row>
    <row r="752" spans="1:16" ht="30" customHeight="1">
      <c r="D752" s="506" t="s">
        <v>249</v>
      </c>
      <c r="E752" s="506"/>
      <c r="F752" s="506"/>
      <c r="G752" s="506"/>
      <c r="H752" s="506"/>
      <c r="I752" s="506"/>
      <c r="J752" s="506"/>
      <c r="K752" s="506"/>
      <c r="L752" s="506"/>
      <c r="M752" s="506"/>
      <c r="N752" s="506"/>
      <c r="O752" s="258"/>
      <c r="P752" s="259"/>
    </row>
    <row r="753" spans="3:31" ht="30" customHeight="1">
      <c r="D753" s="506" t="s">
        <v>210</v>
      </c>
      <c r="E753" s="506"/>
      <c r="F753" s="506"/>
      <c r="G753" s="506"/>
      <c r="H753" s="506"/>
      <c r="I753" s="506"/>
      <c r="J753" s="506"/>
      <c r="K753" s="506"/>
      <c r="L753" s="506"/>
      <c r="M753" s="506"/>
      <c r="N753" s="506"/>
      <c r="O753" s="258"/>
      <c r="P753" s="259"/>
    </row>
    <row r="754" spans="3:31" ht="27" customHeight="1">
      <c r="D754" s="281"/>
      <c r="E754" s="281"/>
      <c r="F754" s="281"/>
      <c r="G754" s="281"/>
      <c r="H754" s="281"/>
      <c r="I754" s="281"/>
      <c r="J754" s="281"/>
      <c r="K754" s="281"/>
      <c r="L754" s="281"/>
      <c r="M754" s="281"/>
      <c r="N754" s="281"/>
      <c r="O754" s="281"/>
      <c r="P754" s="259"/>
      <c r="AE754" s="262"/>
    </row>
    <row r="755" spans="3:31" s="255" customFormat="1" ht="19.5" customHeight="1">
      <c r="C755" s="283"/>
      <c r="L755" s="283"/>
      <c r="N755" s="507">
        <f ca="1">TODAY()</f>
        <v>45761</v>
      </c>
      <c r="O755" s="507"/>
    </row>
    <row r="756" spans="3:31" s="255" customFormat="1" ht="19.5" customHeight="1">
      <c r="C756" s="283"/>
    </row>
    <row r="757" spans="3:31" s="255" customFormat="1" ht="19.5" customHeight="1">
      <c r="C757" s="518" t="s">
        <v>211</v>
      </c>
      <c r="D757" s="518"/>
      <c r="E757" s="518"/>
      <c r="F757" s="518"/>
      <c r="G757" s="518"/>
      <c r="H757" s="518"/>
      <c r="I757" s="518"/>
      <c r="J757" s="518"/>
      <c r="K757" s="518"/>
    </row>
    <row r="758" spans="3:31" s="255" customFormat="1" ht="19.5" customHeight="1">
      <c r="C758" s="283"/>
    </row>
    <row r="759" spans="3:31" s="255" customFormat="1" ht="24" customHeight="1">
      <c r="C759" s="283"/>
      <c r="M759" s="264" t="s">
        <v>212</v>
      </c>
      <c r="N759" s="519" t="str">
        <f>入力フォーム!$C$22</f>
        <v>07-999</v>
      </c>
      <c r="O759" s="519"/>
    </row>
    <row r="760" spans="3:31" s="255" customFormat="1" ht="24" customHeight="1">
      <c r="C760" s="283"/>
      <c r="M760" s="264" t="s">
        <v>213</v>
      </c>
      <c r="N760" s="519" t="str">
        <f>入力フォーム!$C$4</f>
        <v>文学部事務室</v>
      </c>
      <c r="O760" s="519"/>
    </row>
    <row r="761" spans="3:31" s="255" customFormat="1" ht="24" customHeight="1">
      <c r="C761" s="283"/>
      <c r="M761" s="264" t="s">
        <v>214</v>
      </c>
      <c r="N761" s="519">
        <f>VLOOKUP(A749,入力フォーム!$A$26:$AA$75,9,FALSE)</f>
        <v>0</v>
      </c>
      <c r="O761" s="519"/>
    </row>
    <row r="762" spans="3:31" s="255" customFormat="1" ht="24" customHeight="1">
      <c r="C762" s="283"/>
      <c r="M762" s="264" t="s">
        <v>215</v>
      </c>
      <c r="N762" s="519">
        <f>VLOOKUP(A749,入力フォーム!$A$26:$AA$75,2,FALSE)</f>
        <v>0</v>
      </c>
      <c r="O762" s="519"/>
    </row>
    <row r="763" spans="3:31" s="255" customFormat="1" ht="22.5" customHeight="1">
      <c r="C763" s="283"/>
      <c r="M763" s="283"/>
      <c r="N763" s="265"/>
      <c r="O763" s="265"/>
    </row>
    <row r="764" spans="3:31" s="255" customFormat="1" ht="22.5" customHeight="1">
      <c r="C764" s="283"/>
      <c r="M764" s="283"/>
      <c r="N764" s="265"/>
      <c r="O764" s="265"/>
    </row>
    <row r="765" spans="3:31" s="255" customFormat="1" ht="19.5" customHeight="1">
      <c r="C765" s="266" t="s">
        <v>250</v>
      </c>
      <c r="D765" s="266"/>
      <c r="E765" s="520">
        <f>入力フォーム!$C$13</f>
        <v>45931</v>
      </c>
      <c r="F765" s="520"/>
      <c r="G765" s="520"/>
      <c r="H765" s="520"/>
      <c r="I765" s="521" t="s">
        <v>216</v>
      </c>
      <c r="J765" s="521"/>
      <c r="K765" s="521"/>
      <c r="L765" s="521"/>
      <c r="M765" s="521"/>
      <c r="N765" s="521"/>
    </row>
    <row r="766" spans="3:31" s="255" customFormat="1" ht="21" customHeight="1">
      <c r="C766" s="267"/>
      <c r="D766" s="267"/>
      <c r="E766" s="267"/>
      <c r="F766" s="267"/>
      <c r="G766" s="267"/>
      <c r="H766" s="267"/>
      <c r="I766" s="267"/>
      <c r="J766" s="267"/>
      <c r="K766" s="267"/>
      <c r="L766" s="267"/>
      <c r="M766" s="267"/>
      <c r="N766" s="267"/>
      <c r="O766" s="267"/>
    </row>
    <row r="767" spans="3:31" s="255" customFormat="1" ht="21" customHeight="1">
      <c r="C767" s="267"/>
      <c r="D767" s="267"/>
      <c r="E767" s="267"/>
      <c r="F767" s="267"/>
      <c r="G767" s="267"/>
      <c r="H767" s="267"/>
      <c r="I767" s="267"/>
      <c r="J767" s="267"/>
      <c r="K767" s="267"/>
      <c r="L767" s="267"/>
      <c r="M767" s="267"/>
      <c r="N767" s="267"/>
      <c r="O767" s="267"/>
    </row>
    <row r="768" spans="3:31" s="255" customFormat="1" ht="21" customHeight="1">
      <c r="C768" s="283"/>
      <c r="D768" s="512" t="s">
        <v>217</v>
      </c>
      <c r="E768" s="512"/>
      <c r="F768" s="512"/>
      <c r="G768" s="512"/>
      <c r="H768" s="512"/>
      <c r="I768" s="512"/>
      <c r="J768" s="512"/>
      <c r="K768" s="512"/>
      <c r="L768" s="512"/>
      <c r="M768" s="512"/>
      <c r="N768" s="512"/>
      <c r="O768" s="512"/>
      <c r="P768" s="266"/>
    </row>
    <row r="769" spans="3:15" s="255" customFormat="1" ht="21" customHeight="1">
      <c r="C769" s="267"/>
      <c r="D769" s="267"/>
      <c r="E769" s="267"/>
      <c r="F769" s="267"/>
      <c r="G769" s="267"/>
      <c r="H769" s="267"/>
      <c r="I769" s="267"/>
      <c r="J769" s="267"/>
      <c r="K769" s="267"/>
      <c r="L769" s="267"/>
      <c r="M769" s="267"/>
      <c r="N769" s="267"/>
      <c r="O769" s="267"/>
    </row>
    <row r="770" spans="3:15" s="255" customFormat="1" ht="21" customHeight="1">
      <c r="C770" s="285"/>
      <c r="D770" s="285"/>
      <c r="E770" s="285"/>
      <c r="F770" s="285"/>
      <c r="G770" s="285"/>
      <c r="H770" s="285"/>
      <c r="I770" s="285"/>
      <c r="J770" s="285"/>
    </row>
    <row r="771" spans="3:15" s="255" customFormat="1" ht="27" customHeight="1">
      <c r="C771" s="283" t="s">
        <v>251</v>
      </c>
      <c r="D771" s="283" t="s">
        <v>218</v>
      </c>
      <c r="E771" s="513"/>
      <c r="F771" s="513"/>
      <c r="G771" s="513"/>
      <c r="H771" s="513"/>
      <c r="I771" s="513"/>
      <c r="J771" s="513"/>
      <c r="K771" s="513"/>
      <c r="M771" s="269"/>
      <c r="N771" s="270" t="s">
        <v>219</v>
      </c>
    </row>
    <row r="772" spans="3:15" s="255" customFormat="1" ht="27" customHeight="1">
      <c r="C772" s="283" t="s">
        <v>252</v>
      </c>
      <c r="D772" s="283" t="s">
        <v>220</v>
      </c>
      <c r="E772" s="514"/>
      <c r="F772" s="514"/>
      <c r="G772" s="514"/>
      <c r="H772" s="514"/>
      <c r="I772" s="514"/>
      <c r="J772" s="514"/>
      <c r="K772" s="514"/>
      <c r="L772" s="284" t="s">
        <v>253</v>
      </c>
      <c r="M772" s="282"/>
      <c r="N772" s="273" t="s">
        <v>221</v>
      </c>
      <c r="O772" s="274"/>
    </row>
    <row r="773" spans="3:15" s="255" customFormat="1" ht="22.5" customHeight="1">
      <c r="C773" s="283"/>
      <c r="D773" s="283"/>
      <c r="E773" s="283"/>
      <c r="F773" s="283"/>
      <c r="G773" s="283"/>
      <c r="H773" s="283"/>
      <c r="I773" s="283"/>
      <c r="J773" s="283"/>
    </row>
    <row r="774" spans="3:15" s="255" customFormat="1" ht="27" customHeight="1">
      <c r="C774" s="283"/>
      <c r="D774" s="283" t="s">
        <v>254</v>
      </c>
      <c r="E774" s="515" t="s">
        <v>222</v>
      </c>
      <c r="F774" s="515"/>
      <c r="G774" s="515"/>
      <c r="H774" s="515"/>
      <c r="I774" s="515"/>
      <c r="J774" s="515"/>
      <c r="K774" s="515"/>
    </row>
    <row r="775" spans="3:15" s="255" customFormat="1" ht="22.5" customHeight="1">
      <c r="C775" s="283"/>
      <c r="D775" s="283"/>
      <c r="E775" s="283"/>
      <c r="F775" s="283"/>
      <c r="G775" s="283"/>
      <c r="H775" s="283"/>
      <c r="I775" s="283"/>
      <c r="J775" s="283"/>
    </row>
    <row r="776" spans="3:15" s="255" customFormat="1" ht="27" customHeight="1">
      <c r="C776" s="283" t="s">
        <v>255</v>
      </c>
      <c r="D776" s="283" t="s">
        <v>223</v>
      </c>
      <c r="E776" s="275"/>
      <c r="F776" s="275"/>
      <c r="G776" s="275"/>
      <c r="H776" s="275"/>
      <c r="I776" s="275"/>
      <c r="J776" s="275"/>
      <c r="K776" s="276"/>
      <c r="L776" s="277"/>
    </row>
    <row r="777" spans="3:15" s="255" customFormat="1" ht="27" customHeight="1">
      <c r="C777" s="283"/>
      <c r="D777" s="283"/>
      <c r="E777" s="516" t="s">
        <v>224</v>
      </c>
      <c r="F777" s="516"/>
      <c r="G777" s="516"/>
      <c r="H777" s="516"/>
      <c r="I777" s="516"/>
      <c r="J777" s="516"/>
      <c r="K777" s="516"/>
      <c r="L777" s="516"/>
      <c r="M777" s="516"/>
      <c r="N777" s="516"/>
    </row>
    <row r="778" spans="3:15" s="255" customFormat="1" ht="22.5" customHeight="1">
      <c r="C778" s="283"/>
      <c r="D778" s="283"/>
      <c r="E778" s="283"/>
      <c r="F778" s="283"/>
      <c r="G778" s="283"/>
      <c r="H778" s="283"/>
      <c r="I778" s="283"/>
      <c r="J778" s="283"/>
    </row>
    <row r="779" spans="3:15" s="255" customFormat="1" ht="27" customHeight="1">
      <c r="C779" s="283" t="s">
        <v>256</v>
      </c>
      <c r="D779" s="283" t="s">
        <v>218</v>
      </c>
      <c r="E779" s="517"/>
      <c r="F779" s="517"/>
      <c r="G779" s="517"/>
      <c r="H779" s="517"/>
      <c r="I779" s="517"/>
      <c r="J779" s="517"/>
      <c r="K779" s="517"/>
      <c r="L779" s="517"/>
      <c r="M779" s="517"/>
      <c r="N779" s="517"/>
    </row>
    <row r="780" spans="3:15" s="255" customFormat="1" ht="27" customHeight="1">
      <c r="C780" s="283" t="s">
        <v>257</v>
      </c>
      <c r="D780" s="283" t="s">
        <v>225</v>
      </c>
      <c r="E780" s="508"/>
      <c r="F780" s="508"/>
      <c r="G780" s="508"/>
      <c r="H780" s="508"/>
      <c r="I780" s="508"/>
      <c r="J780" s="508"/>
      <c r="K780" s="508"/>
      <c r="L780" s="508"/>
      <c r="M780" s="508"/>
      <c r="N780" s="508"/>
    </row>
    <row r="781" spans="3:15" s="255" customFormat="1" ht="22.5" customHeight="1">
      <c r="C781" s="283"/>
      <c r="D781" s="283"/>
      <c r="E781" s="283"/>
      <c r="F781" s="283"/>
      <c r="G781" s="283"/>
      <c r="H781" s="283"/>
      <c r="I781" s="283"/>
      <c r="J781" s="283"/>
    </row>
    <row r="782" spans="3:15" s="255" customFormat="1" ht="19.5" customHeight="1">
      <c r="C782" s="283"/>
      <c r="M782" s="278"/>
      <c r="N782" s="509" t="s">
        <v>226</v>
      </c>
      <c r="O782" s="509"/>
    </row>
    <row r="783" spans="3:15" s="255" customFormat="1" ht="19.5" customHeight="1">
      <c r="C783" s="283"/>
      <c r="M783" s="278"/>
      <c r="N783" s="278"/>
    </row>
    <row r="784" spans="3:15" s="255" customFormat="1" ht="27" customHeight="1">
      <c r="C784" s="510" t="s">
        <v>227</v>
      </c>
      <c r="D784" s="510"/>
      <c r="E784" s="510"/>
      <c r="F784" s="510"/>
      <c r="G784" s="510"/>
      <c r="H784" s="510"/>
      <c r="I784" s="510"/>
      <c r="J784" s="510"/>
      <c r="K784" s="510"/>
      <c r="L784" s="510"/>
      <c r="M784" s="510"/>
      <c r="N784" s="510"/>
      <c r="O784" s="510"/>
    </row>
    <row r="785" spans="1:31" s="255" customFormat="1" ht="24" customHeight="1">
      <c r="C785" s="511" t="s">
        <v>228</v>
      </c>
      <c r="D785" s="511"/>
      <c r="E785" s="511"/>
      <c r="F785" s="511"/>
      <c r="G785" s="511"/>
      <c r="H785" s="511"/>
      <c r="I785" s="511"/>
      <c r="J785" s="511"/>
      <c r="K785" s="511"/>
      <c r="L785" s="511"/>
      <c r="M785" s="511"/>
      <c r="N785" s="511"/>
      <c r="O785" s="511"/>
    </row>
    <row r="786" spans="1:31" s="255" customFormat="1" ht="24" customHeight="1">
      <c r="C786" s="511" t="s">
        <v>258</v>
      </c>
      <c r="D786" s="511"/>
      <c r="E786" s="511"/>
      <c r="F786" s="511"/>
      <c r="G786" s="511"/>
      <c r="H786" s="511"/>
      <c r="I786" s="511"/>
      <c r="J786" s="511"/>
      <c r="K786" s="511"/>
      <c r="L786" s="511"/>
      <c r="M786" s="511"/>
      <c r="N786" s="511"/>
      <c r="O786" s="511"/>
    </row>
    <row r="787" spans="1:31" s="255" customFormat="1" ht="24" customHeight="1">
      <c r="C787" s="511" t="s">
        <v>259</v>
      </c>
      <c r="D787" s="511"/>
      <c r="E787" s="511"/>
      <c r="F787" s="511"/>
      <c r="G787" s="511"/>
      <c r="H787" s="511"/>
      <c r="I787" s="511"/>
      <c r="J787" s="511"/>
      <c r="K787" s="511"/>
      <c r="L787" s="511"/>
      <c r="M787" s="511"/>
      <c r="N787" s="511"/>
      <c r="O787" s="511"/>
    </row>
    <row r="788" spans="1:31" s="255" customFormat="1" ht="24" customHeight="1">
      <c r="C788" s="511" t="s">
        <v>260</v>
      </c>
      <c r="D788" s="511"/>
      <c r="E788" s="511"/>
      <c r="F788" s="511"/>
      <c r="G788" s="511"/>
      <c r="H788" s="511"/>
      <c r="I788" s="511"/>
      <c r="J788" s="511"/>
      <c r="K788" s="511"/>
      <c r="L788" s="511"/>
      <c r="M788" s="511"/>
      <c r="N788" s="511"/>
      <c r="O788" s="511"/>
    </row>
    <row r="789" spans="1:31" s="255" customFormat="1" ht="24" customHeight="1">
      <c r="C789" s="522" t="s">
        <v>261</v>
      </c>
      <c r="D789" s="522"/>
      <c r="E789" s="522"/>
      <c r="F789" s="522"/>
      <c r="G789" s="522"/>
      <c r="H789" s="522"/>
      <c r="I789" s="522"/>
      <c r="J789" s="522"/>
      <c r="K789" s="522"/>
      <c r="L789" s="522"/>
      <c r="M789" s="522"/>
      <c r="N789" s="522"/>
      <c r="O789" s="522"/>
    </row>
    <row r="790" spans="1:31" s="255" customFormat="1" ht="24" customHeight="1">
      <c r="C790" s="522" t="s">
        <v>262</v>
      </c>
      <c r="D790" s="522"/>
      <c r="E790" s="522"/>
      <c r="F790" s="522"/>
      <c r="G790" s="522"/>
      <c r="H790" s="522"/>
      <c r="I790" s="522"/>
      <c r="J790" s="522"/>
      <c r="K790" s="522"/>
      <c r="L790" s="522"/>
      <c r="M790" s="522"/>
      <c r="N790" s="522"/>
      <c r="O790" s="522"/>
    </row>
    <row r="791" spans="1:31" ht="18.75" customHeight="1">
      <c r="D791" s="279"/>
      <c r="E791" s="279"/>
      <c r="F791" s="279"/>
      <c r="G791" s="279"/>
      <c r="H791" s="279"/>
      <c r="I791" s="279"/>
      <c r="J791" s="279"/>
      <c r="K791" s="279"/>
      <c r="L791" s="279"/>
      <c r="M791" s="279"/>
      <c r="N791" s="279"/>
      <c r="O791" s="279"/>
    </row>
    <row r="792" spans="1:31" ht="18.75" customHeight="1" thickBot="1">
      <c r="N792" s="523">
        <v>20250414</v>
      </c>
      <c r="O792" s="523"/>
    </row>
    <row r="793" spans="1:31" s="255" customFormat="1" ht="31.5" customHeight="1">
      <c r="A793" s="255">
        <f>IF(MOD(ROW()-1,44)=0,QUOTIENT(ROW()-1,44)+1,"")</f>
        <v>19</v>
      </c>
      <c r="C793" s="498" t="s">
        <v>248</v>
      </c>
      <c r="D793" s="498"/>
      <c r="E793" s="499">
        <f>VLOOKUP(A793,入力フォーム!$A$26:$AA$75,25,FALSE)</f>
        <v>0</v>
      </c>
      <c r="F793" s="500"/>
      <c r="G793" s="501"/>
      <c r="H793" s="505">
        <f>IF(OR(E793="新規",E793="変更"),"※提出してください",IF(E793="済","※提出は不要です",))</f>
        <v>0</v>
      </c>
      <c r="I793" s="505"/>
      <c r="J793" s="505"/>
      <c r="K793" s="505"/>
      <c r="L793" s="505"/>
      <c r="M793" s="505"/>
      <c r="N793" s="505"/>
      <c r="O793" s="505"/>
    </row>
    <row r="794" spans="1:31" s="255" customFormat="1" ht="23.25" customHeight="1" thickBot="1">
      <c r="C794" s="498"/>
      <c r="D794" s="498"/>
      <c r="E794" s="502"/>
      <c r="F794" s="503"/>
      <c r="G794" s="504"/>
      <c r="H794" s="505"/>
      <c r="I794" s="505"/>
      <c r="J794" s="505"/>
      <c r="K794" s="505"/>
      <c r="L794" s="505"/>
      <c r="M794" s="505"/>
      <c r="N794" s="505"/>
      <c r="O794" s="505"/>
    </row>
    <row r="795" spans="1:31" s="255" customFormat="1" ht="23.25" customHeight="1">
      <c r="C795" s="256"/>
      <c r="D795" s="256"/>
      <c r="E795" s="256"/>
      <c r="F795" s="256"/>
      <c r="G795" s="256"/>
      <c r="H795" s="256"/>
      <c r="I795" s="256"/>
      <c r="J795" s="256"/>
      <c r="K795" s="256"/>
      <c r="L795" s="256"/>
      <c r="M795" s="256"/>
      <c r="N795" s="256"/>
      <c r="O795" s="256"/>
    </row>
    <row r="796" spans="1:31" ht="30" customHeight="1">
      <c r="D796" s="506" t="s">
        <v>249</v>
      </c>
      <c r="E796" s="506"/>
      <c r="F796" s="506"/>
      <c r="G796" s="506"/>
      <c r="H796" s="506"/>
      <c r="I796" s="506"/>
      <c r="J796" s="506"/>
      <c r="K796" s="506"/>
      <c r="L796" s="506"/>
      <c r="M796" s="506"/>
      <c r="N796" s="506"/>
      <c r="O796" s="258"/>
      <c r="P796" s="259"/>
    </row>
    <row r="797" spans="1:31" ht="30" customHeight="1">
      <c r="D797" s="506" t="s">
        <v>210</v>
      </c>
      <c r="E797" s="506"/>
      <c r="F797" s="506"/>
      <c r="G797" s="506"/>
      <c r="H797" s="506"/>
      <c r="I797" s="506"/>
      <c r="J797" s="506"/>
      <c r="K797" s="506"/>
      <c r="L797" s="506"/>
      <c r="M797" s="506"/>
      <c r="N797" s="506"/>
      <c r="O797" s="258"/>
      <c r="P797" s="259"/>
    </row>
    <row r="798" spans="1:31" ht="27" customHeight="1">
      <c r="D798" s="281"/>
      <c r="E798" s="281"/>
      <c r="F798" s="281"/>
      <c r="G798" s="281"/>
      <c r="H798" s="281"/>
      <c r="I798" s="281"/>
      <c r="J798" s="281"/>
      <c r="K798" s="281"/>
      <c r="L798" s="281"/>
      <c r="M798" s="281"/>
      <c r="N798" s="281"/>
      <c r="O798" s="281"/>
      <c r="P798" s="259"/>
      <c r="AE798" s="262"/>
    </row>
    <row r="799" spans="1:31" s="255" customFormat="1" ht="19.5" customHeight="1">
      <c r="C799" s="283"/>
      <c r="L799" s="283"/>
      <c r="N799" s="507">
        <f ca="1">TODAY()</f>
        <v>45761</v>
      </c>
      <c r="O799" s="507"/>
    </row>
    <row r="800" spans="1:31" s="255" customFormat="1" ht="19.5" customHeight="1">
      <c r="C800" s="283"/>
    </row>
    <row r="801" spans="3:16" s="255" customFormat="1" ht="19.5" customHeight="1">
      <c r="C801" s="518" t="s">
        <v>211</v>
      </c>
      <c r="D801" s="518"/>
      <c r="E801" s="518"/>
      <c r="F801" s="518"/>
      <c r="G801" s="518"/>
      <c r="H801" s="518"/>
      <c r="I801" s="518"/>
      <c r="J801" s="518"/>
      <c r="K801" s="518"/>
    </row>
    <row r="802" spans="3:16" s="255" customFormat="1" ht="19.5" customHeight="1">
      <c r="C802" s="283"/>
    </row>
    <row r="803" spans="3:16" s="255" customFormat="1" ht="24" customHeight="1">
      <c r="C803" s="283"/>
      <c r="M803" s="264" t="s">
        <v>212</v>
      </c>
      <c r="N803" s="519" t="str">
        <f>入力フォーム!$C$22</f>
        <v>07-999</v>
      </c>
      <c r="O803" s="519"/>
    </row>
    <row r="804" spans="3:16" s="255" customFormat="1" ht="24" customHeight="1">
      <c r="C804" s="283"/>
      <c r="M804" s="264" t="s">
        <v>213</v>
      </c>
      <c r="N804" s="519" t="str">
        <f>入力フォーム!$C$4</f>
        <v>文学部事務室</v>
      </c>
      <c r="O804" s="519"/>
    </row>
    <row r="805" spans="3:16" s="255" customFormat="1" ht="24" customHeight="1">
      <c r="C805" s="283"/>
      <c r="M805" s="264" t="s">
        <v>214</v>
      </c>
      <c r="N805" s="519">
        <f>VLOOKUP(A793,入力フォーム!$A$26:$AA$75,9,FALSE)</f>
        <v>0</v>
      </c>
      <c r="O805" s="519"/>
    </row>
    <row r="806" spans="3:16" s="255" customFormat="1" ht="24" customHeight="1">
      <c r="C806" s="283"/>
      <c r="M806" s="264" t="s">
        <v>215</v>
      </c>
      <c r="N806" s="519">
        <f>VLOOKUP(A793,入力フォーム!$A$26:$AA$75,2,FALSE)</f>
        <v>0</v>
      </c>
      <c r="O806" s="519"/>
    </row>
    <row r="807" spans="3:16" s="255" customFormat="1" ht="22.5" customHeight="1">
      <c r="C807" s="283"/>
      <c r="M807" s="283"/>
      <c r="N807" s="265"/>
      <c r="O807" s="265"/>
    </row>
    <row r="808" spans="3:16" s="255" customFormat="1" ht="22.5" customHeight="1">
      <c r="C808" s="283"/>
      <c r="M808" s="283"/>
      <c r="N808" s="265"/>
      <c r="O808" s="265"/>
    </row>
    <row r="809" spans="3:16" s="255" customFormat="1" ht="19.5" customHeight="1">
      <c r="C809" s="266" t="s">
        <v>250</v>
      </c>
      <c r="D809" s="266"/>
      <c r="E809" s="520">
        <f>入力フォーム!$C$13</f>
        <v>45931</v>
      </c>
      <c r="F809" s="520"/>
      <c r="G809" s="520"/>
      <c r="H809" s="520"/>
      <c r="I809" s="521" t="s">
        <v>216</v>
      </c>
      <c r="J809" s="521"/>
      <c r="K809" s="521"/>
      <c r="L809" s="521"/>
      <c r="M809" s="521"/>
      <c r="N809" s="521"/>
    </row>
    <row r="810" spans="3:16" s="255" customFormat="1" ht="21" customHeight="1">
      <c r="C810" s="267"/>
      <c r="D810" s="267"/>
      <c r="E810" s="267"/>
      <c r="F810" s="267"/>
      <c r="G810" s="267"/>
      <c r="H810" s="267"/>
      <c r="I810" s="267"/>
      <c r="J810" s="267"/>
      <c r="K810" s="267"/>
      <c r="L810" s="267"/>
      <c r="M810" s="267"/>
      <c r="N810" s="267"/>
      <c r="O810" s="267"/>
    </row>
    <row r="811" spans="3:16" s="255" customFormat="1" ht="21" customHeight="1">
      <c r="C811" s="267"/>
      <c r="D811" s="267"/>
      <c r="E811" s="267"/>
      <c r="F811" s="267"/>
      <c r="G811" s="267"/>
      <c r="H811" s="267"/>
      <c r="I811" s="267"/>
      <c r="J811" s="267"/>
      <c r="K811" s="267"/>
      <c r="L811" s="267"/>
      <c r="M811" s="267"/>
      <c r="N811" s="267"/>
      <c r="O811" s="267"/>
    </row>
    <row r="812" spans="3:16" s="255" customFormat="1" ht="21" customHeight="1">
      <c r="C812" s="283"/>
      <c r="D812" s="512" t="s">
        <v>217</v>
      </c>
      <c r="E812" s="512"/>
      <c r="F812" s="512"/>
      <c r="G812" s="512"/>
      <c r="H812" s="512"/>
      <c r="I812" s="512"/>
      <c r="J812" s="512"/>
      <c r="K812" s="512"/>
      <c r="L812" s="512"/>
      <c r="M812" s="512"/>
      <c r="N812" s="512"/>
      <c r="O812" s="512"/>
      <c r="P812" s="266"/>
    </row>
    <row r="813" spans="3:16" s="255" customFormat="1" ht="21" customHeight="1">
      <c r="C813" s="267"/>
      <c r="D813" s="267"/>
      <c r="E813" s="267"/>
      <c r="F813" s="267"/>
      <c r="G813" s="267"/>
      <c r="H813" s="267"/>
      <c r="I813" s="267"/>
      <c r="J813" s="267"/>
      <c r="K813" s="267"/>
      <c r="L813" s="267"/>
      <c r="M813" s="267"/>
      <c r="N813" s="267"/>
      <c r="O813" s="267"/>
    </row>
    <row r="814" spans="3:16" s="255" customFormat="1" ht="21" customHeight="1">
      <c r="C814" s="285"/>
      <c r="D814" s="285"/>
      <c r="E814" s="285"/>
      <c r="F814" s="285"/>
      <c r="G814" s="285"/>
      <c r="H814" s="285"/>
      <c r="I814" s="285"/>
      <c r="J814" s="285"/>
    </row>
    <row r="815" spans="3:16" s="255" customFormat="1" ht="27" customHeight="1">
      <c r="C815" s="283" t="s">
        <v>251</v>
      </c>
      <c r="D815" s="283" t="s">
        <v>218</v>
      </c>
      <c r="E815" s="513"/>
      <c r="F815" s="513"/>
      <c r="G815" s="513"/>
      <c r="H815" s="513"/>
      <c r="I815" s="513"/>
      <c r="J815" s="513"/>
      <c r="K815" s="513"/>
      <c r="M815" s="269"/>
      <c r="N815" s="270" t="s">
        <v>219</v>
      </c>
    </row>
    <row r="816" spans="3:16" s="255" customFormat="1" ht="27" customHeight="1">
      <c r="C816" s="283" t="s">
        <v>252</v>
      </c>
      <c r="D816" s="283" t="s">
        <v>220</v>
      </c>
      <c r="E816" s="514"/>
      <c r="F816" s="514"/>
      <c r="G816" s="514"/>
      <c r="H816" s="514"/>
      <c r="I816" s="514"/>
      <c r="J816" s="514"/>
      <c r="K816" s="514"/>
      <c r="L816" s="284" t="s">
        <v>253</v>
      </c>
      <c r="M816" s="282"/>
      <c r="N816" s="273" t="s">
        <v>221</v>
      </c>
      <c r="O816" s="274"/>
    </row>
    <row r="817" spans="3:15" s="255" customFormat="1" ht="22.5" customHeight="1">
      <c r="C817" s="283"/>
      <c r="D817" s="283"/>
      <c r="E817" s="283"/>
      <c r="F817" s="283"/>
      <c r="G817" s="283"/>
      <c r="H817" s="283"/>
      <c r="I817" s="283"/>
      <c r="J817" s="283"/>
    </row>
    <row r="818" spans="3:15" s="255" customFormat="1" ht="27" customHeight="1">
      <c r="C818" s="283"/>
      <c r="D818" s="283" t="s">
        <v>254</v>
      </c>
      <c r="E818" s="515" t="s">
        <v>222</v>
      </c>
      <c r="F818" s="515"/>
      <c r="G818" s="515"/>
      <c r="H818" s="515"/>
      <c r="I818" s="515"/>
      <c r="J818" s="515"/>
      <c r="K818" s="515"/>
    </row>
    <row r="819" spans="3:15" s="255" customFormat="1" ht="22.5" customHeight="1">
      <c r="C819" s="283"/>
      <c r="D819" s="283"/>
      <c r="E819" s="283"/>
      <c r="F819" s="283"/>
      <c r="G819" s="283"/>
      <c r="H819" s="283"/>
      <c r="I819" s="283"/>
      <c r="J819" s="283"/>
    </row>
    <row r="820" spans="3:15" s="255" customFormat="1" ht="27" customHeight="1">
      <c r="C820" s="283" t="s">
        <v>255</v>
      </c>
      <c r="D820" s="283" t="s">
        <v>223</v>
      </c>
      <c r="E820" s="275"/>
      <c r="F820" s="275"/>
      <c r="G820" s="275"/>
      <c r="H820" s="275"/>
      <c r="I820" s="275"/>
      <c r="J820" s="275"/>
      <c r="K820" s="276"/>
      <c r="L820" s="277"/>
    </row>
    <row r="821" spans="3:15" s="255" customFormat="1" ht="27" customHeight="1">
      <c r="C821" s="283"/>
      <c r="D821" s="283"/>
      <c r="E821" s="516" t="s">
        <v>224</v>
      </c>
      <c r="F821" s="516"/>
      <c r="G821" s="516"/>
      <c r="H821" s="516"/>
      <c r="I821" s="516"/>
      <c r="J821" s="516"/>
      <c r="K821" s="516"/>
      <c r="L821" s="516"/>
      <c r="M821" s="516"/>
      <c r="N821" s="516"/>
    </row>
    <row r="822" spans="3:15" s="255" customFormat="1" ht="22.5" customHeight="1">
      <c r="C822" s="283"/>
      <c r="D822" s="283"/>
      <c r="E822" s="283"/>
      <c r="F822" s="283"/>
      <c r="G822" s="283"/>
      <c r="H822" s="283"/>
      <c r="I822" s="283"/>
      <c r="J822" s="283"/>
    </row>
    <row r="823" spans="3:15" s="255" customFormat="1" ht="27" customHeight="1">
      <c r="C823" s="283" t="s">
        <v>256</v>
      </c>
      <c r="D823" s="283" t="s">
        <v>218</v>
      </c>
      <c r="E823" s="517"/>
      <c r="F823" s="517"/>
      <c r="G823" s="517"/>
      <c r="H823" s="517"/>
      <c r="I823" s="517"/>
      <c r="J823" s="517"/>
      <c r="K823" s="517"/>
      <c r="L823" s="517"/>
      <c r="M823" s="517"/>
      <c r="N823" s="517"/>
    </row>
    <row r="824" spans="3:15" s="255" customFormat="1" ht="27" customHeight="1">
      <c r="C824" s="283" t="s">
        <v>257</v>
      </c>
      <c r="D824" s="283" t="s">
        <v>225</v>
      </c>
      <c r="E824" s="508"/>
      <c r="F824" s="508"/>
      <c r="G824" s="508"/>
      <c r="H824" s="508"/>
      <c r="I824" s="508"/>
      <c r="J824" s="508"/>
      <c r="K824" s="508"/>
      <c r="L824" s="508"/>
      <c r="M824" s="508"/>
      <c r="N824" s="508"/>
    </row>
    <row r="825" spans="3:15" s="255" customFormat="1" ht="22.5" customHeight="1">
      <c r="C825" s="283"/>
      <c r="D825" s="283"/>
      <c r="E825" s="283"/>
      <c r="F825" s="283"/>
      <c r="G825" s="283"/>
      <c r="H825" s="283"/>
      <c r="I825" s="283"/>
      <c r="J825" s="283"/>
    </row>
    <row r="826" spans="3:15" s="255" customFormat="1" ht="19.5" customHeight="1">
      <c r="C826" s="283"/>
      <c r="M826" s="278"/>
      <c r="N826" s="509" t="s">
        <v>226</v>
      </c>
      <c r="O826" s="509"/>
    </row>
    <row r="827" spans="3:15" s="255" customFormat="1" ht="19.5" customHeight="1">
      <c r="C827" s="283"/>
      <c r="M827" s="278"/>
      <c r="N827" s="278"/>
    </row>
    <row r="828" spans="3:15" s="255" customFormat="1" ht="27" customHeight="1">
      <c r="C828" s="510" t="s">
        <v>227</v>
      </c>
      <c r="D828" s="510"/>
      <c r="E828" s="510"/>
      <c r="F828" s="510"/>
      <c r="G828" s="510"/>
      <c r="H828" s="510"/>
      <c r="I828" s="510"/>
      <c r="J828" s="510"/>
      <c r="K828" s="510"/>
      <c r="L828" s="510"/>
      <c r="M828" s="510"/>
      <c r="N828" s="510"/>
      <c r="O828" s="510"/>
    </row>
    <row r="829" spans="3:15" s="255" customFormat="1" ht="24" customHeight="1">
      <c r="C829" s="511" t="s">
        <v>228</v>
      </c>
      <c r="D829" s="511"/>
      <c r="E829" s="511"/>
      <c r="F829" s="511"/>
      <c r="G829" s="511"/>
      <c r="H829" s="511"/>
      <c r="I829" s="511"/>
      <c r="J829" s="511"/>
      <c r="K829" s="511"/>
      <c r="L829" s="511"/>
      <c r="M829" s="511"/>
      <c r="N829" s="511"/>
      <c r="O829" s="511"/>
    </row>
    <row r="830" spans="3:15" s="255" customFormat="1" ht="24" customHeight="1">
      <c r="C830" s="511" t="s">
        <v>258</v>
      </c>
      <c r="D830" s="511"/>
      <c r="E830" s="511"/>
      <c r="F830" s="511"/>
      <c r="G830" s="511"/>
      <c r="H830" s="511"/>
      <c r="I830" s="511"/>
      <c r="J830" s="511"/>
      <c r="K830" s="511"/>
      <c r="L830" s="511"/>
      <c r="M830" s="511"/>
      <c r="N830" s="511"/>
      <c r="O830" s="511"/>
    </row>
    <row r="831" spans="3:15" s="255" customFormat="1" ht="24" customHeight="1">
      <c r="C831" s="511" t="s">
        <v>259</v>
      </c>
      <c r="D831" s="511"/>
      <c r="E831" s="511"/>
      <c r="F831" s="511"/>
      <c r="G831" s="511"/>
      <c r="H831" s="511"/>
      <c r="I831" s="511"/>
      <c r="J831" s="511"/>
      <c r="K831" s="511"/>
      <c r="L831" s="511"/>
      <c r="M831" s="511"/>
      <c r="N831" s="511"/>
      <c r="O831" s="511"/>
    </row>
    <row r="832" spans="3:15" s="255" customFormat="1" ht="24" customHeight="1">
      <c r="C832" s="511" t="s">
        <v>260</v>
      </c>
      <c r="D832" s="511"/>
      <c r="E832" s="511"/>
      <c r="F832" s="511"/>
      <c r="G832" s="511"/>
      <c r="H832" s="511"/>
      <c r="I832" s="511"/>
      <c r="J832" s="511"/>
      <c r="K832" s="511"/>
      <c r="L832" s="511"/>
      <c r="M832" s="511"/>
      <c r="N832" s="511"/>
      <c r="O832" s="511"/>
    </row>
    <row r="833" spans="1:31" s="255" customFormat="1" ht="24" customHeight="1">
      <c r="C833" s="522" t="s">
        <v>261</v>
      </c>
      <c r="D833" s="522"/>
      <c r="E833" s="522"/>
      <c r="F833" s="522"/>
      <c r="G833" s="522"/>
      <c r="H833" s="522"/>
      <c r="I833" s="522"/>
      <c r="J833" s="522"/>
      <c r="K833" s="522"/>
      <c r="L833" s="522"/>
      <c r="M833" s="522"/>
      <c r="N833" s="522"/>
      <c r="O833" s="522"/>
    </row>
    <row r="834" spans="1:31" s="255" customFormat="1" ht="24" customHeight="1">
      <c r="C834" s="522" t="s">
        <v>262</v>
      </c>
      <c r="D834" s="522"/>
      <c r="E834" s="522"/>
      <c r="F834" s="522"/>
      <c r="G834" s="522"/>
      <c r="H834" s="522"/>
      <c r="I834" s="522"/>
      <c r="J834" s="522"/>
      <c r="K834" s="522"/>
      <c r="L834" s="522"/>
      <c r="M834" s="522"/>
      <c r="N834" s="522"/>
      <c r="O834" s="522"/>
    </row>
    <row r="835" spans="1:31" ht="18.75" customHeight="1">
      <c r="D835" s="279"/>
      <c r="E835" s="279"/>
      <c r="F835" s="279"/>
      <c r="G835" s="279"/>
      <c r="H835" s="279"/>
      <c r="I835" s="279"/>
      <c r="J835" s="279"/>
      <c r="K835" s="279"/>
      <c r="L835" s="279"/>
      <c r="M835" s="279"/>
      <c r="N835" s="279"/>
      <c r="O835" s="279"/>
    </row>
    <row r="836" spans="1:31" ht="18.75" customHeight="1" thickBot="1">
      <c r="N836" s="523">
        <v>20250414</v>
      </c>
      <c r="O836" s="523"/>
    </row>
    <row r="837" spans="1:31" s="255" customFormat="1" ht="31.5" customHeight="1">
      <c r="A837" s="255">
        <f>IF(MOD(ROW()-1,44)=0,QUOTIENT(ROW()-1,44)+1,"")</f>
        <v>20</v>
      </c>
      <c r="C837" s="498" t="s">
        <v>248</v>
      </c>
      <c r="D837" s="498"/>
      <c r="E837" s="499">
        <f>VLOOKUP(A837,入力フォーム!$A$26:$AA$75,25,FALSE)</f>
        <v>0</v>
      </c>
      <c r="F837" s="500"/>
      <c r="G837" s="501"/>
      <c r="H837" s="505">
        <f>IF(OR(E837="新規",E837="変更"),"※提出してください",IF(E837="済","※提出は不要です",))</f>
        <v>0</v>
      </c>
      <c r="I837" s="505"/>
      <c r="J837" s="505"/>
      <c r="K837" s="505"/>
      <c r="L837" s="505"/>
      <c r="M837" s="505"/>
      <c r="N837" s="505"/>
      <c r="O837" s="505"/>
    </row>
    <row r="838" spans="1:31" s="255" customFormat="1" ht="23.25" customHeight="1" thickBot="1">
      <c r="C838" s="498"/>
      <c r="D838" s="498"/>
      <c r="E838" s="502"/>
      <c r="F838" s="503"/>
      <c r="G838" s="504"/>
      <c r="H838" s="505"/>
      <c r="I838" s="505"/>
      <c r="J838" s="505"/>
      <c r="K838" s="505"/>
      <c r="L838" s="505"/>
      <c r="M838" s="505"/>
      <c r="N838" s="505"/>
      <c r="O838" s="505"/>
    </row>
    <row r="839" spans="1:31" s="255" customFormat="1" ht="23.25" customHeight="1">
      <c r="C839" s="256"/>
      <c r="D839" s="256"/>
      <c r="E839" s="256"/>
      <c r="F839" s="256"/>
      <c r="G839" s="256"/>
      <c r="H839" s="256"/>
      <c r="I839" s="256"/>
      <c r="J839" s="256"/>
      <c r="K839" s="256"/>
      <c r="L839" s="256"/>
      <c r="M839" s="256"/>
      <c r="N839" s="256"/>
      <c r="O839" s="256"/>
    </row>
    <row r="840" spans="1:31" ht="30" customHeight="1">
      <c r="D840" s="506" t="s">
        <v>249</v>
      </c>
      <c r="E840" s="506"/>
      <c r="F840" s="506"/>
      <c r="G840" s="506"/>
      <c r="H840" s="506"/>
      <c r="I840" s="506"/>
      <c r="J840" s="506"/>
      <c r="K840" s="506"/>
      <c r="L840" s="506"/>
      <c r="M840" s="506"/>
      <c r="N840" s="506"/>
      <c r="O840" s="258"/>
      <c r="P840" s="259"/>
    </row>
    <row r="841" spans="1:31" ht="30" customHeight="1">
      <c r="D841" s="506" t="s">
        <v>210</v>
      </c>
      <c r="E841" s="506"/>
      <c r="F841" s="506"/>
      <c r="G841" s="506"/>
      <c r="H841" s="506"/>
      <c r="I841" s="506"/>
      <c r="J841" s="506"/>
      <c r="K841" s="506"/>
      <c r="L841" s="506"/>
      <c r="M841" s="506"/>
      <c r="N841" s="506"/>
      <c r="O841" s="258"/>
      <c r="P841" s="259"/>
    </row>
    <row r="842" spans="1:31" ht="27" customHeight="1">
      <c r="D842" s="281"/>
      <c r="E842" s="281"/>
      <c r="F842" s="281"/>
      <c r="G842" s="281"/>
      <c r="H842" s="281"/>
      <c r="I842" s="281"/>
      <c r="J842" s="281"/>
      <c r="K842" s="281"/>
      <c r="L842" s="281"/>
      <c r="M842" s="281"/>
      <c r="N842" s="281"/>
      <c r="O842" s="281"/>
      <c r="P842" s="259"/>
      <c r="AE842" s="262"/>
    </row>
    <row r="843" spans="1:31" s="255" customFormat="1" ht="19.5" customHeight="1">
      <c r="C843" s="283"/>
      <c r="L843" s="283"/>
      <c r="N843" s="507">
        <f ca="1">TODAY()</f>
        <v>45761</v>
      </c>
      <c r="O843" s="507"/>
    </row>
    <row r="844" spans="1:31" s="255" customFormat="1" ht="19.5" customHeight="1">
      <c r="C844" s="283"/>
    </row>
    <row r="845" spans="1:31" s="255" customFormat="1" ht="19.5" customHeight="1">
      <c r="C845" s="518" t="s">
        <v>211</v>
      </c>
      <c r="D845" s="518"/>
      <c r="E845" s="518"/>
      <c r="F845" s="518"/>
      <c r="G845" s="518"/>
      <c r="H845" s="518"/>
      <c r="I845" s="518"/>
      <c r="J845" s="518"/>
      <c r="K845" s="518"/>
    </row>
    <row r="846" spans="1:31" s="255" customFormat="1" ht="19.5" customHeight="1">
      <c r="C846" s="283"/>
    </row>
    <row r="847" spans="1:31" s="255" customFormat="1" ht="24" customHeight="1">
      <c r="C847" s="283"/>
      <c r="M847" s="264" t="s">
        <v>212</v>
      </c>
      <c r="N847" s="519" t="str">
        <f>入力フォーム!$C$22</f>
        <v>07-999</v>
      </c>
      <c r="O847" s="519"/>
    </row>
    <row r="848" spans="1:31" s="255" customFormat="1" ht="24" customHeight="1">
      <c r="C848" s="283"/>
      <c r="M848" s="264" t="s">
        <v>213</v>
      </c>
      <c r="N848" s="519" t="str">
        <f>入力フォーム!$C$4</f>
        <v>文学部事務室</v>
      </c>
      <c r="O848" s="519"/>
    </row>
    <row r="849" spans="3:16" s="255" customFormat="1" ht="24" customHeight="1">
      <c r="C849" s="283"/>
      <c r="M849" s="264" t="s">
        <v>214</v>
      </c>
      <c r="N849" s="519">
        <f>VLOOKUP(A837,入力フォーム!$A$26:$AA$75,9,FALSE)</f>
        <v>0</v>
      </c>
      <c r="O849" s="519"/>
    </row>
    <row r="850" spans="3:16" s="255" customFormat="1" ht="24" customHeight="1">
      <c r="C850" s="283"/>
      <c r="M850" s="264" t="s">
        <v>215</v>
      </c>
      <c r="N850" s="519">
        <f>VLOOKUP(A837,入力フォーム!$A$26:$AA$75,2,FALSE)</f>
        <v>0</v>
      </c>
      <c r="O850" s="519"/>
    </row>
    <row r="851" spans="3:16" s="255" customFormat="1" ht="22.5" customHeight="1">
      <c r="C851" s="283"/>
      <c r="M851" s="283"/>
      <c r="N851" s="265"/>
      <c r="O851" s="265"/>
    </row>
    <row r="852" spans="3:16" s="255" customFormat="1" ht="22.5" customHeight="1">
      <c r="C852" s="283"/>
      <c r="M852" s="283"/>
      <c r="N852" s="265"/>
      <c r="O852" s="265"/>
    </row>
    <row r="853" spans="3:16" s="255" customFormat="1" ht="19.5" customHeight="1">
      <c r="C853" s="266" t="s">
        <v>250</v>
      </c>
      <c r="D853" s="266"/>
      <c r="E853" s="520">
        <f>入力フォーム!$C$13</f>
        <v>45931</v>
      </c>
      <c r="F853" s="520"/>
      <c r="G853" s="520"/>
      <c r="H853" s="520"/>
      <c r="I853" s="521" t="s">
        <v>216</v>
      </c>
      <c r="J853" s="521"/>
      <c r="K853" s="521"/>
      <c r="L853" s="521"/>
      <c r="M853" s="521"/>
      <c r="N853" s="521"/>
    </row>
    <row r="854" spans="3:16" s="255" customFormat="1" ht="21" customHeight="1">
      <c r="C854" s="267"/>
      <c r="D854" s="267"/>
      <c r="E854" s="267"/>
      <c r="F854" s="267"/>
      <c r="G854" s="267"/>
      <c r="H854" s="267"/>
      <c r="I854" s="267"/>
      <c r="J854" s="267"/>
      <c r="K854" s="267"/>
      <c r="L854" s="267"/>
      <c r="M854" s="267"/>
      <c r="N854" s="267"/>
      <c r="O854" s="267"/>
    </row>
    <row r="855" spans="3:16" s="255" customFormat="1" ht="21" customHeight="1">
      <c r="C855" s="267"/>
      <c r="D855" s="267"/>
      <c r="E855" s="267"/>
      <c r="F855" s="267"/>
      <c r="G855" s="267"/>
      <c r="H855" s="267"/>
      <c r="I855" s="267"/>
      <c r="J855" s="267"/>
      <c r="K855" s="267"/>
      <c r="L855" s="267"/>
      <c r="M855" s="267"/>
      <c r="N855" s="267"/>
      <c r="O855" s="267"/>
    </row>
    <row r="856" spans="3:16" s="255" customFormat="1" ht="21" customHeight="1">
      <c r="C856" s="283"/>
      <c r="D856" s="512" t="s">
        <v>217</v>
      </c>
      <c r="E856" s="512"/>
      <c r="F856" s="512"/>
      <c r="G856" s="512"/>
      <c r="H856" s="512"/>
      <c r="I856" s="512"/>
      <c r="J856" s="512"/>
      <c r="K856" s="512"/>
      <c r="L856" s="512"/>
      <c r="M856" s="512"/>
      <c r="N856" s="512"/>
      <c r="O856" s="512"/>
      <c r="P856" s="266"/>
    </row>
    <row r="857" spans="3:16" s="255" customFormat="1" ht="21" customHeight="1">
      <c r="C857" s="267"/>
      <c r="D857" s="267"/>
      <c r="E857" s="267"/>
      <c r="F857" s="267"/>
      <c r="G857" s="267"/>
      <c r="H857" s="267"/>
      <c r="I857" s="267"/>
      <c r="J857" s="267"/>
      <c r="K857" s="267"/>
      <c r="L857" s="267"/>
      <c r="M857" s="267"/>
      <c r="N857" s="267"/>
      <c r="O857" s="267"/>
    </row>
    <row r="858" spans="3:16" s="255" customFormat="1" ht="21" customHeight="1">
      <c r="C858" s="285"/>
      <c r="D858" s="285"/>
      <c r="E858" s="285"/>
      <c r="F858" s="285"/>
      <c r="G858" s="285"/>
      <c r="H858" s="285"/>
      <c r="I858" s="285"/>
      <c r="J858" s="285"/>
    </row>
    <row r="859" spans="3:16" s="255" customFormat="1" ht="27" customHeight="1">
      <c r="C859" s="283" t="s">
        <v>251</v>
      </c>
      <c r="D859" s="283" t="s">
        <v>218</v>
      </c>
      <c r="E859" s="513"/>
      <c r="F859" s="513"/>
      <c r="G859" s="513"/>
      <c r="H859" s="513"/>
      <c r="I859" s="513"/>
      <c r="J859" s="513"/>
      <c r="K859" s="513"/>
      <c r="M859" s="269"/>
      <c r="N859" s="270" t="s">
        <v>219</v>
      </c>
    </row>
    <row r="860" spans="3:16" s="255" customFormat="1" ht="27" customHeight="1">
      <c r="C860" s="283" t="s">
        <v>252</v>
      </c>
      <c r="D860" s="283" t="s">
        <v>220</v>
      </c>
      <c r="E860" s="514"/>
      <c r="F860" s="514"/>
      <c r="G860" s="514"/>
      <c r="H860" s="514"/>
      <c r="I860" s="514"/>
      <c r="J860" s="514"/>
      <c r="K860" s="514"/>
      <c r="L860" s="284" t="s">
        <v>253</v>
      </c>
      <c r="M860" s="282"/>
      <c r="N860" s="273" t="s">
        <v>221</v>
      </c>
      <c r="O860" s="274"/>
    </row>
    <row r="861" spans="3:16" s="255" customFormat="1" ht="22.5" customHeight="1">
      <c r="C861" s="283"/>
      <c r="D861" s="283"/>
      <c r="E861" s="283"/>
      <c r="F861" s="283"/>
      <c r="G861" s="283"/>
      <c r="H861" s="283"/>
      <c r="I861" s="283"/>
      <c r="J861" s="283"/>
    </row>
    <row r="862" spans="3:16" s="255" customFormat="1" ht="27" customHeight="1">
      <c r="C862" s="283"/>
      <c r="D862" s="283" t="s">
        <v>254</v>
      </c>
      <c r="E862" s="515" t="s">
        <v>222</v>
      </c>
      <c r="F862" s="515"/>
      <c r="G862" s="515"/>
      <c r="H862" s="515"/>
      <c r="I862" s="515"/>
      <c r="J862" s="515"/>
      <c r="K862" s="515"/>
    </row>
    <row r="863" spans="3:16" s="255" customFormat="1" ht="22.5" customHeight="1">
      <c r="C863" s="283"/>
      <c r="D863" s="283"/>
      <c r="E863" s="283"/>
      <c r="F863" s="283"/>
      <c r="G863" s="283"/>
      <c r="H863" s="283"/>
      <c r="I863" s="283"/>
      <c r="J863" s="283"/>
    </row>
    <row r="864" spans="3:16" s="255" customFormat="1" ht="27" customHeight="1">
      <c r="C864" s="283" t="s">
        <v>255</v>
      </c>
      <c r="D864" s="283" t="s">
        <v>223</v>
      </c>
      <c r="E864" s="275"/>
      <c r="F864" s="275"/>
      <c r="G864" s="275"/>
      <c r="H864" s="275"/>
      <c r="I864" s="275"/>
      <c r="J864" s="275"/>
      <c r="K864" s="276"/>
      <c r="L864" s="277"/>
    </row>
    <row r="865" spans="3:15" s="255" customFormat="1" ht="27" customHeight="1">
      <c r="C865" s="283"/>
      <c r="D865" s="283"/>
      <c r="E865" s="516" t="s">
        <v>224</v>
      </c>
      <c r="F865" s="516"/>
      <c r="G865" s="516"/>
      <c r="H865" s="516"/>
      <c r="I865" s="516"/>
      <c r="J865" s="516"/>
      <c r="K865" s="516"/>
      <c r="L865" s="516"/>
      <c r="M865" s="516"/>
      <c r="N865" s="516"/>
    </row>
    <row r="866" spans="3:15" s="255" customFormat="1" ht="22.5" customHeight="1">
      <c r="C866" s="283"/>
      <c r="D866" s="283"/>
      <c r="E866" s="283"/>
      <c r="F866" s="283"/>
      <c r="G866" s="283"/>
      <c r="H866" s="283"/>
      <c r="I866" s="283"/>
      <c r="J866" s="283"/>
    </row>
    <row r="867" spans="3:15" s="255" customFormat="1" ht="27" customHeight="1">
      <c r="C867" s="283" t="s">
        <v>256</v>
      </c>
      <c r="D867" s="283" t="s">
        <v>218</v>
      </c>
      <c r="E867" s="517"/>
      <c r="F867" s="517"/>
      <c r="G867" s="517"/>
      <c r="H867" s="517"/>
      <c r="I867" s="517"/>
      <c r="J867" s="517"/>
      <c r="K867" s="517"/>
      <c r="L867" s="517"/>
      <c r="M867" s="517"/>
      <c r="N867" s="517"/>
    </row>
    <row r="868" spans="3:15" s="255" customFormat="1" ht="27" customHeight="1">
      <c r="C868" s="283" t="s">
        <v>257</v>
      </c>
      <c r="D868" s="283" t="s">
        <v>225</v>
      </c>
      <c r="E868" s="508"/>
      <c r="F868" s="508"/>
      <c r="G868" s="508"/>
      <c r="H868" s="508"/>
      <c r="I868" s="508"/>
      <c r="J868" s="508"/>
      <c r="K868" s="508"/>
      <c r="L868" s="508"/>
      <c r="M868" s="508"/>
      <c r="N868" s="508"/>
    </row>
    <row r="869" spans="3:15" s="255" customFormat="1" ht="22.5" customHeight="1">
      <c r="C869" s="283"/>
      <c r="D869" s="283"/>
      <c r="E869" s="283"/>
      <c r="F869" s="283"/>
      <c r="G869" s="283"/>
      <c r="H869" s="283"/>
      <c r="I869" s="283"/>
      <c r="J869" s="283"/>
    </row>
    <row r="870" spans="3:15" s="255" customFormat="1" ht="19.5" customHeight="1">
      <c r="C870" s="283"/>
      <c r="M870" s="278"/>
      <c r="N870" s="509" t="s">
        <v>226</v>
      </c>
      <c r="O870" s="509"/>
    </row>
    <row r="871" spans="3:15" s="255" customFormat="1" ht="19.5" customHeight="1">
      <c r="C871" s="283"/>
      <c r="M871" s="278"/>
      <c r="N871" s="278"/>
    </row>
    <row r="872" spans="3:15" s="255" customFormat="1" ht="27" customHeight="1">
      <c r="C872" s="510" t="s">
        <v>227</v>
      </c>
      <c r="D872" s="510"/>
      <c r="E872" s="510"/>
      <c r="F872" s="510"/>
      <c r="G872" s="510"/>
      <c r="H872" s="510"/>
      <c r="I872" s="510"/>
      <c r="J872" s="510"/>
      <c r="K872" s="510"/>
      <c r="L872" s="510"/>
      <c r="M872" s="510"/>
      <c r="N872" s="510"/>
      <c r="O872" s="510"/>
    </row>
    <row r="873" spans="3:15" s="255" customFormat="1" ht="24" customHeight="1">
      <c r="C873" s="511" t="s">
        <v>228</v>
      </c>
      <c r="D873" s="511"/>
      <c r="E873" s="511"/>
      <c r="F873" s="511"/>
      <c r="G873" s="511"/>
      <c r="H873" s="511"/>
      <c r="I873" s="511"/>
      <c r="J873" s="511"/>
      <c r="K873" s="511"/>
      <c r="L873" s="511"/>
      <c r="M873" s="511"/>
      <c r="N873" s="511"/>
      <c r="O873" s="511"/>
    </row>
    <row r="874" spans="3:15" s="255" customFormat="1" ht="24" customHeight="1">
      <c r="C874" s="511" t="s">
        <v>258</v>
      </c>
      <c r="D874" s="511"/>
      <c r="E874" s="511"/>
      <c r="F874" s="511"/>
      <c r="G874" s="511"/>
      <c r="H874" s="511"/>
      <c r="I874" s="511"/>
      <c r="J874" s="511"/>
      <c r="K874" s="511"/>
      <c r="L874" s="511"/>
      <c r="M874" s="511"/>
      <c r="N874" s="511"/>
      <c r="O874" s="511"/>
    </row>
    <row r="875" spans="3:15" s="255" customFormat="1" ht="24" customHeight="1">
      <c r="C875" s="511" t="s">
        <v>259</v>
      </c>
      <c r="D875" s="511"/>
      <c r="E875" s="511"/>
      <c r="F875" s="511"/>
      <c r="G875" s="511"/>
      <c r="H875" s="511"/>
      <c r="I875" s="511"/>
      <c r="J875" s="511"/>
      <c r="K875" s="511"/>
      <c r="L875" s="511"/>
      <c r="M875" s="511"/>
      <c r="N875" s="511"/>
      <c r="O875" s="511"/>
    </row>
    <row r="876" spans="3:15" s="255" customFormat="1" ht="24" customHeight="1">
      <c r="C876" s="511" t="s">
        <v>260</v>
      </c>
      <c r="D876" s="511"/>
      <c r="E876" s="511"/>
      <c r="F876" s="511"/>
      <c r="G876" s="511"/>
      <c r="H876" s="511"/>
      <c r="I876" s="511"/>
      <c r="J876" s="511"/>
      <c r="K876" s="511"/>
      <c r="L876" s="511"/>
      <c r="M876" s="511"/>
      <c r="N876" s="511"/>
      <c r="O876" s="511"/>
    </row>
    <row r="877" spans="3:15" s="255" customFormat="1" ht="24" customHeight="1">
      <c r="C877" s="522" t="s">
        <v>261</v>
      </c>
      <c r="D877" s="522"/>
      <c r="E877" s="522"/>
      <c r="F877" s="522"/>
      <c r="G877" s="522"/>
      <c r="H877" s="522"/>
      <c r="I877" s="522"/>
      <c r="J877" s="522"/>
      <c r="K877" s="522"/>
      <c r="L877" s="522"/>
      <c r="M877" s="522"/>
      <c r="N877" s="522"/>
      <c r="O877" s="522"/>
    </row>
    <row r="878" spans="3:15" s="255" customFormat="1" ht="24" customHeight="1">
      <c r="C878" s="522" t="s">
        <v>262</v>
      </c>
      <c r="D878" s="522"/>
      <c r="E878" s="522"/>
      <c r="F878" s="522"/>
      <c r="G878" s="522"/>
      <c r="H878" s="522"/>
      <c r="I878" s="522"/>
      <c r="J878" s="522"/>
      <c r="K878" s="522"/>
      <c r="L878" s="522"/>
      <c r="M878" s="522"/>
      <c r="N878" s="522"/>
      <c r="O878" s="522"/>
    </row>
    <row r="879" spans="3:15" ht="18.75" customHeight="1">
      <c r="D879" s="279"/>
      <c r="E879" s="279"/>
      <c r="F879" s="279"/>
      <c r="G879" s="279"/>
      <c r="H879" s="279"/>
      <c r="I879" s="279"/>
      <c r="J879" s="279"/>
      <c r="K879" s="279"/>
      <c r="L879" s="279"/>
      <c r="M879" s="279"/>
      <c r="N879" s="279"/>
      <c r="O879" s="279"/>
    </row>
    <row r="880" spans="3:15" ht="18.75" customHeight="1" thickBot="1">
      <c r="N880" s="523">
        <v>20250414</v>
      </c>
      <c r="O880" s="523"/>
    </row>
    <row r="881" spans="1:31" s="255" customFormat="1" ht="31.5" customHeight="1">
      <c r="A881" s="255">
        <f>IF(MOD(ROW()-1,44)=0,QUOTIENT(ROW()-1,44)+1,"")</f>
        <v>21</v>
      </c>
      <c r="C881" s="498" t="s">
        <v>248</v>
      </c>
      <c r="D881" s="498"/>
      <c r="E881" s="499">
        <f>VLOOKUP(A881,入力フォーム!$A$26:$AA$75,25,FALSE)</f>
        <v>0</v>
      </c>
      <c r="F881" s="500"/>
      <c r="G881" s="501"/>
      <c r="H881" s="505">
        <f>IF(OR(E881="新規",E881="変更"),"※提出してください",IF(E881="済","※提出は不要です",))</f>
        <v>0</v>
      </c>
      <c r="I881" s="505"/>
      <c r="J881" s="505"/>
      <c r="K881" s="505"/>
      <c r="L881" s="505"/>
      <c r="M881" s="505"/>
      <c r="N881" s="505"/>
      <c r="O881" s="505"/>
    </row>
    <row r="882" spans="1:31" s="255" customFormat="1" ht="23.25" customHeight="1" thickBot="1">
      <c r="C882" s="498"/>
      <c r="D882" s="498"/>
      <c r="E882" s="502"/>
      <c r="F882" s="503"/>
      <c r="G882" s="504"/>
      <c r="H882" s="505"/>
      <c r="I882" s="505"/>
      <c r="J882" s="505"/>
      <c r="K882" s="505"/>
      <c r="L882" s="505"/>
      <c r="M882" s="505"/>
      <c r="N882" s="505"/>
      <c r="O882" s="505"/>
    </row>
    <row r="883" spans="1:31" s="255" customFormat="1" ht="23.25" customHeight="1">
      <c r="C883" s="256"/>
      <c r="D883" s="256"/>
      <c r="E883" s="256"/>
      <c r="F883" s="256"/>
      <c r="G883" s="256"/>
      <c r="H883" s="256"/>
      <c r="I883" s="256"/>
      <c r="J883" s="256"/>
      <c r="K883" s="256"/>
      <c r="L883" s="256"/>
      <c r="M883" s="256"/>
      <c r="N883" s="256"/>
      <c r="O883" s="256"/>
    </row>
    <row r="884" spans="1:31" ht="30" customHeight="1">
      <c r="D884" s="506" t="s">
        <v>249</v>
      </c>
      <c r="E884" s="506"/>
      <c r="F884" s="506"/>
      <c r="G884" s="506"/>
      <c r="H884" s="506"/>
      <c r="I884" s="506"/>
      <c r="J884" s="506"/>
      <c r="K884" s="506"/>
      <c r="L884" s="506"/>
      <c r="M884" s="506"/>
      <c r="N884" s="506"/>
      <c r="O884" s="258"/>
      <c r="P884" s="259"/>
    </row>
    <row r="885" spans="1:31" ht="30" customHeight="1">
      <c r="D885" s="506" t="s">
        <v>210</v>
      </c>
      <c r="E885" s="506"/>
      <c r="F885" s="506"/>
      <c r="G885" s="506"/>
      <c r="H885" s="506"/>
      <c r="I885" s="506"/>
      <c r="J885" s="506"/>
      <c r="K885" s="506"/>
      <c r="L885" s="506"/>
      <c r="M885" s="506"/>
      <c r="N885" s="506"/>
      <c r="O885" s="258"/>
      <c r="P885" s="259"/>
    </row>
    <row r="886" spans="1:31" ht="27" customHeight="1">
      <c r="D886" s="281"/>
      <c r="E886" s="281"/>
      <c r="F886" s="281"/>
      <c r="G886" s="281"/>
      <c r="H886" s="281"/>
      <c r="I886" s="281"/>
      <c r="J886" s="281"/>
      <c r="K886" s="281"/>
      <c r="L886" s="281"/>
      <c r="M886" s="281"/>
      <c r="N886" s="281"/>
      <c r="O886" s="281"/>
      <c r="P886" s="259"/>
      <c r="AE886" s="262"/>
    </row>
    <row r="887" spans="1:31" s="255" customFormat="1" ht="19.5" customHeight="1">
      <c r="C887" s="283"/>
      <c r="L887" s="283"/>
      <c r="N887" s="507">
        <f ca="1">TODAY()</f>
        <v>45761</v>
      </c>
      <c r="O887" s="507"/>
    </row>
    <row r="888" spans="1:31" s="255" customFormat="1" ht="19.5" customHeight="1">
      <c r="C888" s="283"/>
    </row>
    <row r="889" spans="1:31" s="255" customFormat="1" ht="19.5" customHeight="1">
      <c r="C889" s="518" t="s">
        <v>211</v>
      </c>
      <c r="D889" s="518"/>
      <c r="E889" s="518"/>
      <c r="F889" s="518"/>
      <c r="G889" s="518"/>
      <c r="H889" s="518"/>
      <c r="I889" s="518"/>
      <c r="J889" s="518"/>
      <c r="K889" s="518"/>
    </row>
    <row r="890" spans="1:31" s="255" customFormat="1" ht="19.5" customHeight="1">
      <c r="C890" s="283"/>
    </row>
    <row r="891" spans="1:31" s="255" customFormat="1" ht="24" customHeight="1">
      <c r="C891" s="283"/>
      <c r="M891" s="264" t="s">
        <v>212</v>
      </c>
      <c r="N891" s="519" t="str">
        <f>入力フォーム!$C$22</f>
        <v>07-999</v>
      </c>
      <c r="O891" s="519"/>
    </row>
    <row r="892" spans="1:31" s="255" customFormat="1" ht="24" customHeight="1">
      <c r="C892" s="283"/>
      <c r="M892" s="264" t="s">
        <v>213</v>
      </c>
      <c r="N892" s="519" t="str">
        <f>入力フォーム!$C$4</f>
        <v>文学部事務室</v>
      </c>
      <c r="O892" s="519"/>
    </row>
    <row r="893" spans="1:31" s="255" customFormat="1" ht="24" customHeight="1">
      <c r="C893" s="283"/>
      <c r="M893" s="264" t="s">
        <v>214</v>
      </c>
      <c r="N893" s="519">
        <f>VLOOKUP(A881,入力フォーム!$A$26:$AA$75,9,FALSE)</f>
        <v>0</v>
      </c>
      <c r="O893" s="519"/>
    </row>
    <row r="894" spans="1:31" s="255" customFormat="1" ht="24" customHeight="1">
      <c r="C894" s="283"/>
      <c r="M894" s="264" t="s">
        <v>215</v>
      </c>
      <c r="N894" s="519">
        <f>VLOOKUP(A881,入力フォーム!$A$26:$AA$75,2,FALSE)</f>
        <v>0</v>
      </c>
      <c r="O894" s="519"/>
    </row>
    <row r="895" spans="1:31" s="255" customFormat="1" ht="22.5" customHeight="1">
      <c r="C895" s="283"/>
      <c r="M895" s="283"/>
      <c r="N895" s="265"/>
      <c r="O895" s="265"/>
    </row>
    <row r="896" spans="1:31" s="255" customFormat="1" ht="22.5" customHeight="1">
      <c r="C896" s="283"/>
      <c r="M896" s="283"/>
      <c r="N896" s="265"/>
      <c r="O896" s="265"/>
    </row>
    <row r="897" spans="3:16" s="255" customFormat="1" ht="19.5" customHeight="1">
      <c r="C897" s="266" t="s">
        <v>250</v>
      </c>
      <c r="D897" s="266"/>
      <c r="E897" s="520">
        <f>入力フォーム!$C$13</f>
        <v>45931</v>
      </c>
      <c r="F897" s="520"/>
      <c r="G897" s="520"/>
      <c r="H897" s="520"/>
      <c r="I897" s="521" t="s">
        <v>216</v>
      </c>
      <c r="J897" s="521"/>
      <c r="K897" s="521"/>
      <c r="L897" s="521"/>
      <c r="M897" s="521"/>
      <c r="N897" s="521"/>
    </row>
    <row r="898" spans="3:16" s="255" customFormat="1" ht="21" customHeight="1">
      <c r="C898" s="267"/>
      <c r="D898" s="267"/>
      <c r="E898" s="267"/>
      <c r="F898" s="267"/>
      <c r="G898" s="267"/>
      <c r="H898" s="267"/>
      <c r="I898" s="267"/>
      <c r="J898" s="267"/>
      <c r="K898" s="267"/>
      <c r="L898" s="267"/>
      <c r="M898" s="267"/>
      <c r="N898" s="267"/>
      <c r="O898" s="267"/>
    </row>
    <row r="899" spans="3:16" s="255" customFormat="1" ht="21" customHeight="1">
      <c r="C899" s="267"/>
      <c r="D899" s="267"/>
      <c r="E899" s="267"/>
      <c r="F899" s="267"/>
      <c r="G899" s="267"/>
      <c r="H899" s="267"/>
      <c r="I899" s="267"/>
      <c r="J899" s="267"/>
      <c r="K899" s="267"/>
      <c r="L899" s="267"/>
      <c r="M899" s="267"/>
      <c r="N899" s="267"/>
      <c r="O899" s="267"/>
    </row>
    <row r="900" spans="3:16" s="255" customFormat="1" ht="21" customHeight="1">
      <c r="C900" s="283"/>
      <c r="D900" s="512" t="s">
        <v>217</v>
      </c>
      <c r="E900" s="512"/>
      <c r="F900" s="512"/>
      <c r="G900" s="512"/>
      <c r="H900" s="512"/>
      <c r="I900" s="512"/>
      <c r="J900" s="512"/>
      <c r="K900" s="512"/>
      <c r="L900" s="512"/>
      <c r="M900" s="512"/>
      <c r="N900" s="512"/>
      <c r="O900" s="512"/>
      <c r="P900" s="266"/>
    </row>
    <row r="901" spans="3:16" s="255" customFormat="1" ht="21" customHeight="1">
      <c r="C901" s="267"/>
      <c r="D901" s="267"/>
      <c r="E901" s="267"/>
      <c r="F901" s="267"/>
      <c r="G901" s="267"/>
      <c r="H901" s="267"/>
      <c r="I901" s="267"/>
      <c r="J901" s="267"/>
      <c r="K901" s="267"/>
      <c r="L901" s="267"/>
      <c r="M901" s="267"/>
      <c r="N901" s="267"/>
      <c r="O901" s="267"/>
    </row>
    <row r="902" spans="3:16" s="255" customFormat="1" ht="21" customHeight="1">
      <c r="C902" s="285"/>
      <c r="D902" s="285"/>
      <c r="E902" s="285"/>
      <c r="F902" s="285"/>
      <c r="G902" s="285"/>
      <c r="H902" s="285"/>
      <c r="I902" s="285"/>
      <c r="J902" s="285"/>
    </row>
    <row r="903" spans="3:16" s="255" customFormat="1" ht="27" customHeight="1">
      <c r="C903" s="283" t="s">
        <v>251</v>
      </c>
      <c r="D903" s="283" t="s">
        <v>218</v>
      </c>
      <c r="E903" s="513"/>
      <c r="F903" s="513"/>
      <c r="G903" s="513"/>
      <c r="H903" s="513"/>
      <c r="I903" s="513"/>
      <c r="J903" s="513"/>
      <c r="K903" s="513"/>
      <c r="M903" s="269"/>
      <c r="N903" s="270" t="s">
        <v>219</v>
      </c>
    </row>
    <row r="904" spans="3:16" s="255" customFormat="1" ht="27" customHeight="1">
      <c r="C904" s="283" t="s">
        <v>252</v>
      </c>
      <c r="D904" s="283" t="s">
        <v>220</v>
      </c>
      <c r="E904" s="514"/>
      <c r="F904" s="514"/>
      <c r="G904" s="514"/>
      <c r="H904" s="514"/>
      <c r="I904" s="514"/>
      <c r="J904" s="514"/>
      <c r="K904" s="514"/>
      <c r="L904" s="284" t="s">
        <v>253</v>
      </c>
      <c r="M904" s="282"/>
      <c r="N904" s="273" t="s">
        <v>221</v>
      </c>
      <c r="O904" s="274"/>
    </row>
    <row r="905" spans="3:16" s="255" customFormat="1" ht="22.5" customHeight="1">
      <c r="C905" s="283"/>
      <c r="D905" s="283"/>
      <c r="E905" s="283"/>
      <c r="F905" s="283"/>
      <c r="G905" s="283"/>
      <c r="H905" s="283"/>
      <c r="I905" s="283"/>
      <c r="J905" s="283"/>
    </row>
    <row r="906" spans="3:16" s="255" customFormat="1" ht="27" customHeight="1">
      <c r="C906" s="283"/>
      <c r="D906" s="283" t="s">
        <v>254</v>
      </c>
      <c r="E906" s="515" t="s">
        <v>222</v>
      </c>
      <c r="F906" s="515"/>
      <c r="G906" s="515"/>
      <c r="H906" s="515"/>
      <c r="I906" s="515"/>
      <c r="J906" s="515"/>
      <c r="K906" s="515"/>
    </row>
    <row r="907" spans="3:16" s="255" customFormat="1" ht="22.5" customHeight="1">
      <c r="C907" s="283"/>
      <c r="D907" s="283"/>
      <c r="E907" s="283"/>
      <c r="F907" s="283"/>
      <c r="G907" s="283"/>
      <c r="H907" s="283"/>
      <c r="I907" s="283"/>
      <c r="J907" s="283"/>
    </row>
    <row r="908" spans="3:16" s="255" customFormat="1" ht="27" customHeight="1">
      <c r="C908" s="283" t="s">
        <v>255</v>
      </c>
      <c r="D908" s="283" t="s">
        <v>223</v>
      </c>
      <c r="E908" s="275"/>
      <c r="F908" s="275"/>
      <c r="G908" s="275"/>
      <c r="H908" s="275"/>
      <c r="I908" s="275"/>
      <c r="J908" s="275"/>
      <c r="K908" s="276"/>
      <c r="L908" s="277"/>
    </row>
    <row r="909" spans="3:16" s="255" customFormat="1" ht="27" customHeight="1">
      <c r="C909" s="283"/>
      <c r="D909" s="283"/>
      <c r="E909" s="516" t="s">
        <v>224</v>
      </c>
      <c r="F909" s="516"/>
      <c r="G909" s="516"/>
      <c r="H909" s="516"/>
      <c r="I909" s="516"/>
      <c r="J909" s="516"/>
      <c r="K909" s="516"/>
      <c r="L909" s="516"/>
      <c r="M909" s="516"/>
      <c r="N909" s="516"/>
    </row>
    <row r="910" spans="3:16" s="255" customFormat="1" ht="22.5" customHeight="1">
      <c r="C910" s="283"/>
      <c r="D910" s="283"/>
      <c r="E910" s="283"/>
      <c r="F910" s="283"/>
      <c r="G910" s="283"/>
      <c r="H910" s="283"/>
      <c r="I910" s="283"/>
      <c r="J910" s="283"/>
    </row>
    <row r="911" spans="3:16" s="255" customFormat="1" ht="27" customHeight="1">
      <c r="C911" s="283" t="s">
        <v>256</v>
      </c>
      <c r="D911" s="283" t="s">
        <v>218</v>
      </c>
      <c r="E911" s="517"/>
      <c r="F911" s="517"/>
      <c r="G911" s="517"/>
      <c r="H911" s="517"/>
      <c r="I911" s="517"/>
      <c r="J911" s="517"/>
      <c r="K911" s="517"/>
      <c r="L911" s="517"/>
      <c r="M911" s="517"/>
      <c r="N911" s="517"/>
    </row>
    <row r="912" spans="3:16" s="255" customFormat="1" ht="27" customHeight="1">
      <c r="C912" s="283" t="s">
        <v>257</v>
      </c>
      <c r="D912" s="283" t="s">
        <v>225</v>
      </c>
      <c r="E912" s="508"/>
      <c r="F912" s="508"/>
      <c r="G912" s="508"/>
      <c r="H912" s="508"/>
      <c r="I912" s="508"/>
      <c r="J912" s="508"/>
      <c r="K912" s="508"/>
      <c r="L912" s="508"/>
      <c r="M912" s="508"/>
      <c r="N912" s="508"/>
    </row>
    <row r="913" spans="1:16" s="255" customFormat="1" ht="22.5" customHeight="1">
      <c r="C913" s="283"/>
      <c r="D913" s="283"/>
      <c r="E913" s="283"/>
      <c r="F913" s="283"/>
      <c r="G913" s="283"/>
      <c r="H913" s="283"/>
      <c r="I913" s="283"/>
      <c r="J913" s="283"/>
    </row>
    <row r="914" spans="1:16" s="255" customFormat="1" ht="19.5" customHeight="1">
      <c r="C914" s="283"/>
      <c r="M914" s="278"/>
      <c r="N914" s="509" t="s">
        <v>226</v>
      </c>
      <c r="O914" s="509"/>
    </row>
    <row r="915" spans="1:16" s="255" customFormat="1" ht="19.5" customHeight="1">
      <c r="C915" s="283"/>
      <c r="M915" s="278"/>
      <c r="N915" s="278"/>
    </row>
    <row r="916" spans="1:16" s="255" customFormat="1" ht="27" customHeight="1">
      <c r="C916" s="510" t="s">
        <v>227</v>
      </c>
      <c r="D916" s="510"/>
      <c r="E916" s="510"/>
      <c r="F916" s="510"/>
      <c r="G916" s="510"/>
      <c r="H916" s="510"/>
      <c r="I916" s="510"/>
      <c r="J916" s="510"/>
      <c r="K916" s="510"/>
      <c r="L916" s="510"/>
      <c r="M916" s="510"/>
      <c r="N916" s="510"/>
      <c r="O916" s="510"/>
    </row>
    <row r="917" spans="1:16" s="255" customFormat="1" ht="24" customHeight="1">
      <c r="C917" s="511" t="s">
        <v>228</v>
      </c>
      <c r="D917" s="511"/>
      <c r="E917" s="511"/>
      <c r="F917" s="511"/>
      <c r="G917" s="511"/>
      <c r="H917" s="511"/>
      <c r="I917" s="511"/>
      <c r="J917" s="511"/>
      <c r="K917" s="511"/>
      <c r="L917" s="511"/>
      <c r="M917" s="511"/>
      <c r="N917" s="511"/>
      <c r="O917" s="511"/>
    </row>
    <row r="918" spans="1:16" s="255" customFormat="1" ht="24" customHeight="1">
      <c r="C918" s="511" t="s">
        <v>258</v>
      </c>
      <c r="D918" s="511"/>
      <c r="E918" s="511"/>
      <c r="F918" s="511"/>
      <c r="G918" s="511"/>
      <c r="H918" s="511"/>
      <c r="I918" s="511"/>
      <c r="J918" s="511"/>
      <c r="K918" s="511"/>
      <c r="L918" s="511"/>
      <c r="M918" s="511"/>
      <c r="N918" s="511"/>
      <c r="O918" s="511"/>
    </row>
    <row r="919" spans="1:16" s="255" customFormat="1" ht="24" customHeight="1">
      <c r="C919" s="511" t="s">
        <v>259</v>
      </c>
      <c r="D919" s="511"/>
      <c r="E919" s="511"/>
      <c r="F919" s="511"/>
      <c r="G919" s="511"/>
      <c r="H919" s="511"/>
      <c r="I919" s="511"/>
      <c r="J919" s="511"/>
      <c r="K919" s="511"/>
      <c r="L919" s="511"/>
      <c r="M919" s="511"/>
      <c r="N919" s="511"/>
      <c r="O919" s="511"/>
    </row>
    <row r="920" spans="1:16" s="255" customFormat="1" ht="24" customHeight="1">
      <c r="C920" s="511" t="s">
        <v>260</v>
      </c>
      <c r="D920" s="511"/>
      <c r="E920" s="511"/>
      <c r="F920" s="511"/>
      <c r="G920" s="511"/>
      <c r="H920" s="511"/>
      <c r="I920" s="511"/>
      <c r="J920" s="511"/>
      <c r="K920" s="511"/>
      <c r="L920" s="511"/>
      <c r="M920" s="511"/>
      <c r="N920" s="511"/>
      <c r="O920" s="511"/>
    </row>
    <row r="921" spans="1:16" s="255" customFormat="1" ht="24" customHeight="1">
      <c r="C921" s="522" t="s">
        <v>261</v>
      </c>
      <c r="D921" s="522"/>
      <c r="E921" s="522"/>
      <c r="F921" s="522"/>
      <c r="G921" s="522"/>
      <c r="H921" s="522"/>
      <c r="I921" s="522"/>
      <c r="J921" s="522"/>
      <c r="K921" s="522"/>
      <c r="L921" s="522"/>
      <c r="M921" s="522"/>
      <c r="N921" s="522"/>
      <c r="O921" s="522"/>
    </row>
    <row r="922" spans="1:16" s="255" customFormat="1" ht="24" customHeight="1">
      <c r="C922" s="522" t="s">
        <v>262</v>
      </c>
      <c r="D922" s="522"/>
      <c r="E922" s="522"/>
      <c r="F922" s="522"/>
      <c r="G922" s="522"/>
      <c r="H922" s="522"/>
      <c r="I922" s="522"/>
      <c r="J922" s="522"/>
      <c r="K922" s="522"/>
      <c r="L922" s="522"/>
      <c r="M922" s="522"/>
      <c r="N922" s="522"/>
      <c r="O922" s="522"/>
    </row>
    <row r="923" spans="1:16" ht="18.75" customHeight="1">
      <c r="D923" s="279"/>
      <c r="E923" s="279"/>
      <c r="F923" s="279"/>
      <c r="G923" s="279"/>
      <c r="H923" s="279"/>
      <c r="I923" s="279"/>
      <c r="J923" s="279"/>
      <c r="K923" s="279"/>
      <c r="L923" s="279"/>
      <c r="M923" s="279"/>
      <c r="N923" s="279"/>
      <c r="O923" s="279"/>
    </row>
    <row r="924" spans="1:16" ht="18.75" customHeight="1" thickBot="1">
      <c r="N924" s="523">
        <v>20250414</v>
      </c>
      <c r="O924" s="523"/>
    </row>
    <row r="925" spans="1:16" s="255" customFormat="1" ht="31.5" customHeight="1">
      <c r="A925" s="255">
        <f>IF(MOD(ROW()-1,44)=0,QUOTIENT(ROW()-1,44)+1,"")</f>
        <v>22</v>
      </c>
      <c r="C925" s="498" t="s">
        <v>248</v>
      </c>
      <c r="D925" s="498"/>
      <c r="E925" s="499">
        <f>VLOOKUP(A925,入力フォーム!$A$26:$AA$75,25,FALSE)</f>
        <v>0</v>
      </c>
      <c r="F925" s="500"/>
      <c r="G925" s="501"/>
      <c r="H925" s="505">
        <f>IF(OR(E925="新規",E925="変更"),"※提出してください",IF(E925="済","※提出は不要です",))</f>
        <v>0</v>
      </c>
      <c r="I925" s="505"/>
      <c r="J925" s="505"/>
      <c r="K925" s="505"/>
      <c r="L925" s="505"/>
      <c r="M925" s="505"/>
      <c r="N925" s="505"/>
      <c r="O925" s="505"/>
    </row>
    <row r="926" spans="1:16" s="255" customFormat="1" ht="23.25" customHeight="1" thickBot="1">
      <c r="C926" s="498"/>
      <c r="D926" s="498"/>
      <c r="E926" s="502"/>
      <c r="F926" s="503"/>
      <c r="G926" s="504"/>
      <c r="H926" s="505"/>
      <c r="I926" s="505"/>
      <c r="J926" s="505"/>
      <c r="K926" s="505"/>
      <c r="L926" s="505"/>
      <c r="M926" s="505"/>
      <c r="N926" s="505"/>
      <c r="O926" s="505"/>
    </row>
    <row r="927" spans="1:16" s="255" customFormat="1" ht="23.25" customHeight="1">
      <c r="C927" s="256"/>
      <c r="D927" s="256"/>
      <c r="E927" s="256"/>
      <c r="F927" s="256"/>
      <c r="G927" s="256"/>
      <c r="H927" s="256"/>
      <c r="I927" s="256"/>
      <c r="J927" s="256"/>
      <c r="K927" s="256"/>
      <c r="L927" s="256"/>
      <c r="M927" s="256"/>
      <c r="N927" s="256"/>
      <c r="O927" s="256"/>
    </row>
    <row r="928" spans="1:16" ht="30" customHeight="1">
      <c r="D928" s="506" t="s">
        <v>249</v>
      </c>
      <c r="E928" s="506"/>
      <c r="F928" s="506"/>
      <c r="G928" s="506"/>
      <c r="H928" s="506"/>
      <c r="I928" s="506"/>
      <c r="J928" s="506"/>
      <c r="K928" s="506"/>
      <c r="L928" s="506"/>
      <c r="M928" s="506"/>
      <c r="N928" s="506"/>
      <c r="O928" s="258"/>
      <c r="P928" s="259"/>
    </row>
    <row r="929" spans="3:31" ht="30" customHeight="1">
      <c r="D929" s="506" t="s">
        <v>210</v>
      </c>
      <c r="E929" s="506"/>
      <c r="F929" s="506"/>
      <c r="G929" s="506"/>
      <c r="H929" s="506"/>
      <c r="I929" s="506"/>
      <c r="J929" s="506"/>
      <c r="K929" s="506"/>
      <c r="L929" s="506"/>
      <c r="M929" s="506"/>
      <c r="N929" s="506"/>
      <c r="O929" s="258"/>
      <c r="P929" s="259"/>
    </row>
    <row r="930" spans="3:31" ht="27" customHeight="1">
      <c r="D930" s="281"/>
      <c r="E930" s="281"/>
      <c r="F930" s="281"/>
      <c r="G930" s="281"/>
      <c r="H930" s="281"/>
      <c r="I930" s="281"/>
      <c r="J930" s="281"/>
      <c r="K930" s="281"/>
      <c r="L930" s="281"/>
      <c r="M930" s="281"/>
      <c r="N930" s="281"/>
      <c r="O930" s="281"/>
      <c r="P930" s="259"/>
      <c r="AE930" s="262"/>
    </row>
    <row r="931" spans="3:31" s="255" customFormat="1" ht="19.5" customHeight="1">
      <c r="C931" s="283"/>
      <c r="L931" s="283"/>
      <c r="N931" s="507">
        <f ca="1">TODAY()</f>
        <v>45761</v>
      </c>
      <c r="O931" s="507"/>
    </row>
    <row r="932" spans="3:31" s="255" customFormat="1" ht="19.5" customHeight="1">
      <c r="C932" s="283"/>
    </row>
    <row r="933" spans="3:31" s="255" customFormat="1" ht="19.5" customHeight="1">
      <c r="C933" s="518" t="s">
        <v>211</v>
      </c>
      <c r="D933" s="518"/>
      <c r="E933" s="518"/>
      <c r="F933" s="518"/>
      <c r="G933" s="518"/>
      <c r="H933" s="518"/>
      <c r="I933" s="518"/>
      <c r="J933" s="518"/>
      <c r="K933" s="518"/>
    </row>
    <row r="934" spans="3:31" s="255" customFormat="1" ht="19.5" customHeight="1">
      <c r="C934" s="283"/>
    </row>
    <row r="935" spans="3:31" s="255" customFormat="1" ht="24" customHeight="1">
      <c r="C935" s="283"/>
      <c r="M935" s="264" t="s">
        <v>212</v>
      </c>
      <c r="N935" s="519" t="str">
        <f>入力フォーム!$C$22</f>
        <v>07-999</v>
      </c>
      <c r="O935" s="519"/>
    </row>
    <row r="936" spans="3:31" s="255" customFormat="1" ht="24" customHeight="1">
      <c r="C936" s="283"/>
      <c r="M936" s="264" t="s">
        <v>213</v>
      </c>
      <c r="N936" s="519" t="str">
        <f>入力フォーム!$C$4</f>
        <v>文学部事務室</v>
      </c>
      <c r="O936" s="519"/>
    </row>
    <row r="937" spans="3:31" s="255" customFormat="1" ht="24" customHeight="1">
      <c r="C937" s="283"/>
      <c r="M937" s="264" t="s">
        <v>214</v>
      </c>
      <c r="N937" s="519">
        <f>VLOOKUP(A925,入力フォーム!$A$26:$AA$75,9,FALSE)</f>
        <v>0</v>
      </c>
      <c r="O937" s="519"/>
    </row>
    <row r="938" spans="3:31" s="255" customFormat="1" ht="24" customHeight="1">
      <c r="C938" s="283"/>
      <c r="M938" s="264" t="s">
        <v>215</v>
      </c>
      <c r="N938" s="519">
        <f>VLOOKUP(A925,入力フォーム!$A$26:$AA$75,2,FALSE)</f>
        <v>0</v>
      </c>
      <c r="O938" s="519"/>
    </row>
    <row r="939" spans="3:31" s="255" customFormat="1" ht="22.5" customHeight="1">
      <c r="C939" s="283"/>
      <c r="M939" s="283"/>
      <c r="N939" s="265"/>
      <c r="O939" s="265"/>
    </row>
    <row r="940" spans="3:31" s="255" customFormat="1" ht="22.5" customHeight="1">
      <c r="C940" s="283"/>
      <c r="M940" s="283"/>
      <c r="N940" s="265"/>
      <c r="O940" s="265"/>
    </row>
    <row r="941" spans="3:31" s="255" customFormat="1" ht="19.5" customHeight="1">
      <c r="C941" s="266" t="s">
        <v>250</v>
      </c>
      <c r="D941" s="266"/>
      <c r="E941" s="520">
        <f>入力フォーム!$C$13</f>
        <v>45931</v>
      </c>
      <c r="F941" s="520"/>
      <c r="G941" s="520"/>
      <c r="H941" s="520"/>
      <c r="I941" s="521" t="s">
        <v>216</v>
      </c>
      <c r="J941" s="521"/>
      <c r="K941" s="521"/>
      <c r="L941" s="521"/>
      <c r="M941" s="521"/>
      <c r="N941" s="521"/>
    </row>
    <row r="942" spans="3:31" s="255" customFormat="1" ht="21" customHeight="1">
      <c r="C942" s="267"/>
      <c r="D942" s="267"/>
      <c r="E942" s="267"/>
      <c r="F942" s="267"/>
      <c r="G942" s="267"/>
      <c r="H942" s="267"/>
      <c r="I942" s="267"/>
      <c r="J942" s="267"/>
      <c r="K942" s="267"/>
      <c r="L942" s="267"/>
      <c r="M942" s="267"/>
      <c r="N942" s="267"/>
      <c r="O942" s="267"/>
    </row>
    <row r="943" spans="3:31" s="255" customFormat="1" ht="21" customHeight="1">
      <c r="C943" s="267"/>
      <c r="D943" s="267"/>
      <c r="E943" s="267"/>
      <c r="F943" s="267"/>
      <c r="G943" s="267"/>
      <c r="H943" s="267"/>
      <c r="I943" s="267"/>
      <c r="J943" s="267"/>
      <c r="K943" s="267"/>
      <c r="L943" s="267"/>
      <c r="M943" s="267"/>
      <c r="N943" s="267"/>
      <c r="O943" s="267"/>
    </row>
    <row r="944" spans="3:31" s="255" customFormat="1" ht="21" customHeight="1">
      <c r="C944" s="283"/>
      <c r="D944" s="512" t="s">
        <v>217</v>
      </c>
      <c r="E944" s="512"/>
      <c r="F944" s="512"/>
      <c r="G944" s="512"/>
      <c r="H944" s="512"/>
      <c r="I944" s="512"/>
      <c r="J944" s="512"/>
      <c r="K944" s="512"/>
      <c r="L944" s="512"/>
      <c r="M944" s="512"/>
      <c r="N944" s="512"/>
      <c r="O944" s="512"/>
      <c r="P944" s="266"/>
    </row>
    <row r="945" spans="3:15" s="255" customFormat="1" ht="21" customHeight="1">
      <c r="C945" s="267"/>
      <c r="D945" s="267"/>
      <c r="E945" s="267"/>
      <c r="F945" s="267"/>
      <c r="G945" s="267"/>
      <c r="H945" s="267"/>
      <c r="I945" s="267"/>
      <c r="J945" s="267"/>
      <c r="K945" s="267"/>
      <c r="L945" s="267"/>
      <c r="M945" s="267"/>
      <c r="N945" s="267"/>
      <c r="O945" s="267"/>
    </row>
    <row r="946" spans="3:15" s="255" customFormat="1" ht="21" customHeight="1">
      <c r="C946" s="285"/>
      <c r="D946" s="285"/>
      <c r="E946" s="285"/>
      <c r="F946" s="285"/>
      <c r="G946" s="285"/>
      <c r="H946" s="285"/>
      <c r="I946" s="285"/>
      <c r="J946" s="285"/>
    </row>
    <row r="947" spans="3:15" s="255" customFormat="1" ht="27" customHeight="1">
      <c r="C947" s="283" t="s">
        <v>251</v>
      </c>
      <c r="D947" s="283" t="s">
        <v>218</v>
      </c>
      <c r="E947" s="513"/>
      <c r="F947" s="513"/>
      <c r="G947" s="513"/>
      <c r="H947" s="513"/>
      <c r="I947" s="513"/>
      <c r="J947" s="513"/>
      <c r="K947" s="513"/>
      <c r="M947" s="269"/>
      <c r="N947" s="270" t="s">
        <v>219</v>
      </c>
    </row>
    <row r="948" spans="3:15" s="255" customFormat="1" ht="27" customHeight="1">
      <c r="C948" s="283" t="s">
        <v>252</v>
      </c>
      <c r="D948" s="283" t="s">
        <v>220</v>
      </c>
      <c r="E948" s="514"/>
      <c r="F948" s="514"/>
      <c r="G948" s="514"/>
      <c r="H948" s="514"/>
      <c r="I948" s="514"/>
      <c r="J948" s="514"/>
      <c r="K948" s="514"/>
      <c r="L948" s="284" t="s">
        <v>253</v>
      </c>
      <c r="M948" s="282"/>
      <c r="N948" s="273" t="s">
        <v>221</v>
      </c>
      <c r="O948" s="274"/>
    </row>
    <row r="949" spans="3:15" s="255" customFormat="1" ht="22.5" customHeight="1">
      <c r="C949" s="283"/>
      <c r="D949" s="283"/>
      <c r="E949" s="283"/>
      <c r="F949" s="283"/>
      <c r="G949" s="283"/>
      <c r="H949" s="283"/>
      <c r="I949" s="283"/>
      <c r="J949" s="283"/>
    </row>
    <row r="950" spans="3:15" s="255" customFormat="1" ht="27" customHeight="1">
      <c r="C950" s="283"/>
      <c r="D950" s="283" t="s">
        <v>254</v>
      </c>
      <c r="E950" s="515" t="s">
        <v>222</v>
      </c>
      <c r="F950" s="515"/>
      <c r="G950" s="515"/>
      <c r="H950" s="515"/>
      <c r="I950" s="515"/>
      <c r="J950" s="515"/>
      <c r="K950" s="515"/>
    </row>
    <row r="951" spans="3:15" s="255" customFormat="1" ht="22.5" customHeight="1">
      <c r="C951" s="283"/>
      <c r="D951" s="283"/>
      <c r="E951" s="283"/>
      <c r="F951" s="283"/>
      <c r="G951" s="283"/>
      <c r="H951" s="283"/>
      <c r="I951" s="283"/>
      <c r="J951" s="283"/>
    </row>
    <row r="952" spans="3:15" s="255" customFormat="1" ht="27" customHeight="1">
      <c r="C952" s="283" t="s">
        <v>255</v>
      </c>
      <c r="D952" s="283" t="s">
        <v>223</v>
      </c>
      <c r="E952" s="275"/>
      <c r="F952" s="275"/>
      <c r="G952" s="275"/>
      <c r="H952" s="275"/>
      <c r="I952" s="275"/>
      <c r="J952" s="275"/>
      <c r="K952" s="276"/>
      <c r="L952" s="277"/>
    </row>
    <row r="953" spans="3:15" s="255" customFormat="1" ht="27" customHeight="1">
      <c r="C953" s="283"/>
      <c r="D953" s="283"/>
      <c r="E953" s="516" t="s">
        <v>224</v>
      </c>
      <c r="F953" s="516"/>
      <c r="G953" s="516"/>
      <c r="H953" s="516"/>
      <c r="I953" s="516"/>
      <c r="J953" s="516"/>
      <c r="K953" s="516"/>
      <c r="L953" s="516"/>
      <c r="M953" s="516"/>
      <c r="N953" s="516"/>
    </row>
    <row r="954" spans="3:15" s="255" customFormat="1" ht="22.5" customHeight="1">
      <c r="C954" s="283"/>
      <c r="D954" s="283"/>
      <c r="E954" s="283"/>
      <c r="F954" s="283"/>
      <c r="G954" s="283"/>
      <c r="H954" s="283"/>
      <c r="I954" s="283"/>
      <c r="J954" s="283"/>
    </row>
    <row r="955" spans="3:15" s="255" customFormat="1" ht="27" customHeight="1">
      <c r="C955" s="283" t="s">
        <v>256</v>
      </c>
      <c r="D955" s="283" t="s">
        <v>218</v>
      </c>
      <c r="E955" s="517"/>
      <c r="F955" s="517"/>
      <c r="G955" s="517"/>
      <c r="H955" s="517"/>
      <c r="I955" s="517"/>
      <c r="J955" s="517"/>
      <c r="K955" s="517"/>
      <c r="L955" s="517"/>
      <c r="M955" s="517"/>
      <c r="N955" s="517"/>
    </row>
    <row r="956" spans="3:15" s="255" customFormat="1" ht="27" customHeight="1">
      <c r="C956" s="283" t="s">
        <v>257</v>
      </c>
      <c r="D956" s="283" t="s">
        <v>225</v>
      </c>
      <c r="E956" s="508"/>
      <c r="F956" s="508"/>
      <c r="G956" s="508"/>
      <c r="H956" s="508"/>
      <c r="I956" s="508"/>
      <c r="J956" s="508"/>
      <c r="K956" s="508"/>
      <c r="L956" s="508"/>
      <c r="M956" s="508"/>
      <c r="N956" s="508"/>
    </row>
    <row r="957" spans="3:15" s="255" customFormat="1" ht="22.5" customHeight="1">
      <c r="C957" s="283"/>
      <c r="D957" s="283"/>
      <c r="E957" s="283"/>
      <c r="F957" s="283"/>
      <c r="G957" s="283"/>
      <c r="H957" s="283"/>
      <c r="I957" s="283"/>
      <c r="J957" s="283"/>
    </row>
    <row r="958" spans="3:15" s="255" customFormat="1" ht="19.5" customHeight="1">
      <c r="C958" s="283"/>
      <c r="M958" s="278"/>
      <c r="N958" s="509" t="s">
        <v>226</v>
      </c>
      <c r="O958" s="509"/>
    </row>
    <row r="959" spans="3:15" s="255" customFormat="1" ht="19.5" customHeight="1">
      <c r="C959" s="283"/>
      <c r="M959" s="278"/>
      <c r="N959" s="278"/>
    </row>
    <row r="960" spans="3:15" s="255" customFormat="1" ht="27" customHeight="1">
      <c r="C960" s="510" t="s">
        <v>227</v>
      </c>
      <c r="D960" s="510"/>
      <c r="E960" s="510"/>
      <c r="F960" s="510"/>
      <c r="G960" s="510"/>
      <c r="H960" s="510"/>
      <c r="I960" s="510"/>
      <c r="J960" s="510"/>
      <c r="K960" s="510"/>
      <c r="L960" s="510"/>
      <c r="M960" s="510"/>
      <c r="N960" s="510"/>
      <c r="O960" s="510"/>
    </row>
    <row r="961" spans="1:31" s="255" customFormat="1" ht="24" customHeight="1">
      <c r="C961" s="511" t="s">
        <v>228</v>
      </c>
      <c r="D961" s="511"/>
      <c r="E961" s="511"/>
      <c r="F961" s="511"/>
      <c r="G961" s="511"/>
      <c r="H961" s="511"/>
      <c r="I961" s="511"/>
      <c r="J961" s="511"/>
      <c r="K961" s="511"/>
      <c r="L961" s="511"/>
      <c r="M961" s="511"/>
      <c r="N961" s="511"/>
      <c r="O961" s="511"/>
    </row>
    <row r="962" spans="1:31" s="255" customFormat="1" ht="24" customHeight="1">
      <c r="C962" s="511" t="s">
        <v>258</v>
      </c>
      <c r="D962" s="511"/>
      <c r="E962" s="511"/>
      <c r="F962" s="511"/>
      <c r="G962" s="511"/>
      <c r="H962" s="511"/>
      <c r="I962" s="511"/>
      <c r="J962" s="511"/>
      <c r="K962" s="511"/>
      <c r="L962" s="511"/>
      <c r="M962" s="511"/>
      <c r="N962" s="511"/>
      <c r="O962" s="511"/>
    </row>
    <row r="963" spans="1:31" s="255" customFormat="1" ht="24" customHeight="1">
      <c r="C963" s="511" t="s">
        <v>259</v>
      </c>
      <c r="D963" s="511"/>
      <c r="E963" s="511"/>
      <c r="F963" s="511"/>
      <c r="G963" s="511"/>
      <c r="H963" s="511"/>
      <c r="I963" s="511"/>
      <c r="J963" s="511"/>
      <c r="K963" s="511"/>
      <c r="L963" s="511"/>
      <c r="M963" s="511"/>
      <c r="N963" s="511"/>
      <c r="O963" s="511"/>
    </row>
    <row r="964" spans="1:31" s="255" customFormat="1" ht="24" customHeight="1">
      <c r="C964" s="511" t="s">
        <v>260</v>
      </c>
      <c r="D964" s="511"/>
      <c r="E964" s="511"/>
      <c r="F964" s="511"/>
      <c r="G964" s="511"/>
      <c r="H964" s="511"/>
      <c r="I964" s="511"/>
      <c r="J964" s="511"/>
      <c r="K964" s="511"/>
      <c r="L964" s="511"/>
      <c r="M964" s="511"/>
      <c r="N964" s="511"/>
      <c r="O964" s="511"/>
    </row>
    <row r="965" spans="1:31" s="255" customFormat="1" ht="24" customHeight="1">
      <c r="C965" s="522" t="s">
        <v>261</v>
      </c>
      <c r="D965" s="522"/>
      <c r="E965" s="522"/>
      <c r="F965" s="522"/>
      <c r="G965" s="522"/>
      <c r="H965" s="522"/>
      <c r="I965" s="522"/>
      <c r="J965" s="522"/>
      <c r="K965" s="522"/>
      <c r="L965" s="522"/>
      <c r="M965" s="522"/>
      <c r="N965" s="522"/>
      <c r="O965" s="522"/>
    </row>
    <row r="966" spans="1:31" s="255" customFormat="1" ht="24" customHeight="1">
      <c r="C966" s="522" t="s">
        <v>262</v>
      </c>
      <c r="D966" s="522"/>
      <c r="E966" s="522"/>
      <c r="F966" s="522"/>
      <c r="G966" s="522"/>
      <c r="H966" s="522"/>
      <c r="I966" s="522"/>
      <c r="J966" s="522"/>
      <c r="K966" s="522"/>
      <c r="L966" s="522"/>
      <c r="M966" s="522"/>
      <c r="N966" s="522"/>
      <c r="O966" s="522"/>
    </row>
    <row r="967" spans="1:31" ht="18.75" customHeight="1">
      <c r="D967" s="279"/>
      <c r="E967" s="279"/>
      <c r="F967" s="279"/>
      <c r="G967" s="279"/>
      <c r="H967" s="279"/>
      <c r="I967" s="279"/>
      <c r="J967" s="279"/>
      <c r="K967" s="279"/>
      <c r="L967" s="279"/>
      <c r="M967" s="279"/>
      <c r="N967" s="279"/>
      <c r="O967" s="279"/>
    </row>
    <row r="968" spans="1:31" ht="18.75" customHeight="1" thickBot="1">
      <c r="N968" s="523">
        <v>20250414</v>
      </c>
      <c r="O968" s="523"/>
    </row>
    <row r="969" spans="1:31" s="255" customFormat="1" ht="31.5" customHeight="1">
      <c r="A969" s="255">
        <f>IF(MOD(ROW()-1,44)=0,QUOTIENT(ROW()-1,44)+1,"")</f>
        <v>23</v>
      </c>
      <c r="C969" s="498" t="s">
        <v>248</v>
      </c>
      <c r="D969" s="498"/>
      <c r="E969" s="499">
        <f>VLOOKUP(A969,入力フォーム!$A$26:$AA$75,25,FALSE)</f>
        <v>0</v>
      </c>
      <c r="F969" s="500"/>
      <c r="G969" s="501"/>
      <c r="H969" s="505">
        <f>IF(OR(E969="新規",E969="変更"),"※提出してください",IF(E969="済","※提出は不要です",))</f>
        <v>0</v>
      </c>
      <c r="I969" s="505"/>
      <c r="J969" s="505"/>
      <c r="K969" s="505"/>
      <c r="L969" s="505"/>
      <c r="M969" s="505"/>
      <c r="N969" s="505"/>
      <c r="O969" s="505"/>
    </row>
    <row r="970" spans="1:31" s="255" customFormat="1" ht="23.25" customHeight="1" thickBot="1">
      <c r="C970" s="498"/>
      <c r="D970" s="498"/>
      <c r="E970" s="502"/>
      <c r="F970" s="503"/>
      <c r="G970" s="504"/>
      <c r="H970" s="505"/>
      <c r="I970" s="505"/>
      <c r="J970" s="505"/>
      <c r="K970" s="505"/>
      <c r="L970" s="505"/>
      <c r="M970" s="505"/>
      <c r="N970" s="505"/>
      <c r="O970" s="505"/>
    </row>
    <row r="971" spans="1:31" s="255" customFormat="1" ht="23.25" customHeight="1">
      <c r="C971" s="256"/>
      <c r="D971" s="256"/>
      <c r="E971" s="256"/>
      <c r="F971" s="256"/>
      <c r="G971" s="256"/>
      <c r="H971" s="256"/>
      <c r="I971" s="256"/>
      <c r="J971" s="256"/>
      <c r="K971" s="256"/>
      <c r="L971" s="256"/>
      <c r="M971" s="256"/>
      <c r="N971" s="256"/>
      <c r="O971" s="256"/>
    </row>
    <row r="972" spans="1:31" ht="30" customHeight="1">
      <c r="D972" s="506" t="s">
        <v>249</v>
      </c>
      <c r="E972" s="506"/>
      <c r="F972" s="506"/>
      <c r="G972" s="506"/>
      <c r="H972" s="506"/>
      <c r="I972" s="506"/>
      <c r="J972" s="506"/>
      <c r="K972" s="506"/>
      <c r="L972" s="506"/>
      <c r="M972" s="506"/>
      <c r="N972" s="506"/>
      <c r="O972" s="258"/>
      <c r="P972" s="259"/>
    </row>
    <row r="973" spans="1:31" ht="30" customHeight="1">
      <c r="D973" s="506" t="s">
        <v>210</v>
      </c>
      <c r="E973" s="506"/>
      <c r="F973" s="506"/>
      <c r="G973" s="506"/>
      <c r="H973" s="506"/>
      <c r="I973" s="506"/>
      <c r="J973" s="506"/>
      <c r="K973" s="506"/>
      <c r="L973" s="506"/>
      <c r="M973" s="506"/>
      <c r="N973" s="506"/>
      <c r="O973" s="258"/>
      <c r="P973" s="259"/>
    </row>
    <row r="974" spans="1:31" ht="27" customHeight="1">
      <c r="D974" s="281"/>
      <c r="E974" s="281"/>
      <c r="F974" s="281"/>
      <c r="G974" s="281"/>
      <c r="H974" s="281"/>
      <c r="I974" s="281"/>
      <c r="J974" s="281"/>
      <c r="K974" s="281"/>
      <c r="L974" s="281"/>
      <c r="M974" s="281"/>
      <c r="N974" s="281"/>
      <c r="O974" s="281"/>
      <c r="P974" s="259"/>
      <c r="AE974" s="262"/>
    </row>
    <row r="975" spans="1:31" s="255" customFormat="1" ht="19.5" customHeight="1">
      <c r="C975" s="283"/>
      <c r="L975" s="283"/>
      <c r="N975" s="507">
        <f ca="1">TODAY()</f>
        <v>45761</v>
      </c>
      <c r="O975" s="507"/>
    </row>
    <row r="976" spans="1:31" s="255" customFormat="1" ht="19.5" customHeight="1">
      <c r="C976" s="283"/>
    </row>
    <row r="977" spans="3:16" s="255" customFormat="1" ht="19.5" customHeight="1">
      <c r="C977" s="518" t="s">
        <v>211</v>
      </c>
      <c r="D977" s="518"/>
      <c r="E977" s="518"/>
      <c r="F977" s="518"/>
      <c r="G977" s="518"/>
      <c r="H977" s="518"/>
      <c r="I977" s="518"/>
      <c r="J977" s="518"/>
      <c r="K977" s="518"/>
    </row>
    <row r="978" spans="3:16" s="255" customFormat="1" ht="19.5" customHeight="1">
      <c r="C978" s="283"/>
    </row>
    <row r="979" spans="3:16" s="255" customFormat="1" ht="24" customHeight="1">
      <c r="C979" s="283"/>
      <c r="M979" s="264" t="s">
        <v>212</v>
      </c>
      <c r="N979" s="519" t="str">
        <f>入力フォーム!$C$22</f>
        <v>07-999</v>
      </c>
      <c r="O979" s="519"/>
    </row>
    <row r="980" spans="3:16" s="255" customFormat="1" ht="24" customHeight="1">
      <c r="C980" s="283"/>
      <c r="M980" s="264" t="s">
        <v>213</v>
      </c>
      <c r="N980" s="519" t="str">
        <f>入力フォーム!$C$4</f>
        <v>文学部事務室</v>
      </c>
      <c r="O980" s="519"/>
    </row>
    <row r="981" spans="3:16" s="255" customFormat="1" ht="24" customHeight="1">
      <c r="C981" s="283"/>
      <c r="M981" s="264" t="s">
        <v>214</v>
      </c>
      <c r="N981" s="519">
        <f>VLOOKUP(A969,入力フォーム!$A$26:$AA$75,9,FALSE)</f>
        <v>0</v>
      </c>
      <c r="O981" s="519"/>
    </row>
    <row r="982" spans="3:16" s="255" customFormat="1" ht="24" customHeight="1">
      <c r="C982" s="283"/>
      <c r="M982" s="264" t="s">
        <v>215</v>
      </c>
      <c r="N982" s="519">
        <f>VLOOKUP(A969,入力フォーム!$A$26:$AA$75,2,FALSE)</f>
        <v>0</v>
      </c>
      <c r="O982" s="519"/>
    </row>
    <row r="983" spans="3:16" s="255" customFormat="1" ht="22.5" customHeight="1">
      <c r="C983" s="283"/>
      <c r="M983" s="283"/>
      <c r="N983" s="265"/>
      <c r="O983" s="265"/>
    </row>
    <row r="984" spans="3:16" s="255" customFormat="1" ht="22.5" customHeight="1">
      <c r="C984" s="283"/>
      <c r="M984" s="283"/>
      <c r="N984" s="265"/>
      <c r="O984" s="265"/>
    </row>
    <row r="985" spans="3:16" s="255" customFormat="1" ht="19.5" customHeight="1">
      <c r="C985" s="266" t="s">
        <v>250</v>
      </c>
      <c r="D985" s="266"/>
      <c r="E985" s="520">
        <f>入力フォーム!$C$13</f>
        <v>45931</v>
      </c>
      <c r="F985" s="520"/>
      <c r="G985" s="520"/>
      <c r="H985" s="520"/>
      <c r="I985" s="521" t="s">
        <v>216</v>
      </c>
      <c r="J985" s="521"/>
      <c r="K985" s="521"/>
      <c r="L985" s="521"/>
      <c r="M985" s="521"/>
      <c r="N985" s="521"/>
    </row>
    <row r="986" spans="3:16" s="255" customFormat="1" ht="21" customHeight="1">
      <c r="C986" s="267"/>
      <c r="D986" s="267"/>
      <c r="E986" s="267"/>
      <c r="F986" s="267"/>
      <c r="G986" s="267"/>
      <c r="H986" s="267"/>
      <c r="I986" s="267"/>
      <c r="J986" s="267"/>
      <c r="K986" s="267"/>
      <c r="L986" s="267"/>
      <c r="M986" s="267"/>
      <c r="N986" s="267"/>
      <c r="O986" s="267"/>
    </row>
    <row r="987" spans="3:16" s="255" customFormat="1" ht="21" customHeight="1">
      <c r="C987" s="267"/>
      <c r="D987" s="267"/>
      <c r="E987" s="267"/>
      <c r="F987" s="267"/>
      <c r="G987" s="267"/>
      <c r="H987" s="267"/>
      <c r="I987" s="267"/>
      <c r="J987" s="267"/>
      <c r="K987" s="267"/>
      <c r="L987" s="267"/>
      <c r="M987" s="267"/>
      <c r="N987" s="267"/>
      <c r="O987" s="267"/>
    </row>
    <row r="988" spans="3:16" s="255" customFormat="1" ht="21" customHeight="1">
      <c r="C988" s="283"/>
      <c r="D988" s="512" t="s">
        <v>217</v>
      </c>
      <c r="E988" s="512"/>
      <c r="F988" s="512"/>
      <c r="G988" s="512"/>
      <c r="H988" s="512"/>
      <c r="I988" s="512"/>
      <c r="J988" s="512"/>
      <c r="K988" s="512"/>
      <c r="L988" s="512"/>
      <c r="M988" s="512"/>
      <c r="N988" s="512"/>
      <c r="O988" s="512"/>
      <c r="P988" s="266"/>
    </row>
    <row r="989" spans="3:16" s="255" customFormat="1" ht="21" customHeight="1">
      <c r="C989" s="267"/>
      <c r="D989" s="267"/>
      <c r="E989" s="267"/>
      <c r="F989" s="267"/>
      <c r="G989" s="267"/>
      <c r="H989" s="267"/>
      <c r="I989" s="267"/>
      <c r="J989" s="267"/>
      <c r="K989" s="267"/>
      <c r="L989" s="267"/>
      <c r="M989" s="267"/>
      <c r="N989" s="267"/>
      <c r="O989" s="267"/>
    </row>
    <row r="990" spans="3:16" s="255" customFormat="1" ht="21" customHeight="1">
      <c r="C990" s="285"/>
      <c r="D990" s="285"/>
      <c r="E990" s="285"/>
      <c r="F990" s="285"/>
      <c r="G990" s="285"/>
      <c r="H990" s="285"/>
      <c r="I990" s="285"/>
      <c r="J990" s="285"/>
    </row>
    <row r="991" spans="3:16" s="255" customFormat="1" ht="27" customHeight="1">
      <c r="C991" s="283" t="s">
        <v>251</v>
      </c>
      <c r="D991" s="283" t="s">
        <v>218</v>
      </c>
      <c r="E991" s="513"/>
      <c r="F991" s="513"/>
      <c r="G991" s="513"/>
      <c r="H991" s="513"/>
      <c r="I991" s="513"/>
      <c r="J991" s="513"/>
      <c r="K991" s="513"/>
      <c r="M991" s="269"/>
      <c r="N991" s="270" t="s">
        <v>219</v>
      </c>
    </row>
    <row r="992" spans="3:16" s="255" customFormat="1" ht="27" customHeight="1">
      <c r="C992" s="283" t="s">
        <v>252</v>
      </c>
      <c r="D992" s="283" t="s">
        <v>220</v>
      </c>
      <c r="E992" s="514"/>
      <c r="F992" s="514"/>
      <c r="G992" s="514"/>
      <c r="H992" s="514"/>
      <c r="I992" s="514"/>
      <c r="J992" s="514"/>
      <c r="K992" s="514"/>
      <c r="L992" s="284" t="s">
        <v>253</v>
      </c>
      <c r="M992" s="282"/>
      <c r="N992" s="273" t="s">
        <v>221</v>
      </c>
      <c r="O992" s="274"/>
    </row>
    <row r="993" spans="3:15" s="255" customFormat="1" ht="22.5" customHeight="1">
      <c r="C993" s="283"/>
      <c r="D993" s="283"/>
      <c r="E993" s="283"/>
      <c r="F993" s="283"/>
      <c r="G993" s="283"/>
      <c r="H993" s="283"/>
      <c r="I993" s="283"/>
      <c r="J993" s="283"/>
    </row>
    <row r="994" spans="3:15" s="255" customFormat="1" ht="27" customHeight="1">
      <c r="C994" s="283"/>
      <c r="D994" s="283" t="s">
        <v>254</v>
      </c>
      <c r="E994" s="515" t="s">
        <v>222</v>
      </c>
      <c r="F994" s="515"/>
      <c r="G994" s="515"/>
      <c r="H994" s="515"/>
      <c r="I994" s="515"/>
      <c r="J994" s="515"/>
      <c r="K994" s="515"/>
    </row>
    <row r="995" spans="3:15" s="255" customFormat="1" ht="22.5" customHeight="1">
      <c r="C995" s="283"/>
      <c r="D995" s="283"/>
      <c r="E995" s="283"/>
      <c r="F995" s="283"/>
      <c r="G995" s="283"/>
      <c r="H995" s="283"/>
      <c r="I995" s="283"/>
      <c r="J995" s="283"/>
    </row>
    <row r="996" spans="3:15" s="255" customFormat="1" ht="27" customHeight="1">
      <c r="C996" s="283" t="s">
        <v>255</v>
      </c>
      <c r="D996" s="283" t="s">
        <v>223</v>
      </c>
      <c r="E996" s="275"/>
      <c r="F996" s="275"/>
      <c r="G996" s="275"/>
      <c r="H996" s="275"/>
      <c r="I996" s="275"/>
      <c r="J996" s="275"/>
      <c r="K996" s="276"/>
      <c r="L996" s="277"/>
    </row>
    <row r="997" spans="3:15" s="255" customFormat="1" ht="27" customHeight="1">
      <c r="C997" s="283"/>
      <c r="D997" s="283"/>
      <c r="E997" s="516" t="s">
        <v>224</v>
      </c>
      <c r="F997" s="516"/>
      <c r="G997" s="516"/>
      <c r="H997" s="516"/>
      <c r="I997" s="516"/>
      <c r="J997" s="516"/>
      <c r="K997" s="516"/>
      <c r="L997" s="516"/>
      <c r="M997" s="516"/>
      <c r="N997" s="516"/>
    </row>
    <row r="998" spans="3:15" s="255" customFormat="1" ht="22.5" customHeight="1">
      <c r="C998" s="283"/>
      <c r="D998" s="283"/>
      <c r="E998" s="283"/>
      <c r="F998" s="283"/>
      <c r="G998" s="283"/>
      <c r="H998" s="283"/>
      <c r="I998" s="283"/>
      <c r="J998" s="283"/>
    </row>
    <row r="999" spans="3:15" s="255" customFormat="1" ht="27" customHeight="1">
      <c r="C999" s="283" t="s">
        <v>256</v>
      </c>
      <c r="D999" s="283" t="s">
        <v>218</v>
      </c>
      <c r="E999" s="517"/>
      <c r="F999" s="517"/>
      <c r="G999" s="517"/>
      <c r="H999" s="517"/>
      <c r="I999" s="517"/>
      <c r="J999" s="517"/>
      <c r="K999" s="517"/>
      <c r="L999" s="517"/>
      <c r="M999" s="517"/>
      <c r="N999" s="517"/>
    </row>
    <row r="1000" spans="3:15" s="255" customFormat="1" ht="27" customHeight="1">
      <c r="C1000" s="283" t="s">
        <v>257</v>
      </c>
      <c r="D1000" s="283" t="s">
        <v>225</v>
      </c>
      <c r="E1000" s="508"/>
      <c r="F1000" s="508"/>
      <c r="G1000" s="508"/>
      <c r="H1000" s="508"/>
      <c r="I1000" s="508"/>
      <c r="J1000" s="508"/>
      <c r="K1000" s="508"/>
      <c r="L1000" s="508"/>
      <c r="M1000" s="508"/>
      <c r="N1000" s="508"/>
    </row>
    <row r="1001" spans="3:15" s="255" customFormat="1" ht="22.5" customHeight="1">
      <c r="C1001" s="283"/>
      <c r="D1001" s="283"/>
      <c r="E1001" s="283"/>
      <c r="F1001" s="283"/>
      <c r="G1001" s="283"/>
      <c r="H1001" s="283"/>
      <c r="I1001" s="283"/>
      <c r="J1001" s="283"/>
    </row>
    <row r="1002" spans="3:15" s="255" customFormat="1" ht="19.5" customHeight="1">
      <c r="C1002" s="283"/>
      <c r="M1002" s="278"/>
      <c r="N1002" s="509" t="s">
        <v>226</v>
      </c>
      <c r="O1002" s="509"/>
    </row>
    <row r="1003" spans="3:15" s="255" customFormat="1" ht="19.5" customHeight="1">
      <c r="C1003" s="283"/>
      <c r="M1003" s="278"/>
      <c r="N1003" s="278"/>
    </row>
    <row r="1004" spans="3:15" s="255" customFormat="1" ht="27" customHeight="1">
      <c r="C1004" s="510" t="s">
        <v>227</v>
      </c>
      <c r="D1004" s="510"/>
      <c r="E1004" s="510"/>
      <c r="F1004" s="510"/>
      <c r="G1004" s="510"/>
      <c r="H1004" s="510"/>
      <c r="I1004" s="510"/>
      <c r="J1004" s="510"/>
      <c r="K1004" s="510"/>
      <c r="L1004" s="510"/>
      <c r="M1004" s="510"/>
      <c r="N1004" s="510"/>
      <c r="O1004" s="510"/>
    </row>
    <row r="1005" spans="3:15" s="255" customFormat="1" ht="24" customHeight="1">
      <c r="C1005" s="511" t="s">
        <v>228</v>
      </c>
      <c r="D1005" s="511"/>
      <c r="E1005" s="511"/>
      <c r="F1005" s="511"/>
      <c r="G1005" s="511"/>
      <c r="H1005" s="511"/>
      <c r="I1005" s="511"/>
      <c r="J1005" s="511"/>
      <c r="K1005" s="511"/>
      <c r="L1005" s="511"/>
      <c r="M1005" s="511"/>
      <c r="N1005" s="511"/>
      <c r="O1005" s="511"/>
    </row>
    <row r="1006" spans="3:15" s="255" customFormat="1" ht="24" customHeight="1">
      <c r="C1006" s="511" t="s">
        <v>258</v>
      </c>
      <c r="D1006" s="511"/>
      <c r="E1006" s="511"/>
      <c r="F1006" s="511"/>
      <c r="G1006" s="511"/>
      <c r="H1006" s="511"/>
      <c r="I1006" s="511"/>
      <c r="J1006" s="511"/>
      <c r="K1006" s="511"/>
      <c r="L1006" s="511"/>
      <c r="M1006" s="511"/>
      <c r="N1006" s="511"/>
      <c r="O1006" s="511"/>
    </row>
    <row r="1007" spans="3:15" s="255" customFormat="1" ht="24" customHeight="1">
      <c r="C1007" s="511" t="s">
        <v>259</v>
      </c>
      <c r="D1007" s="511"/>
      <c r="E1007" s="511"/>
      <c r="F1007" s="511"/>
      <c r="G1007" s="511"/>
      <c r="H1007" s="511"/>
      <c r="I1007" s="511"/>
      <c r="J1007" s="511"/>
      <c r="K1007" s="511"/>
      <c r="L1007" s="511"/>
      <c r="M1007" s="511"/>
      <c r="N1007" s="511"/>
      <c r="O1007" s="511"/>
    </row>
    <row r="1008" spans="3:15" s="255" customFormat="1" ht="24" customHeight="1">
      <c r="C1008" s="511" t="s">
        <v>260</v>
      </c>
      <c r="D1008" s="511"/>
      <c r="E1008" s="511"/>
      <c r="F1008" s="511"/>
      <c r="G1008" s="511"/>
      <c r="H1008" s="511"/>
      <c r="I1008" s="511"/>
      <c r="J1008" s="511"/>
      <c r="K1008" s="511"/>
      <c r="L1008" s="511"/>
      <c r="M1008" s="511"/>
      <c r="N1008" s="511"/>
      <c r="O1008" s="511"/>
    </row>
    <row r="1009" spans="1:31" s="255" customFormat="1" ht="24" customHeight="1">
      <c r="C1009" s="522" t="s">
        <v>261</v>
      </c>
      <c r="D1009" s="522"/>
      <c r="E1009" s="522"/>
      <c r="F1009" s="522"/>
      <c r="G1009" s="522"/>
      <c r="H1009" s="522"/>
      <c r="I1009" s="522"/>
      <c r="J1009" s="522"/>
      <c r="K1009" s="522"/>
      <c r="L1009" s="522"/>
      <c r="M1009" s="522"/>
      <c r="N1009" s="522"/>
      <c r="O1009" s="522"/>
    </row>
    <row r="1010" spans="1:31" s="255" customFormat="1" ht="24" customHeight="1">
      <c r="C1010" s="522" t="s">
        <v>262</v>
      </c>
      <c r="D1010" s="522"/>
      <c r="E1010" s="522"/>
      <c r="F1010" s="522"/>
      <c r="G1010" s="522"/>
      <c r="H1010" s="522"/>
      <c r="I1010" s="522"/>
      <c r="J1010" s="522"/>
      <c r="K1010" s="522"/>
      <c r="L1010" s="522"/>
      <c r="M1010" s="522"/>
      <c r="N1010" s="522"/>
      <c r="O1010" s="522"/>
    </row>
    <row r="1011" spans="1:31" ht="18.75" customHeight="1">
      <c r="D1011" s="279"/>
      <c r="E1011" s="279"/>
      <c r="F1011" s="279"/>
      <c r="G1011" s="279"/>
      <c r="H1011" s="279"/>
      <c r="I1011" s="279"/>
      <c r="J1011" s="279"/>
      <c r="K1011" s="279"/>
      <c r="L1011" s="279"/>
      <c r="M1011" s="279"/>
      <c r="N1011" s="279"/>
      <c r="O1011" s="279"/>
    </row>
    <row r="1012" spans="1:31" ht="18.75" customHeight="1" thickBot="1">
      <c r="N1012" s="523">
        <v>20250414</v>
      </c>
      <c r="O1012" s="523"/>
    </row>
    <row r="1013" spans="1:31" s="255" customFormat="1" ht="31.5" customHeight="1">
      <c r="A1013" s="255">
        <f>IF(MOD(ROW()-1,44)=0,QUOTIENT(ROW()-1,44)+1,"")</f>
        <v>24</v>
      </c>
      <c r="C1013" s="498" t="s">
        <v>248</v>
      </c>
      <c r="D1013" s="498"/>
      <c r="E1013" s="499">
        <f>VLOOKUP(A1013,入力フォーム!$A$26:$AA$75,25,FALSE)</f>
        <v>0</v>
      </c>
      <c r="F1013" s="500"/>
      <c r="G1013" s="501"/>
      <c r="H1013" s="505">
        <f>IF(OR(E1013="新規",E1013="変更"),"※提出してください",IF(E1013="済","※提出は不要です",))</f>
        <v>0</v>
      </c>
      <c r="I1013" s="505"/>
      <c r="J1013" s="505"/>
      <c r="K1013" s="505"/>
      <c r="L1013" s="505"/>
      <c r="M1013" s="505"/>
      <c r="N1013" s="505"/>
      <c r="O1013" s="505"/>
    </row>
    <row r="1014" spans="1:31" s="255" customFormat="1" ht="23.25" customHeight="1" thickBot="1">
      <c r="C1014" s="498"/>
      <c r="D1014" s="498"/>
      <c r="E1014" s="502"/>
      <c r="F1014" s="503"/>
      <c r="G1014" s="504"/>
      <c r="H1014" s="505"/>
      <c r="I1014" s="505"/>
      <c r="J1014" s="505"/>
      <c r="K1014" s="505"/>
      <c r="L1014" s="505"/>
      <c r="M1014" s="505"/>
      <c r="N1014" s="505"/>
      <c r="O1014" s="505"/>
    </row>
    <row r="1015" spans="1:31" s="255" customFormat="1" ht="23.25" customHeight="1">
      <c r="C1015" s="256"/>
      <c r="D1015" s="256"/>
      <c r="E1015" s="256"/>
      <c r="F1015" s="256"/>
      <c r="G1015" s="256"/>
      <c r="H1015" s="256"/>
      <c r="I1015" s="256"/>
      <c r="J1015" s="256"/>
      <c r="K1015" s="256"/>
      <c r="L1015" s="256"/>
      <c r="M1015" s="256"/>
      <c r="N1015" s="256"/>
      <c r="O1015" s="256"/>
    </row>
    <row r="1016" spans="1:31" ht="30" customHeight="1">
      <c r="D1016" s="506" t="s">
        <v>249</v>
      </c>
      <c r="E1016" s="506"/>
      <c r="F1016" s="506"/>
      <c r="G1016" s="506"/>
      <c r="H1016" s="506"/>
      <c r="I1016" s="506"/>
      <c r="J1016" s="506"/>
      <c r="K1016" s="506"/>
      <c r="L1016" s="506"/>
      <c r="M1016" s="506"/>
      <c r="N1016" s="506"/>
      <c r="O1016" s="258"/>
      <c r="P1016" s="259"/>
    </row>
    <row r="1017" spans="1:31" ht="30" customHeight="1">
      <c r="D1017" s="506" t="s">
        <v>210</v>
      </c>
      <c r="E1017" s="506"/>
      <c r="F1017" s="506"/>
      <c r="G1017" s="506"/>
      <c r="H1017" s="506"/>
      <c r="I1017" s="506"/>
      <c r="J1017" s="506"/>
      <c r="K1017" s="506"/>
      <c r="L1017" s="506"/>
      <c r="M1017" s="506"/>
      <c r="N1017" s="506"/>
      <c r="O1017" s="258"/>
      <c r="P1017" s="259"/>
    </row>
    <row r="1018" spans="1:31" ht="27" customHeight="1">
      <c r="D1018" s="281"/>
      <c r="E1018" s="281"/>
      <c r="F1018" s="281"/>
      <c r="G1018" s="281"/>
      <c r="H1018" s="281"/>
      <c r="I1018" s="281"/>
      <c r="J1018" s="281"/>
      <c r="K1018" s="281"/>
      <c r="L1018" s="281"/>
      <c r="M1018" s="281"/>
      <c r="N1018" s="281"/>
      <c r="O1018" s="281"/>
      <c r="P1018" s="259"/>
      <c r="AE1018" s="262"/>
    </row>
    <row r="1019" spans="1:31" s="255" customFormat="1" ht="19.5" customHeight="1">
      <c r="C1019" s="283"/>
      <c r="L1019" s="283"/>
      <c r="N1019" s="507">
        <f ca="1">TODAY()</f>
        <v>45761</v>
      </c>
      <c r="O1019" s="507"/>
    </row>
    <row r="1020" spans="1:31" s="255" customFormat="1" ht="19.5" customHeight="1">
      <c r="C1020" s="283"/>
    </row>
    <row r="1021" spans="1:31" s="255" customFormat="1" ht="19.5" customHeight="1">
      <c r="C1021" s="518" t="s">
        <v>211</v>
      </c>
      <c r="D1021" s="518"/>
      <c r="E1021" s="518"/>
      <c r="F1021" s="518"/>
      <c r="G1021" s="518"/>
      <c r="H1021" s="518"/>
      <c r="I1021" s="518"/>
      <c r="J1021" s="518"/>
      <c r="K1021" s="518"/>
    </row>
    <row r="1022" spans="1:31" s="255" customFormat="1" ht="19.5" customHeight="1">
      <c r="C1022" s="283"/>
    </row>
    <row r="1023" spans="1:31" s="255" customFormat="1" ht="24" customHeight="1">
      <c r="C1023" s="283"/>
      <c r="M1023" s="264" t="s">
        <v>212</v>
      </c>
      <c r="N1023" s="519" t="str">
        <f>入力フォーム!$C$22</f>
        <v>07-999</v>
      </c>
      <c r="O1023" s="519"/>
    </row>
    <row r="1024" spans="1:31" s="255" customFormat="1" ht="24" customHeight="1">
      <c r="C1024" s="283"/>
      <c r="M1024" s="264" t="s">
        <v>213</v>
      </c>
      <c r="N1024" s="519" t="str">
        <f>入力フォーム!$C$4</f>
        <v>文学部事務室</v>
      </c>
      <c r="O1024" s="519"/>
    </row>
    <row r="1025" spans="3:16" s="255" customFormat="1" ht="24" customHeight="1">
      <c r="C1025" s="283"/>
      <c r="M1025" s="264" t="s">
        <v>214</v>
      </c>
      <c r="N1025" s="519">
        <f>VLOOKUP(A1013,入力フォーム!$A$26:$AA$75,9,FALSE)</f>
        <v>0</v>
      </c>
      <c r="O1025" s="519"/>
    </row>
    <row r="1026" spans="3:16" s="255" customFormat="1" ht="24" customHeight="1">
      <c r="C1026" s="283"/>
      <c r="M1026" s="264" t="s">
        <v>215</v>
      </c>
      <c r="N1026" s="519">
        <f>VLOOKUP(A1013,入力フォーム!$A$26:$AA$75,2,FALSE)</f>
        <v>0</v>
      </c>
      <c r="O1026" s="519"/>
    </row>
    <row r="1027" spans="3:16" s="255" customFormat="1" ht="22.5" customHeight="1">
      <c r="C1027" s="283"/>
      <c r="M1027" s="283"/>
      <c r="N1027" s="265"/>
      <c r="O1027" s="265"/>
    </row>
    <row r="1028" spans="3:16" s="255" customFormat="1" ht="22.5" customHeight="1">
      <c r="C1028" s="283"/>
      <c r="M1028" s="283"/>
      <c r="N1028" s="265"/>
      <c r="O1028" s="265"/>
    </row>
    <row r="1029" spans="3:16" s="255" customFormat="1" ht="19.5" customHeight="1">
      <c r="C1029" s="266" t="s">
        <v>250</v>
      </c>
      <c r="D1029" s="266"/>
      <c r="E1029" s="520">
        <f>入力フォーム!$C$13</f>
        <v>45931</v>
      </c>
      <c r="F1029" s="520"/>
      <c r="G1029" s="520"/>
      <c r="H1029" s="520"/>
      <c r="I1029" s="521" t="s">
        <v>216</v>
      </c>
      <c r="J1029" s="521"/>
      <c r="K1029" s="521"/>
      <c r="L1029" s="521"/>
      <c r="M1029" s="521"/>
      <c r="N1029" s="521"/>
    </row>
    <row r="1030" spans="3:16" s="255" customFormat="1" ht="21" customHeight="1">
      <c r="C1030" s="267"/>
      <c r="D1030" s="267"/>
      <c r="E1030" s="267"/>
      <c r="F1030" s="267"/>
      <c r="G1030" s="267"/>
      <c r="H1030" s="267"/>
      <c r="I1030" s="267"/>
      <c r="J1030" s="267"/>
      <c r="K1030" s="267"/>
      <c r="L1030" s="267"/>
      <c r="M1030" s="267"/>
      <c r="N1030" s="267"/>
      <c r="O1030" s="267"/>
    </row>
    <row r="1031" spans="3:16" s="255" customFormat="1" ht="21" customHeight="1">
      <c r="C1031" s="267"/>
      <c r="D1031" s="267"/>
      <c r="E1031" s="267"/>
      <c r="F1031" s="267"/>
      <c r="G1031" s="267"/>
      <c r="H1031" s="267"/>
      <c r="I1031" s="267"/>
      <c r="J1031" s="267"/>
      <c r="K1031" s="267"/>
      <c r="L1031" s="267"/>
      <c r="M1031" s="267"/>
      <c r="N1031" s="267"/>
      <c r="O1031" s="267"/>
    </row>
    <row r="1032" spans="3:16" s="255" customFormat="1" ht="21" customHeight="1">
      <c r="C1032" s="283"/>
      <c r="D1032" s="512" t="s">
        <v>217</v>
      </c>
      <c r="E1032" s="512"/>
      <c r="F1032" s="512"/>
      <c r="G1032" s="512"/>
      <c r="H1032" s="512"/>
      <c r="I1032" s="512"/>
      <c r="J1032" s="512"/>
      <c r="K1032" s="512"/>
      <c r="L1032" s="512"/>
      <c r="M1032" s="512"/>
      <c r="N1032" s="512"/>
      <c r="O1032" s="512"/>
      <c r="P1032" s="266"/>
    </row>
    <row r="1033" spans="3:16" s="255" customFormat="1" ht="21" customHeight="1">
      <c r="C1033" s="267"/>
      <c r="D1033" s="267"/>
      <c r="E1033" s="267"/>
      <c r="F1033" s="267"/>
      <c r="G1033" s="267"/>
      <c r="H1033" s="267"/>
      <c r="I1033" s="267"/>
      <c r="J1033" s="267"/>
      <c r="K1033" s="267"/>
      <c r="L1033" s="267"/>
      <c r="M1033" s="267"/>
      <c r="N1033" s="267"/>
      <c r="O1033" s="267"/>
    </row>
    <row r="1034" spans="3:16" s="255" customFormat="1" ht="21" customHeight="1">
      <c r="C1034" s="285"/>
      <c r="D1034" s="285"/>
      <c r="E1034" s="285"/>
      <c r="F1034" s="285"/>
      <c r="G1034" s="285"/>
      <c r="H1034" s="285"/>
      <c r="I1034" s="285"/>
      <c r="J1034" s="285"/>
    </row>
    <row r="1035" spans="3:16" s="255" customFormat="1" ht="27" customHeight="1">
      <c r="C1035" s="283" t="s">
        <v>251</v>
      </c>
      <c r="D1035" s="283" t="s">
        <v>218</v>
      </c>
      <c r="E1035" s="513"/>
      <c r="F1035" s="513"/>
      <c r="G1035" s="513"/>
      <c r="H1035" s="513"/>
      <c r="I1035" s="513"/>
      <c r="J1035" s="513"/>
      <c r="K1035" s="513"/>
      <c r="M1035" s="269"/>
      <c r="N1035" s="270" t="s">
        <v>219</v>
      </c>
    </row>
    <row r="1036" spans="3:16" s="255" customFormat="1" ht="27" customHeight="1">
      <c r="C1036" s="283" t="s">
        <v>252</v>
      </c>
      <c r="D1036" s="283" t="s">
        <v>220</v>
      </c>
      <c r="E1036" s="514"/>
      <c r="F1036" s="514"/>
      <c r="G1036" s="514"/>
      <c r="H1036" s="514"/>
      <c r="I1036" s="514"/>
      <c r="J1036" s="514"/>
      <c r="K1036" s="514"/>
      <c r="L1036" s="284" t="s">
        <v>253</v>
      </c>
      <c r="M1036" s="282"/>
      <c r="N1036" s="273" t="s">
        <v>221</v>
      </c>
      <c r="O1036" s="274"/>
    </row>
    <row r="1037" spans="3:16" s="255" customFormat="1" ht="22.5" customHeight="1">
      <c r="C1037" s="283"/>
      <c r="D1037" s="283"/>
      <c r="E1037" s="283"/>
      <c r="F1037" s="283"/>
      <c r="G1037" s="283"/>
      <c r="H1037" s="283"/>
      <c r="I1037" s="283"/>
      <c r="J1037" s="283"/>
    </row>
    <row r="1038" spans="3:16" s="255" customFormat="1" ht="27" customHeight="1">
      <c r="C1038" s="283"/>
      <c r="D1038" s="283" t="s">
        <v>254</v>
      </c>
      <c r="E1038" s="515" t="s">
        <v>222</v>
      </c>
      <c r="F1038" s="515"/>
      <c r="G1038" s="515"/>
      <c r="H1038" s="515"/>
      <c r="I1038" s="515"/>
      <c r="J1038" s="515"/>
      <c r="K1038" s="515"/>
    </row>
    <row r="1039" spans="3:16" s="255" customFormat="1" ht="22.5" customHeight="1">
      <c r="C1039" s="283"/>
      <c r="D1039" s="283"/>
      <c r="E1039" s="283"/>
      <c r="F1039" s="283"/>
      <c r="G1039" s="283"/>
      <c r="H1039" s="283"/>
      <c r="I1039" s="283"/>
      <c r="J1039" s="283"/>
    </row>
    <row r="1040" spans="3:16" s="255" customFormat="1" ht="27" customHeight="1">
      <c r="C1040" s="283" t="s">
        <v>255</v>
      </c>
      <c r="D1040" s="283" t="s">
        <v>223</v>
      </c>
      <c r="E1040" s="275"/>
      <c r="F1040" s="275"/>
      <c r="G1040" s="275"/>
      <c r="H1040" s="275"/>
      <c r="I1040" s="275"/>
      <c r="J1040" s="275"/>
      <c r="K1040" s="276"/>
      <c r="L1040" s="277"/>
    </row>
    <row r="1041" spans="3:15" s="255" customFormat="1" ht="27" customHeight="1">
      <c r="C1041" s="283"/>
      <c r="D1041" s="283"/>
      <c r="E1041" s="516" t="s">
        <v>224</v>
      </c>
      <c r="F1041" s="516"/>
      <c r="G1041" s="516"/>
      <c r="H1041" s="516"/>
      <c r="I1041" s="516"/>
      <c r="J1041" s="516"/>
      <c r="K1041" s="516"/>
      <c r="L1041" s="516"/>
      <c r="M1041" s="516"/>
      <c r="N1041" s="516"/>
    </row>
    <row r="1042" spans="3:15" s="255" customFormat="1" ht="22.5" customHeight="1">
      <c r="C1042" s="283"/>
      <c r="D1042" s="283"/>
      <c r="E1042" s="283"/>
      <c r="F1042" s="283"/>
      <c r="G1042" s="283"/>
      <c r="H1042" s="283"/>
      <c r="I1042" s="283"/>
      <c r="J1042" s="283"/>
    </row>
    <row r="1043" spans="3:15" s="255" customFormat="1" ht="27" customHeight="1">
      <c r="C1043" s="283" t="s">
        <v>256</v>
      </c>
      <c r="D1043" s="283" t="s">
        <v>218</v>
      </c>
      <c r="E1043" s="517"/>
      <c r="F1043" s="517"/>
      <c r="G1043" s="517"/>
      <c r="H1043" s="517"/>
      <c r="I1043" s="517"/>
      <c r="J1043" s="517"/>
      <c r="K1043" s="517"/>
      <c r="L1043" s="517"/>
      <c r="M1043" s="517"/>
      <c r="N1043" s="517"/>
    </row>
    <row r="1044" spans="3:15" s="255" customFormat="1" ht="27" customHeight="1">
      <c r="C1044" s="283" t="s">
        <v>257</v>
      </c>
      <c r="D1044" s="283" t="s">
        <v>225</v>
      </c>
      <c r="E1044" s="508"/>
      <c r="F1044" s="508"/>
      <c r="G1044" s="508"/>
      <c r="H1044" s="508"/>
      <c r="I1044" s="508"/>
      <c r="J1044" s="508"/>
      <c r="K1044" s="508"/>
      <c r="L1044" s="508"/>
      <c r="M1044" s="508"/>
      <c r="N1044" s="508"/>
    </row>
    <row r="1045" spans="3:15" s="255" customFormat="1" ht="22.5" customHeight="1">
      <c r="C1045" s="283"/>
      <c r="D1045" s="283"/>
      <c r="E1045" s="283"/>
      <c r="F1045" s="283"/>
      <c r="G1045" s="283"/>
      <c r="H1045" s="283"/>
      <c r="I1045" s="283"/>
      <c r="J1045" s="283"/>
    </row>
    <row r="1046" spans="3:15" s="255" customFormat="1" ht="19.5" customHeight="1">
      <c r="C1046" s="283"/>
      <c r="M1046" s="278"/>
      <c r="N1046" s="509" t="s">
        <v>226</v>
      </c>
      <c r="O1046" s="509"/>
    </row>
    <row r="1047" spans="3:15" s="255" customFormat="1" ht="19.5" customHeight="1">
      <c r="C1047" s="283"/>
      <c r="M1047" s="278"/>
      <c r="N1047" s="278"/>
    </row>
    <row r="1048" spans="3:15" s="255" customFormat="1" ht="27" customHeight="1">
      <c r="C1048" s="510" t="s">
        <v>227</v>
      </c>
      <c r="D1048" s="510"/>
      <c r="E1048" s="510"/>
      <c r="F1048" s="510"/>
      <c r="G1048" s="510"/>
      <c r="H1048" s="510"/>
      <c r="I1048" s="510"/>
      <c r="J1048" s="510"/>
      <c r="K1048" s="510"/>
      <c r="L1048" s="510"/>
      <c r="M1048" s="510"/>
      <c r="N1048" s="510"/>
      <c r="O1048" s="510"/>
    </row>
    <row r="1049" spans="3:15" s="255" customFormat="1" ht="24" customHeight="1">
      <c r="C1049" s="511" t="s">
        <v>228</v>
      </c>
      <c r="D1049" s="511"/>
      <c r="E1049" s="511"/>
      <c r="F1049" s="511"/>
      <c r="G1049" s="511"/>
      <c r="H1049" s="511"/>
      <c r="I1049" s="511"/>
      <c r="J1049" s="511"/>
      <c r="K1049" s="511"/>
      <c r="L1049" s="511"/>
      <c r="M1049" s="511"/>
      <c r="N1049" s="511"/>
      <c r="O1049" s="511"/>
    </row>
    <row r="1050" spans="3:15" s="255" customFormat="1" ht="24" customHeight="1">
      <c r="C1050" s="511" t="s">
        <v>258</v>
      </c>
      <c r="D1050" s="511"/>
      <c r="E1050" s="511"/>
      <c r="F1050" s="511"/>
      <c r="G1050" s="511"/>
      <c r="H1050" s="511"/>
      <c r="I1050" s="511"/>
      <c r="J1050" s="511"/>
      <c r="K1050" s="511"/>
      <c r="L1050" s="511"/>
      <c r="M1050" s="511"/>
      <c r="N1050" s="511"/>
      <c r="O1050" s="511"/>
    </row>
    <row r="1051" spans="3:15" s="255" customFormat="1" ht="24" customHeight="1">
      <c r="C1051" s="511" t="s">
        <v>259</v>
      </c>
      <c r="D1051" s="511"/>
      <c r="E1051" s="511"/>
      <c r="F1051" s="511"/>
      <c r="G1051" s="511"/>
      <c r="H1051" s="511"/>
      <c r="I1051" s="511"/>
      <c r="J1051" s="511"/>
      <c r="K1051" s="511"/>
      <c r="L1051" s="511"/>
      <c r="M1051" s="511"/>
      <c r="N1051" s="511"/>
      <c r="O1051" s="511"/>
    </row>
    <row r="1052" spans="3:15" s="255" customFormat="1" ht="24" customHeight="1">
      <c r="C1052" s="511" t="s">
        <v>260</v>
      </c>
      <c r="D1052" s="511"/>
      <c r="E1052" s="511"/>
      <c r="F1052" s="511"/>
      <c r="G1052" s="511"/>
      <c r="H1052" s="511"/>
      <c r="I1052" s="511"/>
      <c r="J1052" s="511"/>
      <c r="K1052" s="511"/>
      <c r="L1052" s="511"/>
      <c r="M1052" s="511"/>
      <c r="N1052" s="511"/>
      <c r="O1052" s="511"/>
    </row>
    <row r="1053" spans="3:15" s="255" customFormat="1" ht="24" customHeight="1">
      <c r="C1053" s="522" t="s">
        <v>261</v>
      </c>
      <c r="D1053" s="522"/>
      <c r="E1053" s="522"/>
      <c r="F1053" s="522"/>
      <c r="G1053" s="522"/>
      <c r="H1053" s="522"/>
      <c r="I1053" s="522"/>
      <c r="J1053" s="522"/>
      <c r="K1053" s="522"/>
      <c r="L1053" s="522"/>
      <c r="M1053" s="522"/>
      <c r="N1053" s="522"/>
      <c r="O1053" s="522"/>
    </row>
    <row r="1054" spans="3:15" s="255" customFormat="1" ht="24" customHeight="1">
      <c r="C1054" s="522" t="s">
        <v>262</v>
      </c>
      <c r="D1054" s="522"/>
      <c r="E1054" s="522"/>
      <c r="F1054" s="522"/>
      <c r="G1054" s="522"/>
      <c r="H1054" s="522"/>
      <c r="I1054" s="522"/>
      <c r="J1054" s="522"/>
      <c r="K1054" s="522"/>
      <c r="L1054" s="522"/>
      <c r="M1054" s="522"/>
      <c r="N1054" s="522"/>
      <c r="O1054" s="522"/>
    </row>
    <row r="1055" spans="3:15" ht="18.75" customHeight="1">
      <c r="D1055" s="279"/>
      <c r="E1055" s="279"/>
      <c r="F1055" s="279"/>
      <c r="G1055" s="279"/>
      <c r="H1055" s="279"/>
      <c r="I1055" s="279"/>
      <c r="J1055" s="279"/>
      <c r="K1055" s="279"/>
      <c r="L1055" s="279"/>
      <c r="M1055" s="279"/>
      <c r="N1055" s="279"/>
      <c r="O1055" s="279"/>
    </row>
    <row r="1056" spans="3:15" ht="18.75" customHeight="1" thickBot="1">
      <c r="N1056" s="523">
        <v>20250414</v>
      </c>
      <c r="O1056" s="523"/>
    </row>
    <row r="1057" spans="1:31" s="255" customFormat="1" ht="31.5" customHeight="1">
      <c r="A1057" s="255">
        <f>IF(MOD(ROW()-1,44)=0,QUOTIENT(ROW()-1,44)+1,"")</f>
        <v>25</v>
      </c>
      <c r="C1057" s="498" t="s">
        <v>248</v>
      </c>
      <c r="D1057" s="498"/>
      <c r="E1057" s="499">
        <f>VLOOKUP(A1057,入力フォーム!$A$26:$AA$75,25,FALSE)</f>
        <v>0</v>
      </c>
      <c r="F1057" s="500"/>
      <c r="G1057" s="501"/>
      <c r="H1057" s="505">
        <f>IF(OR(E1057="新規",E1057="変更"),"※提出してください",IF(E1057="済","※提出は不要です",))</f>
        <v>0</v>
      </c>
      <c r="I1057" s="505"/>
      <c r="J1057" s="505"/>
      <c r="K1057" s="505"/>
      <c r="L1057" s="505"/>
      <c r="M1057" s="505"/>
      <c r="N1057" s="505"/>
      <c r="O1057" s="505"/>
    </row>
    <row r="1058" spans="1:31" s="255" customFormat="1" ht="23.25" customHeight="1" thickBot="1">
      <c r="C1058" s="498"/>
      <c r="D1058" s="498"/>
      <c r="E1058" s="502"/>
      <c r="F1058" s="503"/>
      <c r="G1058" s="504"/>
      <c r="H1058" s="505"/>
      <c r="I1058" s="505"/>
      <c r="J1058" s="505"/>
      <c r="K1058" s="505"/>
      <c r="L1058" s="505"/>
      <c r="M1058" s="505"/>
      <c r="N1058" s="505"/>
      <c r="O1058" s="505"/>
    </row>
    <row r="1059" spans="1:31" s="255" customFormat="1" ht="23.25" customHeight="1">
      <c r="C1059" s="256"/>
      <c r="D1059" s="256"/>
      <c r="E1059" s="256"/>
      <c r="F1059" s="256"/>
      <c r="G1059" s="256"/>
      <c r="H1059" s="256"/>
      <c r="I1059" s="256"/>
      <c r="J1059" s="256"/>
      <c r="K1059" s="256"/>
      <c r="L1059" s="256"/>
      <c r="M1059" s="256"/>
      <c r="N1059" s="256"/>
      <c r="O1059" s="256"/>
    </row>
    <row r="1060" spans="1:31" ht="30" customHeight="1">
      <c r="D1060" s="506" t="s">
        <v>249</v>
      </c>
      <c r="E1060" s="506"/>
      <c r="F1060" s="506"/>
      <c r="G1060" s="506"/>
      <c r="H1060" s="506"/>
      <c r="I1060" s="506"/>
      <c r="J1060" s="506"/>
      <c r="K1060" s="506"/>
      <c r="L1060" s="506"/>
      <c r="M1060" s="506"/>
      <c r="N1060" s="506"/>
      <c r="O1060" s="258"/>
      <c r="P1060" s="259"/>
    </row>
    <row r="1061" spans="1:31" ht="30" customHeight="1">
      <c r="D1061" s="506" t="s">
        <v>210</v>
      </c>
      <c r="E1061" s="506"/>
      <c r="F1061" s="506"/>
      <c r="G1061" s="506"/>
      <c r="H1061" s="506"/>
      <c r="I1061" s="506"/>
      <c r="J1061" s="506"/>
      <c r="K1061" s="506"/>
      <c r="L1061" s="506"/>
      <c r="M1061" s="506"/>
      <c r="N1061" s="506"/>
      <c r="O1061" s="258"/>
      <c r="P1061" s="259"/>
    </row>
    <row r="1062" spans="1:31" ht="27" customHeight="1">
      <c r="D1062" s="281"/>
      <c r="E1062" s="281"/>
      <c r="F1062" s="281"/>
      <c r="G1062" s="281"/>
      <c r="H1062" s="281"/>
      <c r="I1062" s="281"/>
      <c r="J1062" s="281"/>
      <c r="K1062" s="281"/>
      <c r="L1062" s="281"/>
      <c r="M1062" s="281"/>
      <c r="N1062" s="281"/>
      <c r="O1062" s="281"/>
      <c r="P1062" s="259"/>
      <c r="AE1062" s="262"/>
    </row>
    <row r="1063" spans="1:31" s="255" customFormat="1" ht="19.5" customHeight="1">
      <c r="C1063" s="283"/>
      <c r="L1063" s="283"/>
      <c r="N1063" s="507">
        <f ca="1">TODAY()</f>
        <v>45761</v>
      </c>
      <c r="O1063" s="507"/>
    </row>
    <row r="1064" spans="1:31" s="255" customFormat="1" ht="19.5" customHeight="1">
      <c r="C1064" s="283"/>
    </row>
    <row r="1065" spans="1:31" s="255" customFormat="1" ht="19.5" customHeight="1">
      <c r="C1065" s="518" t="s">
        <v>211</v>
      </c>
      <c r="D1065" s="518"/>
      <c r="E1065" s="518"/>
      <c r="F1065" s="518"/>
      <c r="G1065" s="518"/>
      <c r="H1065" s="518"/>
      <c r="I1065" s="518"/>
      <c r="J1065" s="518"/>
      <c r="K1065" s="518"/>
    </row>
    <row r="1066" spans="1:31" s="255" customFormat="1" ht="19.5" customHeight="1">
      <c r="C1066" s="283"/>
    </row>
    <row r="1067" spans="1:31" s="255" customFormat="1" ht="24" customHeight="1">
      <c r="C1067" s="283"/>
      <c r="M1067" s="264" t="s">
        <v>212</v>
      </c>
      <c r="N1067" s="519" t="str">
        <f>入力フォーム!$C$22</f>
        <v>07-999</v>
      </c>
      <c r="O1067" s="519"/>
    </row>
    <row r="1068" spans="1:31" s="255" customFormat="1" ht="24" customHeight="1">
      <c r="C1068" s="283"/>
      <c r="M1068" s="264" t="s">
        <v>213</v>
      </c>
      <c r="N1068" s="519" t="str">
        <f>入力フォーム!$C$4</f>
        <v>文学部事務室</v>
      </c>
      <c r="O1068" s="519"/>
    </row>
    <row r="1069" spans="1:31" s="255" customFormat="1" ht="24" customHeight="1">
      <c r="C1069" s="283"/>
      <c r="M1069" s="264" t="s">
        <v>214</v>
      </c>
      <c r="N1069" s="519">
        <f>VLOOKUP(A1057,入力フォーム!$A$26:$AA$75,9,FALSE)</f>
        <v>0</v>
      </c>
      <c r="O1069" s="519"/>
    </row>
    <row r="1070" spans="1:31" s="255" customFormat="1" ht="24" customHeight="1">
      <c r="C1070" s="283"/>
      <c r="M1070" s="264" t="s">
        <v>215</v>
      </c>
      <c r="N1070" s="519">
        <f>VLOOKUP(A1057,入力フォーム!$A$26:$AA$75,2,FALSE)</f>
        <v>0</v>
      </c>
      <c r="O1070" s="519"/>
    </row>
    <row r="1071" spans="1:31" s="255" customFormat="1" ht="22.5" customHeight="1">
      <c r="C1071" s="283"/>
      <c r="M1071" s="283"/>
      <c r="N1071" s="265"/>
      <c r="O1071" s="265"/>
    </row>
    <row r="1072" spans="1:31" s="255" customFormat="1" ht="22.5" customHeight="1">
      <c r="C1072" s="283"/>
      <c r="M1072" s="283"/>
      <c r="N1072" s="265"/>
      <c r="O1072" s="265"/>
    </row>
    <row r="1073" spans="3:16" s="255" customFormat="1" ht="19.5" customHeight="1">
      <c r="C1073" s="266" t="s">
        <v>250</v>
      </c>
      <c r="D1073" s="266"/>
      <c r="E1073" s="520">
        <f>入力フォーム!$C$13</f>
        <v>45931</v>
      </c>
      <c r="F1073" s="520"/>
      <c r="G1073" s="520"/>
      <c r="H1073" s="520"/>
      <c r="I1073" s="521" t="s">
        <v>216</v>
      </c>
      <c r="J1073" s="521"/>
      <c r="K1073" s="521"/>
      <c r="L1073" s="521"/>
      <c r="M1073" s="521"/>
      <c r="N1073" s="521"/>
    </row>
    <row r="1074" spans="3:16" s="255" customFormat="1" ht="21" customHeight="1">
      <c r="C1074" s="267"/>
      <c r="D1074" s="267"/>
      <c r="E1074" s="267"/>
      <c r="F1074" s="267"/>
      <c r="G1074" s="267"/>
      <c r="H1074" s="267"/>
      <c r="I1074" s="267"/>
      <c r="J1074" s="267"/>
      <c r="K1074" s="267"/>
      <c r="L1074" s="267"/>
      <c r="M1074" s="267"/>
      <c r="N1074" s="267"/>
      <c r="O1074" s="267"/>
    </row>
    <row r="1075" spans="3:16" s="255" customFormat="1" ht="21" customHeight="1">
      <c r="C1075" s="267"/>
      <c r="D1075" s="267"/>
      <c r="E1075" s="267"/>
      <c r="F1075" s="267"/>
      <c r="G1075" s="267"/>
      <c r="H1075" s="267"/>
      <c r="I1075" s="267"/>
      <c r="J1075" s="267"/>
      <c r="K1075" s="267"/>
      <c r="L1075" s="267"/>
      <c r="M1075" s="267"/>
      <c r="N1075" s="267"/>
      <c r="O1075" s="267"/>
    </row>
    <row r="1076" spans="3:16" s="255" customFormat="1" ht="21" customHeight="1">
      <c r="C1076" s="283"/>
      <c r="D1076" s="512" t="s">
        <v>217</v>
      </c>
      <c r="E1076" s="512"/>
      <c r="F1076" s="512"/>
      <c r="G1076" s="512"/>
      <c r="H1076" s="512"/>
      <c r="I1076" s="512"/>
      <c r="J1076" s="512"/>
      <c r="K1076" s="512"/>
      <c r="L1076" s="512"/>
      <c r="M1076" s="512"/>
      <c r="N1076" s="512"/>
      <c r="O1076" s="512"/>
      <c r="P1076" s="266"/>
    </row>
    <row r="1077" spans="3:16" s="255" customFormat="1" ht="21" customHeight="1">
      <c r="C1077" s="267"/>
      <c r="D1077" s="267"/>
      <c r="E1077" s="267"/>
      <c r="F1077" s="267"/>
      <c r="G1077" s="267"/>
      <c r="H1077" s="267"/>
      <c r="I1077" s="267"/>
      <c r="J1077" s="267"/>
      <c r="K1077" s="267"/>
      <c r="L1077" s="267"/>
      <c r="M1077" s="267"/>
      <c r="N1077" s="267"/>
      <c r="O1077" s="267"/>
    </row>
    <row r="1078" spans="3:16" s="255" customFormat="1" ht="21" customHeight="1">
      <c r="C1078" s="285"/>
      <c r="D1078" s="285"/>
      <c r="E1078" s="285"/>
      <c r="F1078" s="285"/>
      <c r="G1078" s="285"/>
      <c r="H1078" s="285"/>
      <c r="I1078" s="285"/>
      <c r="J1078" s="285"/>
    </row>
    <row r="1079" spans="3:16" s="255" customFormat="1" ht="27" customHeight="1">
      <c r="C1079" s="283" t="s">
        <v>251</v>
      </c>
      <c r="D1079" s="283" t="s">
        <v>218</v>
      </c>
      <c r="E1079" s="513"/>
      <c r="F1079" s="513"/>
      <c r="G1079" s="513"/>
      <c r="H1079" s="513"/>
      <c r="I1079" s="513"/>
      <c r="J1079" s="513"/>
      <c r="K1079" s="513"/>
      <c r="M1079" s="269"/>
      <c r="N1079" s="270" t="s">
        <v>219</v>
      </c>
    </row>
    <row r="1080" spans="3:16" s="255" customFormat="1" ht="27" customHeight="1">
      <c r="C1080" s="283" t="s">
        <v>252</v>
      </c>
      <c r="D1080" s="283" t="s">
        <v>220</v>
      </c>
      <c r="E1080" s="514"/>
      <c r="F1080" s="514"/>
      <c r="G1080" s="514"/>
      <c r="H1080" s="514"/>
      <c r="I1080" s="514"/>
      <c r="J1080" s="514"/>
      <c r="K1080" s="514"/>
      <c r="L1080" s="284" t="s">
        <v>253</v>
      </c>
      <c r="M1080" s="282"/>
      <c r="N1080" s="273" t="s">
        <v>221</v>
      </c>
      <c r="O1080" s="274"/>
    </row>
    <row r="1081" spans="3:16" s="255" customFormat="1" ht="22.5" customHeight="1">
      <c r="C1081" s="283"/>
      <c r="D1081" s="283"/>
      <c r="E1081" s="283"/>
      <c r="F1081" s="283"/>
      <c r="G1081" s="283"/>
      <c r="H1081" s="283"/>
      <c r="I1081" s="283"/>
      <c r="J1081" s="283"/>
    </row>
    <row r="1082" spans="3:16" s="255" customFormat="1" ht="27" customHeight="1">
      <c r="C1082" s="283"/>
      <c r="D1082" s="283" t="s">
        <v>254</v>
      </c>
      <c r="E1082" s="515" t="s">
        <v>222</v>
      </c>
      <c r="F1082" s="515"/>
      <c r="G1082" s="515"/>
      <c r="H1082" s="515"/>
      <c r="I1082" s="515"/>
      <c r="J1082" s="515"/>
      <c r="K1082" s="515"/>
    </row>
    <row r="1083" spans="3:16" s="255" customFormat="1" ht="22.5" customHeight="1">
      <c r="C1083" s="283"/>
      <c r="D1083" s="283"/>
      <c r="E1083" s="283"/>
      <c r="F1083" s="283"/>
      <c r="G1083" s="283"/>
      <c r="H1083" s="283"/>
      <c r="I1083" s="283"/>
      <c r="J1083" s="283"/>
    </row>
    <row r="1084" spans="3:16" s="255" customFormat="1" ht="27" customHeight="1">
      <c r="C1084" s="283" t="s">
        <v>255</v>
      </c>
      <c r="D1084" s="283" t="s">
        <v>223</v>
      </c>
      <c r="E1084" s="275"/>
      <c r="F1084" s="275"/>
      <c r="G1084" s="275"/>
      <c r="H1084" s="275"/>
      <c r="I1084" s="275"/>
      <c r="J1084" s="275"/>
      <c r="K1084" s="276"/>
      <c r="L1084" s="277"/>
    </row>
    <row r="1085" spans="3:16" s="255" customFormat="1" ht="27" customHeight="1">
      <c r="C1085" s="283"/>
      <c r="D1085" s="283"/>
      <c r="E1085" s="516" t="s">
        <v>224</v>
      </c>
      <c r="F1085" s="516"/>
      <c r="G1085" s="516"/>
      <c r="H1085" s="516"/>
      <c r="I1085" s="516"/>
      <c r="J1085" s="516"/>
      <c r="K1085" s="516"/>
      <c r="L1085" s="516"/>
      <c r="M1085" s="516"/>
      <c r="N1085" s="516"/>
    </row>
    <row r="1086" spans="3:16" s="255" customFormat="1" ht="22.5" customHeight="1">
      <c r="C1086" s="283"/>
      <c r="D1086" s="283"/>
      <c r="E1086" s="283"/>
      <c r="F1086" s="283"/>
      <c r="G1086" s="283"/>
      <c r="H1086" s="283"/>
      <c r="I1086" s="283"/>
      <c r="J1086" s="283"/>
    </row>
    <row r="1087" spans="3:16" s="255" customFormat="1" ht="27" customHeight="1">
      <c r="C1087" s="283" t="s">
        <v>256</v>
      </c>
      <c r="D1087" s="283" t="s">
        <v>218</v>
      </c>
      <c r="E1087" s="517"/>
      <c r="F1087" s="517"/>
      <c r="G1087" s="517"/>
      <c r="H1087" s="517"/>
      <c r="I1087" s="517"/>
      <c r="J1087" s="517"/>
      <c r="K1087" s="517"/>
      <c r="L1087" s="517"/>
      <c r="M1087" s="517"/>
      <c r="N1087" s="517"/>
    </row>
    <row r="1088" spans="3:16" s="255" customFormat="1" ht="27" customHeight="1">
      <c r="C1088" s="283" t="s">
        <v>257</v>
      </c>
      <c r="D1088" s="283" t="s">
        <v>225</v>
      </c>
      <c r="E1088" s="508"/>
      <c r="F1088" s="508"/>
      <c r="G1088" s="508"/>
      <c r="H1088" s="508"/>
      <c r="I1088" s="508"/>
      <c r="J1088" s="508"/>
      <c r="K1088" s="508"/>
      <c r="L1088" s="508"/>
      <c r="M1088" s="508"/>
      <c r="N1088" s="508"/>
    </row>
    <row r="1089" spans="1:16" s="255" customFormat="1" ht="22.5" customHeight="1">
      <c r="C1089" s="283"/>
      <c r="D1089" s="283"/>
      <c r="E1089" s="283"/>
      <c r="F1089" s="283"/>
      <c r="G1089" s="283"/>
      <c r="H1089" s="283"/>
      <c r="I1089" s="283"/>
      <c r="J1089" s="283"/>
    </row>
    <row r="1090" spans="1:16" s="255" customFormat="1" ht="19.5" customHeight="1">
      <c r="C1090" s="283"/>
      <c r="M1090" s="278"/>
      <c r="N1090" s="509" t="s">
        <v>226</v>
      </c>
      <c r="O1090" s="509"/>
    </row>
    <row r="1091" spans="1:16" s="255" customFormat="1" ht="19.5" customHeight="1">
      <c r="C1091" s="283"/>
      <c r="M1091" s="278"/>
      <c r="N1091" s="278"/>
    </row>
    <row r="1092" spans="1:16" s="255" customFormat="1" ht="27" customHeight="1">
      <c r="C1092" s="510" t="s">
        <v>227</v>
      </c>
      <c r="D1092" s="510"/>
      <c r="E1092" s="510"/>
      <c r="F1092" s="510"/>
      <c r="G1092" s="510"/>
      <c r="H1092" s="510"/>
      <c r="I1092" s="510"/>
      <c r="J1092" s="510"/>
      <c r="K1092" s="510"/>
      <c r="L1092" s="510"/>
      <c r="M1092" s="510"/>
      <c r="N1092" s="510"/>
      <c r="O1092" s="510"/>
    </row>
    <row r="1093" spans="1:16" s="255" customFormat="1" ht="24" customHeight="1">
      <c r="C1093" s="511" t="s">
        <v>228</v>
      </c>
      <c r="D1093" s="511"/>
      <c r="E1093" s="511"/>
      <c r="F1093" s="511"/>
      <c r="G1093" s="511"/>
      <c r="H1093" s="511"/>
      <c r="I1093" s="511"/>
      <c r="J1093" s="511"/>
      <c r="K1093" s="511"/>
      <c r="L1093" s="511"/>
      <c r="M1093" s="511"/>
      <c r="N1093" s="511"/>
      <c r="O1093" s="511"/>
    </row>
    <row r="1094" spans="1:16" s="255" customFormat="1" ht="24" customHeight="1">
      <c r="C1094" s="511" t="s">
        <v>258</v>
      </c>
      <c r="D1094" s="511"/>
      <c r="E1094" s="511"/>
      <c r="F1094" s="511"/>
      <c r="G1094" s="511"/>
      <c r="H1094" s="511"/>
      <c r="I1094" s="511"/>
      <c r="J1094" s="511"/>
      <c r="K1094" s="511"/>
      <c r="L1094" s="511"/>
      <c r="M1094" s="511"/>
      <c r="N1094" s="511"/>
      <c r="O1094" s="511"/>
    </row>
    <row r="1095" spans="1:16" s="255" customFormat="1" ht="24" customHeight="1">
      <c r="C1095" s="511" t="s">
        <v>259</v>
      </c>
      <c r="D1095" s="511"/>
      <c r="E1095" s="511"/>
      <c r="F1095" s="511"/>
      <c r="G1095" s="511"/>
      <c r="H1095" s="511"/>
      <c r="I1095" s="511"/>
      <c r="J1095" s="511"/>
      <c r="K1095" s="511"/>
      <c r="L1095" s="511"/>
      <c r="M1095" s="511"/>
      <c r="N1095" s="511"/>
      <c r="O1095" s="511"/>
    </row>
    <row r="1096" spans="1:16" s="255" customFormat="1" ht="24" customHeight="1">
      <c r="C1096" s="511" t="s">
        <v>260</v>
      </c>
      <c r="D1096" s="511"/>
      <c r="E1096" s="511"/>
      <c r="F1096" s="511"/>
      <c r="G1096" s="511"/>
      <c r="H1096" s="511"/>
      <c r="I1096" s="511"/>
      <c r="J1096" s="511"/>
      <c r="K1096" s="511"/>
      <c r="L1096" s="511"/>
      <c r="M1096" s="511"/>
      <c r="N1096" s="511"/>
      <c r="O1096" s="511"/>
    </row>
    <row r="1097" spans="1:16" s="255" customFormat="1" ht="24" customHeight="1">
      <c r="C1097" s="522" t="s">
        <v>261</v>
      </c>
      <c r="D1097" s="522"/>
      <c r="E1097" s="522"/>
      <c r="F1097" s="522"/>
      <c r="G1097" s="522"/>
      <c r="H1097" s="522"/>
      <c r="I1097" s="522"/>
      <c r="J1097" s="522"/>
      <c r="K1097" s="522"/>
      <c r="L1097" s="522"/>
      <c r="M1097" s="522"/>
      <c r="N1097" s="522"/>
      <c r="O1097" s="522"/>
    </row>
    <row r="1098" spans="1:16" s="255" customFormat="1" ht="24" customHeight="1">
      <c r="C1098" s="522" t="s">
        <v>262</v>
      </c>
      <c r="D1098" s="522"/>
      <c r="E1098" s="522"/>
      <c r="F1098" s="522"/>
      <c r="G1098" s="522"/>
      <c r="H1098" s="522"/>
      <c r="I1098" s="522"/>
      <c r="J1098" s="522"/>
      <c r="K1098" s="522"/>
      <c r="L1098" s="522"/>
      <c r="M1098" s="522"/>
      <c r="N1098" s="522"/>
      <c r="O1098" s="522"/>
    </row>
    <row r="1099" spans="1:16" ht="18.75" customHeight="1">
      <c r="D1099" s="279"/>
      <c r="E1099" s="279"/>
      <c r="F1099" s="279"/>
      <c r="G1099" s="279"/>
      <c r="H1099" s="279"/>
      <c r="I1099" s="279"/>
      <c r="J1099" s="279"/>
      <c r="K1099" s="279"/>
      <c r="L1099" s="279"/>
      <c r="M1099" s="279"/>
      <c r="N1099" s="279"/>
      <c r="O1099" s="279"/>
    </row>
    <row r="1100" spans="1:16" ht="18.75" customHeight="1" thickBot="1">
      <c r="N1100" s="523">
        <v>20250414</v>
      </c>
      <c r="O1100" s="523"/>
    </row>
    <row r="1101" spans="1:16" s="255" customFormat="1" ht="31.5" customHeight="1">
      <c r="A1101" s="255">
        <f>IF(MOD(ROW()-1,44)=0,QUOTIENT(ROW()-1,44)+1,"")</f>
        <v>26</v>
      </c>
      <c r="C1101" s="498" t="s">
        <v>248</v>
      </c>
      <c r="D1101" s="498"/>
      <c r="E1101" s="499">
        <f>VLOOKUP(A1101,入力フォーム!$A$26:$AA$75,25,FALSE)</f>
        <v>0</v>
      </c>
      <c r="F1101" s="500"/>
      <c r="G1101" s="501"/>
      <c r="H1101" s="505">
        <f>IF(OR(E1101="新規",E1101="変更"),"※提出してください",IF(E1101="済","※提出は不要です",))</f>
        <v>0</v>
      </c>
      <c r="I1101" s="505"/>
      <c r="J1101" s="505"/>
      <c r="K1101" s="505"/>
      <c r="L1101" s="505"/>
      <c r="M1101" s="505"/>
      <c r="N1101" s="505"/>
      <c r="O1101" s="505"/>
    </row>
    <row r="1102" spans="1:16" s="255" customFormat="1" ht="23.25" customHeight="1" thickBot="1">
      <c r="C1102" s="498"/>
      <c r="D1102" s="498"/>
      <c r="E1102" s="502"/>
      <c r="F1102" s="503"/>
      <c r="G1102" s="504"/>
      <c r="H1102" s="505"/>
      <c r="I1102" s="505"/>
      <c r="J1102" s="505"/>
      <c r="K1102" s="505"/>
      <c r="L1102" s="505"/>
      <c r="M1102" s="505"/>
      <c r="N1102" s="505"/>
      <c r="O1102" s="505"/>
    </row>
    <row r="1103" spans="1:16" s="255" customFormat="1" ht="23.25" customHeight="1">
      <c r="C1103" s="256"/>
      <c r="D1103" s="256"/>
      <c r="E1103" s="256"/>
      <c r="F1103" s="256"/>
      <c r="G1103" s="256"/>
      <c r="H1103" s="256"/>
      <c r="I1103" s="256"/>
      <c r="J1103" s="256"/>
      <c r="K1103" s="256"/>
      <c r="L1103" s="256"/>
      <c r="M1103" s="256"/>
      <c r="N1103" s="256"/>
      <c r="O1103" s="256"/>
    </row>
    <row r="1104" spans="1:16" ht="30" customHeight="1">
      <c r="D1104" s="506" t="s">
        <v>249</v>
      </c>
      <c r="E1104" s="506"/>
      <c r="F1104" s="506"/>
      <c r="G1104" s="506"/>
      <c r="H1104" s="506"/>
      <c r="I1104" s="506"/>
      <c r="J1104" s="506"/>
      <c r="K1104" s="506"/>
      <c r="L1104" s="506"/>
      <c r="M1104" s="506"/>
      <c r="N1104" s="506"/>
      <c r="O1104" s="258"/>
      <c r="P1104" s="259"/>
    </row>
    <row r="1105" spans="3:31" ht="30" customHeight="1">
      <c r="D1105" s="506" t="s">
        <v>210</v>
      </c>
      <c r="E1105" s="506"/>
      <c r="F1105" s="506"/>
      <c r="G1105" s="506"/>
      <c r="H1105" s="506"/>
      <c r="I1105" s="506"/>
      <c r="J1105" s="506"/>
      <c r="K1105" s="506"/>
      <c r="L1105" s="506"/>
      <c r="M1105" s="506"/>
      <c r="N1105" s="506"/>
      <c r="O1105" s="258"/>
      <c r="P1105" s="259"/>
    </row>
    <row r="1106" spans="3:31" ht="27" customHeight="1">
      <c r="D1106" s="281"/>
      <c r="E1106" s="281"/>
      <c r="F1106" s="281"/>
      <c r="G1106" s="281"/>
      <c r="H1106" s="281"/>
      <c r="I1106" s="281"/>
      <c r="J1106" s="281"/>
      <c r="K1106" s="281"/>
      <c r="L1106" s="281"/>
      <c r="M1106" s="281"/>
      <c r="N1106" s="281"/>
      <c r="O1106" s="281"/>
      <c r="P1106" s="259"/>
      <c r="AE1106" s="262"/>
    </row>
    <row r="1107" spans="3:31" s="255" customFormat="1" ht="19.5" customHeight="1">
      <c r="C1107" s="283"/>
      <c r="L1107" s="283"/>
      <c r="N1107" s="507">
        <f ca="1">TODAY()</f>
        <v>45761</v>
      </c>
      <c r="O1107" s="507"/>
    </row>
    <row r="1108" spans="3:31" s="255" customFormat="1" ht="19.5" customHeight="1">
      <c r="C1108" s="283"/>
    </row>
    <row r="1109" spans="3:31" s="255" customFormat="1" ht="19.5" customHeight="1">
      <c r="C1109" s="518" t="s">
        <v>211</v>
      </c>
      <c r="D1109" s="518"/>
      <c r="E1109" s="518"/>
      <c r="F1109" s="518"/>
      <c r="G1109" s="518"/>
      <c r="H1109" s="518"/>
      <c r="I1109" s="518"/>
      <c r="J1109" s="518"/>
      <c r="K1109" s="518"/>
    </row>
    <row r="1110" spans="3:31" s="255" customFormat="1" ht="19.5" customHeight="1">
      <c r="C1110" s="283"/>
    </row>
    <row r="1111" spans="3:31" s="255" customFormat="1" ht="24" customHeight="1">
      <c r="C1111" s="283"/>
      <c r="M1111" s="264" t="s">
        <v>212</v>
      </c>
      <c r="N1111" s="519" t="str">
        <f>入力フォーム!$C$22</f>
        <v>07-999</v>
      </c>
      <c r="O1111" s="519"/>
    </row>
    <row r="1112" spans="3:31" s="255" customFormat="1" ht="24" customHeight="1">
      <c r="C1112" s="283"/>
      <c r="M1112" s="264" t="s">
        <v>213</v>
      </c>
      <c r="N1112" s="519" t="str">
        <f>入力フォーム!$C$4</f>
        <v>文学部事務室</v>
      </c>
      <c r="O1112" s="519"/>
    </row>
    <row r="1113" spans="3:31" s="255" customFormat="1" ht="24" customHeight="1">
      <c r="C1113" s="283"/>
      <c r="M1113" s="264" t="s">
        <v>214</v>
      </c>
      <c r="N1113" s="519">
        <f>VLOOKUP(A1101,入力フォーム!$A$26:$AA$75,9,FALSE)</f>
        <v>0</v>
      </c>
      <c r="O1113" s="519"/>
    </row>
    <row r="1114" spans="3:31" s="255" customFormat="1" ht="24" customHeight="1">
      <c r="C1114" s="283"/>
      <c r="M1114" s="264" t="s">
        <v>215</v>
      </c>
      <c r="N1114" s="519">
        <f>VLOOKUP(A1101,入力フォーム!$A$26:$AA$75,2,FALSE)</f>
        <v>0</v>
      </c>
      <c r="O1114" s="519"/>
    </row>
    <row r="1115" spans="3:31" s="255" customFormat="1" ht="22.5" customHeight="1">
      <c r="C1115" s="283"/>
      <c r="M1115" s="283"/>
      <c r="N1115" s="265"/>
      <c r="O1115" s="265"/>
    </row>
    <row r="1116" spans="3:31" s="255" customFormat="1" ht="22.5" customHeight="1">
      <c r="C1116" s="283"/>
      <c r="M1116" s="283"/>
      <c r="N1116" s="265"/>
      <c r="O1116" s="265"/>
    </row>
    <row r="1117" spans="3:31" s="255" customFormat="1" ht="19.5" customHeight="1">
      <c r="C1117" s="266" t="s">
        <v>250</v>
      </c>
      <c r="D1117" s="266"/>
      <c r="E1117" s="520">
        <f>入力フォーム!$C$13</f>
        <v>45931</v>
      </c>
      <c r="F1117" s="520"/>
      <c r="G1117" s="520"/>
      <c r="H1117" s="520"/>
      <c r="I1117" s="521" t="s">
        <v>216</v>
      </c>
      <c r="J1117" s="521"/>
      <c r="K1117" s="521"/>
      <c r="L1117" s="521"/>
      <c r="M1117" s="521"/>
      <c r="N1117" s="521"/>
    </row>
    <row r="1118" spans="3:31" s="255" customFormat="1" ht="21" customHeight="1">
      <c r="C1118" s="267"/>
      <c r="D1118" s="267"/>
      <c r="E1118" s="267"/>
      <c r="F1118" s="267"/>
      <c r="G1118" s="267"/>
      <c r="H1118" s="267"/>
      <c r="I1118" s="267"/>
      <c r="J1118" s="267"/>
      <c r="K1118" s="267"/>
      <c r="L1118" s="267"/>
      <c r="M1118" s="267"/>
      <c r="N1118" s="267"/>
      <c r="O1118" s="267"/>
    </row>
    <row r="1119" spans="3:31" s="255" customFormat="1" ht="21" customHeight="1">
      <c r="C1119" s="267"/>
      <c r="D1119" s="267"/>
      <c r="E1119" s="267"/>
      <c r="F1119" s="267"/>
      <c r="G1119" s="267"/>
      <c r="H1119" s="267"/>
      <c r="I1119" s="267"/>
      <c r="J1119" s="267"/>
      <c r="K1119" s="267"/>
      <c r="L1119" s="267"/>
      <c r="M1119" s="267"/>
      <c r="N1119" s="267"/>
      <c r="O1119" s="267"/>
    </row>
    <row r="1120" spans="3:31" s="255" customFormat="1" ht="21" customHeight="1">
      <c r="C1120" s="283"/>
      <c r="D1120" s="512" t="s">
        <v>217</v>
      </c>
      <c r="E1120" s="512"/>
      <c r="F1120" s="512"/>
      <c r="G1120" s="512"/>
      <c r="H1120" s="512"/>
      <c r="I1120" s="512"/>
      <c r="J1120" s="512"/>
      <c r="K1120" s="512"/>
      <c r="L1120" s="512"/>
      <c r="M1120" s="512"/>
      <c r="N1120" s="512"/>
      <c r="O1120" s="512"/>
      <c r="P1120" s="266"/>
    </row>
    <row r="1121" spans="3:15" s="255" customFormat="1" ht="21" customHeight="1">
      <c r="C1121" s="267"/>
      <c r="D1121" s="267"/>
      <c r="E1121" s="267"/>
      <c r="F1121" s="267"/>
      <c r="G1121" s="267"/>
      <c r="H1121" s="267"/>
      <c r="I1121" s="267"/>
      <c r="J1121" s="267"/>
      <c r="K1121" s="267"/>
      <c r="L1121" s="267"/>
      <c r="M1121" s="267"/>
      <c r="N1121" s="267"/>
      <c r="O1121" s="267"/>
    </row>
    <row r="1122" spans="3:15" s="255" customFormat="1" ht="21" customHeight="1">
      <c r="C1122" s="285"/>
      <c r="D1122" s="285"/>
      <c r="E1122" s="285"/>
      <c r="F1122" s="285"/>
      <c r="G1122" s="285"/>
      <c r="H1122" s="285"/>
      <c r="I1122" s="285"/>
      <c r="J1122" s="285"/>
    </row>
    <row r="1123" spans="3:15" s="255" customFormat="1" ht="27" customHeight="1">
      <c r="C1123" s="283" t="s">
        <v>251</v>
      </c>
      <c r="D1123" s="283" t="s">
        <v>218</v>
      </c>
      <c r="E1123" s="513"/>
      <c r="F1123" s="513"/>
      <c r="G1123" s="513"/>
      <c r="H1123" s="513"/>
      <c r="I1123" s="513"/>
      <c r="J1123" s="513"/>
      <c r="K1123" s="513"/>
      <c r="M1123" s="269"/>
      <c r="N1123" s="270" t="s">
        <v>219</v>
      </c>
    </row>
    <row r="1124" spans="3:15" s="255" customFormat="1" ht="27" customHeight="1">
      <c r="C1124" s="283" t="s">
        <v>252</v>
      </c>
      <c r="D1124" s="283" t="s">
        <v>220</v>
      </c>
      <c r="E1124" s="514"/>
      <c r="F1124" s="514"/>
      <c r="G1124" s="514"/>
      <c r="H1124" s="514"/>
      <c r="I1124" s="514"/>
      <c r="J1124" s="514"/>
      <c r="K1124" s="514"/>
      <c r="L1124" s="284" t="s">
        <v>253</v>
      </c>
      <c r="M1124" s="282"/>
      <c r="N1124" s="273" t="s">
        <v>221</v>
      </c>
      <c r="O1124" s="274"/>
    </row>
    <row r="1125" spans="3:15" s="255" customFormat="1" ht="22.5" customHeight="1">
      <c r="C1125" s="283"/>
      <c r="D1125" s="283"/>
      <c r="E1125" s="283"/>
      <c r="F1125" s="283"/>
      <c r="G1125" s="283"/>
      <c r="H1125" s="283"/>
      <c r="I1125" s="283"/>
      <c r="J1125" s="283"/>
    </row>
    <row r="1126" spans="3:15" s="255" customFormat="1" ht="27" customHeight="1">
      <c r="C1126" s="283"/>
      <c r="D1126" s="283" t="s">
        <v>254</v>
      </c>
      <c r="E1126" s="515" t="s">
        <v>222</v>
      </c>
      <c r="F1126" s="515"/>
      <c r="G1126" s="515"/>
      <c r="H1126" s="515"/>
      <c r="I1126" s="515"/>
      <c r="J1126" s="515"/>
      <c r="K1126" s="515"/>
    </row>
    <row r="1127" spans="3:15" s="255" customFormat="1" ht="22.5" customHeight="1">
      <c r="C1127" s="283"/>
      <c r="D1127" s="283"/>
      <c r="E1127" s="283"/>
      <c r="F1127" s="283"/>
      <c r="G1127" s="283"/>
      <c r="H1127" s="283"/>
      <c r="I1127" s="283"/>
      <c r="J1127" s="283"/>
    </row>
    <row r="1128" spans="3:15" s="255" customFormat="1" ht="27" customHeight="1">
      <c r="C1128" s="283" t="s">
        <v>255</v>
      </c>
      <c r="D1128" s="283" t="s">
        <v>223</v>
      </c>
      <c r="E1128" s="275"/>
      <c r="F1128" s="275"/>
      <c r="G1128" s="275"/>
      <c r="H1128" s="275"/>
      <c r="I1128" s="275"/>
      <c r="J1128" s="275"/>
      <c r="K1128" s="276"/>
      <c r="L1128" s="277"/>
    </row>
    <row r="1129" spans="3:15" s="255" customFormat="1" ht="27" customHeight="1">
      <c r="C1129" s="283"/>
      <c r="D1129" s="283"/>
      <c r="E1129" s="516" t="s">
        <v>224</v>
      </c>
      <c r="F1129" s="516"/>
      <c r="G1129" s="516"/>
      <c r="H1129" s="516"/>
      <c r="I1129" s="516"/>
      <c r="J1129" s="516"/>
      <c r="K1129" s="516"/>
      <c r="L1129" s="516"/>
      <c r="M1129" s="516"/>
      <c r="N1129" s="516"/>
    </row>
    <row r="1130" spans="3:15" s="255" customFormat="1" ht="22.5" customHeight="1">
      <c r="C1130" s="283"/>
      <c r="D1130" s="283"/>
      <c r="E1130" s="283"/>
      <c r="F1130" s="283"/>
      <c r="G1130" s="283"/>
      <c r="H1130" s="283"/>
      <c r="I1130" s="283"/>
      <c r="J1130" s="283"/>
    </row>
    <row r="1131" spans="3:15" s="255" customFormat="1" ht="27" customHeight="1">
      <c r="C1131" s="283" t="s">
        <v>256</v>
      </c>
      <c r="D1131" s="283" t="s">
        <v>218</v>
      </c>
      <c r="E1131" s="517"/>
      <c r="F1131" s="517"/>
      <c r="G1131" s="517"/>
      <c r="H1131" s="517"/>
      <c r="I1131" s="517"/>
      <c r="J1131" s="517"/>
      <c r="K1131" s="517"/>
      <c r="L1131" s="517"/>
      <c r="M1131" s="517"/>
      <c r="N1131" s="517"/>
    </row>
    <row r="1132" spans="3:15" s="255" customFormat="1" ht="27" customHeight="1">
      <c r="C1132" s="283" t="s">
        <v>257</v>
      </c>
      <c r="D1132" s="283" t="s">
        <v>225</v>
      </c>
      <c r="E1132" s="508"/>
      <c r="F1132" s="508"/>
      <c r="G1132" s="508"/>
      <c r="H1132" s="508"/>
      <c r="I1132" s="508"/>
      <c r="J1132" s="508"/>
      <c r="K1132" s="508"/>
      <c r="L1132" s="508"/>
      <c r="M1132" s="508"/>
      <c r="N1132" s="508"/>
    </row>
    <row r="1133" spans="3:15" s="255" customFormat="1" ht="22.5" customHeight="1">
      <c r="C1133" s="283"/>
      <c r="D1133" s="283"/>
      <c r="E1133" s="283"/>
      <c r="F1133" s="283"/>
      <c r="G1133" s="283"/>
      <c r="H1133" s="283"/>
      <c r="I1133" s="283"/>
      <c r="J1133" s="283"/>
    </row>
    <row r="1134" spans="3:15" s="255" customFormat="1" ht="19.5" customHeight="1">
      <c r="C1134" s="283"/>
      <c r="M1134" s="278"/>
      <c r="N1134" s="509" t="s">
        <v>226</v>
      </c>
      <c r="O1134" s="509"/>
    </row>
    <row r="1135" spans="3:15" s="255" customFormat="1" ht="19.5" customHeight="1">
      <c r="C1135" s="283"/>
      <c r="M1135" s="278"/>
      <c r="N1135" s="278"/>
    </row>
    <row r="1136" spans="3:15" s="255" customFormat="1" ht="27" customHeight="1">
      <c r="C1136" s="510" t="s">
        <v>227</v>
      </c>
      <c r="D1136" s="510"/>
      <c r="E1136" s="510"/>
      <c r="F1136" s="510"/>
      <c r="G1136" s="510"/>
      <c r="H1136" s="510"/>
      <c r="I1136" s="510"/>
      <c r="J1136" s="510"/>
      <c r="K1136" s="510"/>
      <c r="L1136" s="510"/>
      <c r="M1136" s="510"/>
      <c r="N1136" s="510"/>
      <c r="O1136" s="510"/>
    </row>
    <row r="1137" spans="1:31" s="255" customFormat="1" ht="24" customHeight="1">
      <c r="C1137" s="511" t="s">
        <v>228</v>
      </c>
      <c r="D1137" s="511"/>
      <c r="E1137" s="511"/>
      <c r="F1137" s="511"/>
      <c r="G1137" s="511"/>
      <c r="H1137" s="511"/>
      <c r="I1137" s="511"/>
      <c r="J1137" s="511"/>
      <c r="K1137" s="511"/>
      <c r="L1137" s="511"/>
      <c r="M1137" s="511"/>
      <c r="N1137" s="511"/>
      <c r="O1137" s="511"/>
    </row>
    <row r="1138" spans="1:31" s="255" customFormat="1" ht="24" customHeight="1">
      <c r="C1138" s="511" t="s">
        <v>258</v>
      </c>
      <c r="D1138" s="511"/>
      <c r="E1138" s="511"/>
      <c r="F1138" s="511"/>
      <c r="G1138" s="511"/>
      <c r="H1138" s="511"/>
      <c r="I1138" s="511"/>
      <c r="J1138" s="511"/>
      <c r="K1138" s="511"/>
      <c r="L1138" s="511"/>
      <c r="M1138" s="511"/>
      <c r="N1138" s="511"/>
      <c r="O1138" s="511"/>
    </row>
    <row r="1139" spans="1:31" s="255" customFormat="1" ht="24" customHeight="1">
      <c r="C1139" s="511" t="s">
        <v>259</v>
      </c>
      <c r="D1139" s="511"/>
      <c r="E1139" s="511"/>
      <c r="F1139" s="511"/>
      <c r="G1139" s="511"/>
      <c r="H1139" s="511"/>
      <c r="I1139" s="511"/>
      <c r="J1139" s="511"/>
      <c r="K1139" s="511"/>
      <c r="L1139" s="511"/>
      <c r="M1139" s="511"/>
      <c r="N1139" s="511"/>
      <c r="O1139" s="511"/>
    </row>
    <row r="1140" spans="1:31" s="255" customFormat="1" ht="24" customHeight="1">
      <c r="C1140" s="511" t="s">
        <v>260</v>
      </c>
      <c r="D1140" s="511"/>
      <c r="E1140" s="511"/>
      <c r="F1140" s="511"/>
      <c r="G1140" s="511"/>
      <c r="H1140" s="511"/>
      <c r="I1140" s="511"/>
      <c r="J1140" s="511"/>
      <c r="K1140" s="511"/>
      <c r="L1140" s="511"/>
      <c r="M1140" s="511"/>
      <c r="N1140" s="511"/>
      <c r="O1140" s="511"/>
    </row>
    <row r="1141" spans="1:31" s="255" customFormat="1" ht="24" customHeight="1">
      <c r="C1141" s="522" t="s">
        <v>261</v>
      </c>
      <c r="D1141" s="522"/>
      <c r="E1141" s="522"/>
      <c r="F1141" s="522"/>
      <c r="G1141" s="522"/>
      <c r="H1141" s="522"/>
      <c r="I1141" s="522"/>
      <c r="J1141" s="522"/>
      <c r="K1141" s="522"/>
      <c r="L1141" s="522"/>
      <c r="M1141" s="522"/>
      <c r="N1141" s="522"/>
      <c r="O1141" s="522"/>
    </row>
    <row r="1142" spans="1:31" s="255" customFormat="1" ht="24" customHeight="1">
      <c r="C1142" s="522" t="s">
        <v>262</v>
      </c>
      <c r="D1142" s="522"/>
      <c r="E1142" s="522"/>
      <c r="F1142" s="522"/>
      <c r="G1142" s="522"/>
      <c r="H1142" s="522"/>
      <c r="I1142" s="522"/>
      <c r="J1142" s="522"/>
      <c r="K1142" s="522"/>
      <c r="L1142" s="522"/>
      <c r="M1142" s="522"/>
      <c r="N1142" s="522"/>
      <c r="O1142" s="522"/>
    </row>
    <row r="1143" spans="1:31" ht="18.75" customHeight="1">
      <c r="D1143" s="279"/>
      <c r="E1143" s="279"/>
      <c r="F1143" s="279"/>
      <c r="G1143" s="279"/>
      <c r="H1143" s="279"/>
      <c r="I1143" s="279"/>
      <c r="J1143" s="279"/>
      <c r="K1143" s="279"/>
      <c r="L1143" s="279"/>
      <c r="M1143" s="279"/>
      <c r="N1143" s="279"/>
      <c r="O1143" s="279"/>
    </row>
    <row r="1144" spans="1:31" ht="18.75" customHeight="1" thickBot="1">
      <c r="N1144" s="523">
        <v>20250414</v>
      </c>
      <c r="O1144" s="523"/>
    </row>
    <row r="1145" spans="1:31" s="255" customFormat="1" ht="31.5" customHeight="1">
      <c r="A1145" s="255">
        <f>IF(MOD(ROW()-1,44)=0,QUOTIENT(ROW()-1,44)+1,"")</f>
        <v>27</v>
      </c>
      <c r="C1145" s="498" t="s">
        <v>248</v>
      </c>
      <c r="D1145" s="498"/>
      <c r="E1145" s="499">
        <f>VLOOKUP(A1145,入力フォーム!$A$26:$AA$75,25,FALSE)</f>
        <v>0</v>
      </c>
      <c r="F1145" s="500"/>
      <c r="G1145" s="501"/>
      <c r="H1145" s="505">
        <f>IF(OR(E1145="新規",E1145="変更"),"※提出してください",IF(E1145="済","※提出は不要です",))</f>
        <v>0</v>
      </c>
      <c r="I1145" s="505"/>
      <c r="J1145" s="505"/>
      <c r="K1145" s="505"/>
      <c r="L1145" s="505"/>
      <c r="M1145" s="505"/>
      <c r="N1145" s="505"/>
      <c r="O1145" s="505"/>
    </row>
    <row r="1146" spans="1:31" s="255" customFormat="1" ht="23.25" customHeight="1" thickBot="1">
      <c r="C1146" s="498"/>
      <c r="D1146" s="498"/>
      <c r="E1146" s="502"/>
      <c r="F1146" s="503"/>
      <c r="G1146" s="504"/>
      <c r="H1146" s="505"/>
      <c r="I1146" s="505"/>
      <c r="J1146" s="505"/>
      <c r="K1146" s="505"/>
      <c r="L1146" s="505"/>
      <c r="M1146" s="505"/>
      <c r="N1146" s="505"/>
      <c r="O1146" s="505"/>
    </row>
    <row r="1147" spans="1:31" s="255" customFormat="1" ht="23.25" customHeight="1">
      <c r="C1147" s="256"/>
      <c r="D1147" s="256"/>
      <c r="E1147" s="256"/>
      <c r="F1147" s="256"/>
      <c r="G1147" s="256"/>
      <c r="H1147" s="256"/>
      <c r="I1147" s="256"/>
      <c r="J1147" s="256"/>
      <c r="K1147" s="256"/>
      <c r="L1147" s="256"/>
      <c r="M1147" s="256"/>
      <c r="N1147" s="256"/>
      <c r="O1147" s="256"/>
    </row>
    <row r="1148" spans="1:31" ht="30" customHeight="1">
      <c r="D1148" s="506" t="s">
        <v>249</v>
      </c>
      <c r="E1148" s="506"/>
      <c r="F1148" s="506"/>
      <c r="G1148" s="506"/>
      <c r="H1148" s="506"/>
      <c r="I1148" s="506"/>
      <c r="J1148" s="506"/>
      <c r="K1148" s="506"/>
      <c r="L1148" s="506"/>
      <c r="M1148" s="506"/>
      <c r="N1148" s="506"/>
      <c r="O1148" s="258"/>
      <c r="P1148" s="259"/>
    </row>
    <row r="1149" spans="1:31" ht="30" customHeight="1">
      <c r="D1149" s="506" t="s">
        <v>210</v>
      </c>
      <c r="E1149" s="506"/>
      <c r="F1149" s="506"/>
      <c r="G1149" s="506"/>
      <c r="H1149" s="506"/>
      <c r="I1149" s="506"/>
      <c r="J1149" s="506"/>
      <c r="K1149" s="506"/>
      <c r="L1149" s="506"/>
      <c r="M1149" s="506"/>
      <c r="N1149" s="506"/>
      <c r="O1149" s="258"/>
      <c r="P1149" s="259"/>
    </row>
    <row r="1150" spans="1:31" ht="27" customHeight="1">
      <c r="D1150" s="281"/>
      <c r="E1150" s="281"/>
      <c r="F1150" s="281"/>
      <c r="G1150" s="281"/>
      <c r="H1150" s="281"/>
      <c r="I1150" s="281"/>
      <c r="J1150" s="281"/>
      <c r="K1150" s="281"/>
      <c r="L1150" s="281"/>
      <c r="M1150" s="281"/>
      <c r="N1150" s="281"/>
      <c r="O1150" s="281"/>
      <c r="P1150" s="259"/>
      <c r="AE1150" s="262"/>
    </row>
    <row r="1151" spans="1:31" s="255" customFormat="1" ht="19.5" customHeight="1">
      <c r="C1151" s="283"/>
      <c r="L1151" s="283"/>
      <c r="N1151" s="507">
        <f ca="1">TODAY()</f>
        <v>45761</v>
      </c>
      <c r="O1151" s="507"/>
    </row>
    <row r="1152" spans="1:31" s="255" customFormat="1" ht="19.5" customHeight="1">
      <c r="C1152" s="283"/>
    </row>
    <row r="1153" spans="3:16" s="255" customFormat="1" ht="19.5" customHeight="1">
      <c r="C1153" s="518" t="s">
        <v>211</v>
      </c>
      <c r="D1153" s="518"/>
      <c r="E1153" s="518"/>
      <c r="F1153" s="518"/>
      <c r="G1153" s="518"/>
      <c r="H1153" s="518"/>
      <c r="I1153" s="518"/>
      <c r="J1153" s="518"/>
      <c r="K1153" s="518"/>
    </row>
    <row r="1154" spans="3:16" s="255" customFormat="1" ht="19.5" customHeight="1">
      <c r="C1154" s="283"/>
    </row>
    <row r="1155" spans="3:16" s="255" customFormat="1" ht="24" customHeight="1">
      <c r="C1155" s="283"/>
      <c r="M1155" s="264" t="s">
        <v>212</v>
      </c>
      <c r="N1155" s="519" t="str">
        <f>入力フォーム!$C$22</f>
        <v>07-999</v>
      </c>
      <c r="O1155" s="519"/>
    </row>
    <row r="1156" spans="3:16" s="255" customFormat="1" ht="24" customHeight="1">
      <c r="C1156" s="283"/>
      <c r="M1156" s="264" t="s">
        <v>213</v>
      </c>
      <c r="N1156" s="519" t="str">
        <f>入力フォーム!$C$4</f>
        <v>文学部事務室</v>
      </c>
      <c r="O1156" s="519"/>
    </row>
    <row r="1157" spans="3:16" s="255" customFormat="1" ht="24" customHeight="1">
      <c r="C1157" s="283"/>
      <c r="M1157" s="264" t="s">
        <v>214</v>
      </c>
      <c r="N1157" s="519">
        <f>VLOOKUP(A1145,入力フォーム!$A$26:$AA$75,9,FALSE)</f>
        <v>0</v>
      </c>
      <c r="O1157" s="519"/>
    </row>
    <row r="1158" spans="3:16" s="255" customFormat="1" ht="24" customHeight="1">
      <c r="C1158" s="283"/>
      <c r="M1158" s="264" t="s">
        <v>215</v>
      </c>
      <c r="N1158" s="519">
        <f>VLOOKUP(A1145,入力フォーム!$A$26:$AA$75,2,FALSE)</f>
        <v>0</v>
      </c>
      <c r="O1158" s="519"/>
    </row>
    <row r="1159" spans="3:16" s="255" customFormat="1" ht="22.5" customHeight="1">
      <c r="C1159" s="283"/>
      <c r="M1159" s="283"/>
      <c r="N1159" s="265"/>
      <c r="O1159" s="265"/>
    </row>
    <row r="1160" spans="3:16" s="255" customFormat="1" ht="22.5" customHeight="1">
      <c r="C1160" s="283"/>
      <c r="M1160" s="283"/>
      <c r="N1160" s="265"/>
      <c r="O1160" s="265"/>
    </row>
    <row r="1161" spans="3:16" s="255" customFormat="1" ht="19.5" customHeight="1">
      <c r="C1161" s="266" t="s">
        <v>250</v>
      </c>
      <c r="D1161" s="266"/>
      <c r="E1161" s="520">
        <f>入力フォーム!$C$13</f>
        <v>45931</v>
      </c>
      <c r="F1161" s="520"/>
      <c r="G1161" s="520"/>
      <c r="H1161" s="520"/>
      <c r="I1161" s="521" t="s">
        <v>216</v>
      </c>
      <c r="J1161" s="521"/>
      <c r="K1161" s="521"/>
      <c r="L1161" s="521"/>
      <c r="M1161" s="521"/>
      <c r="N1161" s="521"/>
    </row>
    <row r="1162" spans="3:16" s="255" customFormat="1" ht="21" customHeight="1">
      <c r="C1162" s="267"/>
      <c r="D1162" s="267"/>
      <c r="E1162" s="267"/>
      <c r="F1162" s="267"/>
      <c r="G1162" s="267"/>
      <c r="H1162" s="267"/>
      <c r="I1162" s="267"/>
      <c r="J1162" s="267"/>
      <c r="K1162" s="267"/>
      <c r="L1162" s="267"/>
      <c r="M1162" s="267"/>
      <c r="N1162" s="267"/>
      <c r="O1162" s="267"/>
    </row>
    <row r="1163" spans="3:16" s="255" customFormat="1" ht="21" customHeight="1">
      <c r="C1163" s="267"/>
      <c r="D1163" s="267"/>
      <c r="E1163" s="267"/>
      <c r="F1163" s="267"/>
      <c r="G1163" s="267"/>
      <c r="H1163" s="267"/>
      <c r="I1163" s="267"/>
      <c r="J1163" s="267"/>
      <c r="K1163" s="267"/>
      <c r="L1163" s="267"/>
      <c r="M1163" s="267"/>
      <c r="N1163" s="267"/>
      <c r="O1163" s="267"/>
    </row>
    <row r="1164" spans="3:16" s="255" customFormat="1" ht="21" customHeight="1">
      <c r="C1164" s="283"/>
      <c r="D1164" s="512" t="s">
        <v>217</v>
      </c>
      <c r="E1164" s="512"/>
      <c r="F1164" s="512"/>
      <c r="G1164" s="512"/>
      <c r="H1164" s="512"/>
      <c r="I1164" s="512"/>
      <c r="J1164" s="512"/>
      <c r="K1164" s="512"/>
      <c r="L1164" s="512"/>
      <c r="M1164" s="512"/>
      <c r="N1164" s="512"/>
      <c r="O1164" s="512"/>
      <c r="P1164" s="266"/>
    </row>
    <row r="1165" spans="3:16" s="255" customFormat="1" ht="21" customHeight="1">
      <c r="C1165" s="267"/>
      <c r="D1165" s="267"/>
      <c r="E1165" s="267"/>
      <c r="F1165" s="267"/>
      <c r="G1165" s="267"/>
      <c r="H1165" s="267"/>
      <c r="I1165" s="267"/>
      <c r="J1165" s="267"/>
      <c r="K1165" s="267"/>
      <c r="L1165" s="267"/>
      <c r="M1165" s="267"/>
      <c r="N1165" s="267"/>
      <c r="O1165" s="267"/>
    </row>
    <row r="1166" spans="3:16" s="255" customFormat="1" ht="21" customHeight="1">
      <c r="C1166" s="285"/>
      <c r="D1166" s="285"/>
      <c r="E1166" s="285"/>
      <c r="F1166" s="285"/>
      <c r="G1166" s="285"/>
      <c r="H1166" s="285"/>
      <c r="I1166" s="285"/>
      <c r="J1166" s="285"/>
    </row>
    <row r="1167" spans="3:16" s="255" customFormat="1" ht="27" customHeight="1">
      <c r="C1167" s="283" t="s">
        <v>251</v>
      </c>
      <c r="D1167" s="283" t="s">
        <v>218</v>
      </c>
      <c r="E1167" s="513"/>
      <c r="F1167" s="513"/>
      <c r="G1167" s="513"/>
      <c r="H1167" s="513"/>
      <c r="I1167" s="513"/>
      <c r="J1167" s="513"/>
      <c r="K1167" s="513"/>
      <c r="M1167" s="269"/>
      <c r="N1167" s="270" t="s">
        <v>219</v>
      </c>
    </row>
    <row r="1168" spans="3:16" s="255" customFormat="1" ht="27" customHeight="1">
      <c r="C1168" s="283" t="s">
        <v>252</v>
      </c>
      <c r="D1168" s="283" t="s">
        <v>220</v>
      </c>
      <c r="E1168" s="514"/>
      <c r="F1168" s="514"/>
      <c r="G1168" s="514"/>
      <c r="H1168" s="514"/>
      <c r="I1168" s="514"/>
      <c r="J1168" s="514"/>
      <c r="K1168" s="514"/>
      <c r="L1168" s="284" t="s">
        <v>253</v>
      </c>
      <c r="M1168" s="282"/>
      <c r="N1168" s="273" t="s">
        <v>221</v>
      </c>
      <c r="O1168" s="274"/>
    </row>
    <row r="1169" spans="3:15" s="255" customFormat="1" ht="22.5" customHeight="1">
      <c r="C1169" s="283"/>
      <c r="D1169" s="283"/>
      <c r="E1169" s="283"/>
      <c r="F1169" s="283"/>
      <c r="G1169" s="283"/>
      <c r="H1169" s="283"/>
      <c r="I1169" s="283"/>
      <c r="J1169" s="283"/>
    </row>
    <row r="1170" spans="3:15" s="255" customFormat="1" ht="27" customHeight="1">
      <c r="C1170" s="283"/>
      <c r="D1170" s="283" t="s">
        <v>254</v>
      </c>
      <c r="E1170" s="515" t="s">
        <v>222</v>
      </c>
      <c r="F1170" s="515"/>
      <c r="G1170" s="515"/>
      <c r="H1170" s="515"/>
      <c r="I1170" s="515"/>
      <c r="J1170" s="515"/>
      <c r="K1170" s="515"/>
    </row>
    <row r="1171" spans="3:15" s="255" customFormat="1" ht="22.5" customHeight="1">
      <c r="C1171" s="283"/>
      <c r="D1171" s="283"/>
      <c r="E1171" s="283"/>
      <c r="F1171" s="283"/>
      <c r="G1171" s="283"/>
      <c r="H1171" s="283"/>
      <c r="I1171" s="283"/>
      <c r="J1171" s="283"/>
    </row>
    <row r="1172" spans="3:15" s="255" customFormat="1" ht="27" customHeight="1">
      <c r="C1172" s="283" t="s">
        <v>255</v>
      </c>
      <c r="D1172" s="283" t="s">
        <v>223</v>
      </c>
      <c r="E1172" s="275"/>
      <c r="F1172" s="275"/>
      <c r="G1172" s="275"/>
      <c r="H1172" s="275"/>
      <c r="I1172" s="275"/>
      <c r="J1172" s="275"/>
      <c r="K1172" s="276"/>
      <c r="L1172" s="277"/>
    </row>
    <row r="1173" spans="3:15" s="255" customFormat="1" ht="27" customHeight="1">
      <c r="C1173" s="283"/>
      <c r="D1173" s="283"/>
      <c r="E1173" s="516" t="s">
        <v>224</v>
      </c>
      <c r="F1173" s="516"/>
      <c r="G1173" s="516"/>
      <c r="H1173" s="516"/>
      <c r="I1173" s="516"/>
      <c r="J1173" s="516"/>
      <c r="K1173" s="516"/>
      <c r="L1173" s="516"/>
      <c r="M1173" s="516"/>
      <c r="N1173" s="516"/>
    </row>
    <row r="1174" spans="3:15" s="255" customFormat="1" ht="22.5" customHeight="1">
      <c r="C1174" s="283"/>
      <c r="D1174" s="283"/>
      <c r="E1174" s="283"/>
      <c r="F1174" s="283"/>
      <c r="G1174" s="283"/>
      <c r="H1174" s="283"/>
      <c r="I1174" s="283"/>
      <c r="J1174" s="283"/>
    </row>
    <row r="1175" spans="3:15" s="255" customFormat="1" ht="27" customHeight="1">
      <c r="C1175" s="283" t="s">
        <v>256</v>
      </c>
      <c r="D1175" s="283" t="s">
        <v>218</v>
      </c>
      <c r="E1175" s="517"/>
      <c r="F1175" s="517"/>
      <c r="G1175" s="517"/>
      <c r="H1175" s="517"/>
      <c r="I1175" s="517"/>
      <c r="J1175" s="517"/>
      <c r="K1175" s="517"/>
      <c r="L1175" s="517"/>
      <c r="M1175" s="517"/>
      <c r="N1175" s="517"/>
    </row>
    <row r="1176" spans="3:15" s="255" customFormat="1" ht="27" customHeight="1">
      <c r="C1176" s="283" t="s">
        <v>257</v>
      </c>
      <c r="D1176" s="283" t="s">
        <v>225</v>
      </c>
      <c r="E1176" s="508"/>
      <c r="F1176" s="508"/>
      <c r="G1176" s="508"/>
      <c r="H1176" s="508"/>
      <c r="I1176" s="508"/>
      <c r="J1176" s="508"/>
      <c r="K1176" s="508"/>
      <c r="L1176" s="508"/>
      <c r="M1176" s="508"/>
      <c r="N1176" s="508"/>
    </row>
    <row r="1177" spans="3:15" s="255" customFormat="1" ht="22.5" customHeight="1">
      <c r="C1177" s="283"/>
      <c r="D1177" s="283"/>
      <c r="E1177" s="283"/>
      <c r="F1177" s="283"/>
      <c r="G1177" s="283"/>
      <c r="H1177" s="283"/>
      <c r="I1177" s="283"/>
      <c r="J1177" s="283"/>
    </row>
    <row r="1178" spans="3:15" s="255" customFormat="1" ht="19.5" customHeight="1">
      <c r="C1178" s="283"/>
      <c r="M1178" s="278"/>
      <c r="N1178" s="509" t="s">
        <v>226</v>
      </c>
      <c r="O1178" s="509"/>
    </row>
    <row r="1179" spans="3:15" s="255" customFormat="1" ht="19.5" customHeight="1">
      <c r="C1179" s="283"/>
      <c r="M1179" s="278"/>
      <c r="N1179" s="278"/>
    </row>
    <row r="1180" spans="3:15" s="255" customFormat="1" ht="27" customHeight="1">
      <c r="C1180" s="510" t="s">
        <v>227</v>
      </c>
      <c r="D1180" s="510"/>
      <c r="E1180" s="510"/>
      <c r="F1180" s="510"/>
      <c r="G1180" s="510"/>
      <c r="H1180" s="510"/>
      <c r="I1180" s="510"/>
      <c r="J1180" s="510"/>
      <c r="K1180" s="510"/>
      <c r="L1180" s="510"/>
      <c r="M1180" s="510"/>
      <c r="N1180" s="510"/>
      <c r="O1180" s="510"/>
    </row>
    <row r="1181" spans="3:15" s="255" customFormat="1" ht="24" customHeight="1">
      <c r="C1181" s="511" t="s">
        <v>228</v>
      </c>
      <c r="D1181" s="511"/>
      <c r="E1181" s="511"/>
      <c r="F1181" s="511"/>
      <c r="G1181" s="511"/>
      <c r="H1181" s="511"/>
      <c r="I1181" s="511"/>
      <c r="J1181" s="511"/>
      <c r="K1181" s="511"/>
      <c r="L1181" s="511"/>
      <c r="M1181" s="511"/>
      <c r="N1181" s="511"/>
      <c r="O1181" s="511"/>
    </row>
    <row r="1182" spans="3:15" s="255" customFormat="1" ht="24" customHeight="1">
      <c r="C1182" s="511" t="s">
        <v>258</v>
      </c>
      <c r="D1182" s="511"/>
      <c r="E1182" s="511"/>
      <c r="F1182" s="511"/>
      <c r="G1182" s="511"/>
      <c r="H1182" s="511"/>
      <c r="I1182" s="511"/>
      <c r="J1182" s="511"/>
      <c r="K1182" s="511"/>
      <c r="L1182" s="511"/>
      <c r="M1182" s="511"/>
      <c r="N1182" s="511"/>
      <c r="O1182" s="511"/>
    </row>
    <row r="1183" spans="3:15" s="255" customFormat="1" ht="24" customHeight="1">
      <c r="C1183" s="511" t="s">
        <v>259</v>
      </c>
      <c r="D1183" s="511"/>
      <c r="E1183" s="511"/>
      <c r="F1183" s="511"/>
      <c r="G1183" s="511"/>
      <c r="H1183" s="511"/>
      <c r="I1183" s="511"/>
      <c r="J1183" s="511"/>
      <c r="K1183" s="511"/>
      <c r="L1183" s="511"/>
      <c r="M1183" s="511"/>
      <c r="N1183" s="511"/>
      <c r="O1183" s="511"/>
    </row>
    <row r="1184" spans="3:15" s="255" customFormat="1" ht="24" customHeight="1">
      <c r="C1184" s="511" t="s">
        <v>260</v>
      </c>
      <c r="D1184" s="511"/>
      <c r="E1184" s="511"/>
      <c r="F1184" s="511"/>
      <c r="G1184" s="511"/>
      <c r="H1184" s="511"/>
      <c r="I1184" s="511"/>
      <c r="J1184" s="511"/>
      <c r="K1184" s="511"/>
      <c r="L1184" s="511"/>
      <c r="M1184" s="511"/>
      <c r="N1184" s="511"/>
      <c r="O1184" s="511"/>
    </row>
    <row r="1185" spans="1:31" s="255" customFormat="1" ht="24" customHeight="1">
      <c r="C1185" s="522" t="s">
        <v>261</v>
      </c>
      <c r="D1185" s="522"/>
      <c r="E1185" s="522"/>
      <c r="F1185" s="522"/>
      <c r="G1185" s="522"/>
      <c r="H1185" s="522"/>
      <c r="I1185" s="522"/>
      <c r="J1185" s="522"/>
      <c r="K1185" s="522"/>
      <c r="L1185" s="522"/>
      <c r="M1185" s="522"/>
      <c r="N1185" s="522"/>
      <c r="O1185" s="522"/>
    </row>
    <row r="1186" spans="1:31" s="255" customFormat="1" ht="24" customHeight="1">
      <c r="C1186" s="522" t="s">
        <v>262</v>
      </c>
      <c r="D1186" s="522"/>
      <c r="E1186" s="522"/>
      <c r="F1186" s="522"/>
      <c r="G1186" s="522"/>
      <c r="H1186" s="522"/>
      <c r="I1186" s="522"/>
      <c r="J1186" s="522"/>
      <c r="K1186" s="522"/>
      <c r="L1186" s="522"/>
      <c r="M1186" s="522"/>
      <c r="N1186" s="522"/>
      <c r="O1186" s="522"/>
    </row>
    <row r="1187" spans="1:31" ht="18.75" customHeight="1">
      <c r="D1187" s="279"/>
      <c r="E1187" s="279"/>
      <c r="F1187" s="279"/>
      <c r="G1187" s="279"/>
      <c r="H1187" s="279"/>
      <c r="I1187" s="279"/>
      <c r="J1187" s="279"/>
      <c r="K1187" s="279"/>
      <c r="L1187" s="279"/>
      <c r="M1187" s="279"/>
      <c r="N1187" s="279"/>
      <c r="O1187" s="279"/>
    </row>
    <row r="1188" spans="1:31" ht="18.75" customHeight="1" thickBot="1">
      <c r="N1188" s="523">
        <v>20250414</v>
      </c>
      <c r="O1188" s="523"/>
    </row>
    <row r="1189" spans="1:31" s="255" customFormat="1" ht="31.5" customHeight="1">
      <c r="A1189" s="255">
        <f>IF(MOD(ROW()-1,44)=0,QUOTIENT(ROW()-1,44)+1,"")</f>
        <v>28</v>
      </c>
      <c r="C1189" s="498" t="s">
        <v>248</v>
      </c>
      <c r="D1189" s="498"/>
      <c r="E1189" s="499">
        <f>VLOOKUP(A1189,入力フォーム!$A$26:$AA$75,25,FALSE)</f>
        <v>0</v>
      </c>
      <c r="F1189" s="500"/>
      <c r="G1189" s="501"/>
      <c r="H1189" s="505">
        <f>IF(OR(E1189="新規",E1189="変更"),"※提出してください",IF(E1189="済","※提出は不要です",))</f>
        <v>0</v>
      </c>
      <c r="I1189" s="505"/>
      <c r="J1189" s="505"/>
      <c r="K1189" s="505"/>
      <c r="L1189" s="505"/>
      <c r="M1189" s="505"/>
      <c r="N1189" s="505"/>
      <c r="O1189" s="505"/>
    </row>
    <row r="1190" spans="1:31" s="255" customFormat="1" ht="23.25" customHeight="1" thickBot="1">
      <c r="C1190" s="498"/>
      <c r="D1190" s="498"/>
      <c r="E1190" s="502"/>
      <c r="F1190" s="503"/>
      <c r="G1190" s="504"/>
      <c r="H1190" s="505"/>
      <c r="I1190" s="505"/>
      <c r="J1190" s="505"/>
      <c r="K1190" s="505"/>
      <c r="L1190" s="505"/>
      <c r="M1190" s="505"/>
      <c r="N1190" s="505"/>
      <c r="O1190" s="505"/>
    </row>
    <row r="1191" spans="1:31" s="255" customFormat="1" ht="23.25" customHeight="1">
      <c r="C1191" s="256"/>
      <c r="D1191" s="256"/>
      <c r="E1191" s="256"/>
      <c r="F1191" s="256"/>
      <c r="G1191" s="256"/>
      <c r="H1191" s="256"/>
      <c r="I1191" s="256"/>
      <c r="J1191" s="256"/>
      <c r="K1191" s="256"/>
      <c r="L1191" s="256"/>
      <c r="M1191" s="256"/>
      <c r="N1191" s="256"/>
      <c r="O1191" s="256"/>
    </row>
    <row r="1192" spans="1:31" ht="30" customHeight="1">
      <c r="D1192" s="506" t="s">
        <v>249</v>
      </c>
      <c r="E1192" s="506"/>
      <c r="F1192" s="506"/>
      <c r="G1192" s="506"/>
      <c r="H1192" s="506"/>
      <c r="I1192" s="506"/>
      <c r="J1192" s="506"/>
      <c r="K1192" s="506"/>
      <c r="L1192" s="506"/>
      <c r="M1192" s="506"/>
      <c r="N1192" s="506"/>
      <c r="O1192" s="258"/>
      <c r="P1192" s="259"/>
    </row>
    <row r="1193" spans="1:31" ht="30" customHeight="1">
      <c r="D1193" s="506" t="s">
        <v>210</v>
      </c>
      <c r="E1193" s="506"/>
      <c r="F1193" s="506"/>
      <c r="G1193" s="506"/>
      <c r="H1193" s="506"/>
      <c r="I1193" s="506"/>
      <c r="J1193" s="506"/>
      <c r="K1193" s="506"/>
      <c r="L1193" s="506"/>
      <c r="M1193" s="506"/>
      <c r="N1193" s="506"/>
      <c r="O1193" s="258"/>
      <c r="P1193" s="259"/>
    </row>
    <row r="1194" spans="1:31" ht="27" customHeight="1">
      <c r="D1194" s="281"/>
      <c r="E1194" s="281"/>
      <c r="F1194" s="281"/>
      <c r="G1194" s="281"/>
      <c r="H1194" s="281"/>
      <c r="I1194" s="281"/>
      <c r="J1194" s="281"/>
      <c r="K1194" s="281"/>
      <c r="L1194" s="281"/>
      <c r="M1194" s="281"/>
      <c r="N1194" s="281"/>
      <c r="O1194" s="281"/>
      <c r="P1194" s="259"/>
      <c r="AE1194" s="262"/>
    </row>
    <row r="1195" spans="1:31" s="255" customFormat="1" ht="19.5" customHeight="1">
      <c r="C1195" s="283"/>
      <c r="L1195" s="283"/>
      <c r="N1195" s="507">
        <f ca="1">TODAY()</f>
        <v>45761</v>
      </c>
      <c r="O1195" s="507"/>
    </row>
    <row r="1196" spans="1:31" s="255" customFormat="1" ht="19.5" customHeight="1">
      <c r="C1196" s="283"/>
    </row>
    <row r="1197" spans="1:31" s="255" customFormat="1" ht="19.5" customHeight="1">
      <c r="C1197" s="518" t="s">
        <v>211</v>
      </c>
      <c r="D1197" s="518"/>
      <c r="E1197" s="518"/>
      <c r="F1197" s="518"/>
      <c r="G1197" s="518"/>
      <c r="H1197" s="518"/>
      <c r="I1197" s="518"/>
      <c r="J1197" s="518"/>
      <c r="K1197" s="518"/>
    </row>
    <row r="1198" spans="1:31" s="255" customFormat="1" ht="19.5" customHeight="1">
      <c r="C1198" s="283"/>
    </row>
    <row r="1199" spans="1:31" s="255" customFormat="1" ht="24" customHeight="1">
      <c r="C1199" s="283"/>
      <c r="M1199" s="264" t="s">
        <v>212</v>
      </c>
      <c r="N1199" s="519" t="str">
        <f>入力フォーム!$C$22</f>
        <v>07-999</v>
      </c>
      <c r="O1199" s="519"/>
    </row>
    <row r="1200" spans="1:31" s="255" customFormat="1" ht="24" customHeight="1">
      <c r="C1200" s="283"/>
      <c r="M1200" s="264" t="s">
        <v>213</v>
      </c>
      <c r="N1200" s="519" t="str">
        <f>入力フォーム!$C$4</f>
        <v>文学部事務室</v>
      </c>
      <c r="O1200" s="519"/>
    </row>
    <row r="1201" spans="3:16" s="255" customFormat="1" ht="24" customHeight="1">
      <c r="C1201" s="283"/>
      <c r="M1201" s="264" t="s">
        <v>214</v>
      </c>
      <c r="N1201" s="519">
        <f>VLOOKUP(A1189,入力フォーム!$A$26:$AA$75,9,FALSE)</f>
        <v>0</v>
      </c>
      <c r="O1201" s="519"/>
    </row>
    <row r="1202" spans="3:16" s="255" customFormat="1" ht="24" customHeight="1">
      <c r="C1202" s="283"/>
      <c r="M1202" s="264" t="s">
        <v>215</v>
      </c>
      <c r="N1202" s="519">
        <f>VLOOKUP(A1189,入力フォーム!$A$26:$AA$75,2,FALSE)</f>
        <v>0</v>
      </c>
      <c r="O1202" s="519"/>
    </row>
    <row r="1203" spans="3:16" s="255" customFormat="1" ht="22.5" customHeight="1">
      <c r="C1203" s="283"/>
      <c r="M1203" s="283"/>
      <c r="N1203" s="265"/>
      <c r="O1203" s="265"/>
    </row>
    <row r="1204" spans="3:16" s="255" customFormat="1" ht="22.5" customHeight="1">
      <c r="C1204" s="283"/>
      <c r="M1204" s="283"/>
      <c r="N1204" s="265"/>
      <c r="O1204" s="265"/>
    </row>
    <row r="1205" spans="3:16" s="255" customFormat="1" ht="19.5" customHeight="1">
      <c r="C1205" s="266" t="s">
        <v>250</v>
      </c>
      <c r="D1205" s="266"/>
      <c r="E1205" s="520">
        <f>入力フォーム!$C$13</f>
        <v>45931</v>
      </c>
      <c r="F1205" s="520"/>
      <c r="G1205" s="520"/>
      <c r="H1205" s="520"/>
      <c r="I1205" s="521" t="s">
        <v>216</v>
      </c>
      <c r="J1205" s="521"/>
      <c r="K1205" s="521"/>
      <c r="L1205" s="521"/>
      <c r="M1205" s="521"/>
      <c r="N1205" s="521"/>
    </row>
    <row r="1206" spans="3:16" s="255" customFormat="1" ht="21" customHeight="1">
      <c r="C1206" s="267"/>
      <c r="D1206" s="267"/>
      <c r="E1206" s="267"/>
      <c r="F1206" s="267"/>
      <c r="G1206" s="267"/>
      <c r="H1206" s="267"/>
      <c r="I1206" s="267"/>
      <c r="J1206" s="267"/>
      <c r="K1206" s="267"/>
      <c r="L1206" s="267"/>
      <c r="M1206" s="267"/>
      <c r="N1206" s="267"/>
      <c r="O1206" s="267"/>
    </row>
    <row r="1207" spans="3:16" s="255" customFormat="1" ht="21" customHeight="1">
      <c r="C1207" s="267"/>
      <c r="D1207" s="267"/>
      <c r="E1207" s="267"/>
      <c r="F1207" s="267"/>
      <c r="G1207" s="267"/>
      <c r="H1207" s="267"/>
      <c r="I1207" s="267"/>
      <c r="J1207" s="267"/>
      <c r="K1207" s="267"/>
      <c r="L1207" s="267"/>
      <c r="M1207" s="267"/>
      <c r="N1207" s="267"/>
      <c r="O1207" s="267"/>
    </row>
    <row r="1208" spans="3:16" s="255" customFormat="1" ht="21" customHeight="1">
      <c r="C1208" s="283"/>
      <c r="D1208" s="512" t="s">
        <v>217</v>
      </c>
      <c r="E1208" s="512"/>
      <c r="F1208" s="512"/>
      <c r="G1208" s="512"/>
      <c r="H1208" s="512"/>
      <c r="I1208" s="512"/>
      <c r="J1208" s="512"/>
      <c r="K1208" s="512"/>
      <c r="L1208" s="512"/>
      <c r="M1208" s="512"/>
      <c r="N1208" s="512"/>
      <c r="O1208" s="512"/>
      <c r="P1208" s="266"/>
    </row>
    <row r="1209" spans="3:16" s="255" customFormat="1" ht="21" customHeight="1">
      <c r="C1209" s="267"/>
      <c r="D1209" s="267"/>
      <c r="E1209" s="267"/>
      <c r="F1209" s="267"/>
      <c r="G1209" s="267"/>
      <c r="H1209" s="267"/>
      <c r="I1209" s="267"/>
      <c r="J1209" s="267"/>
      <c r="K1209" s="267"/>
      <c r="L1209" s="267"/>
      <c r="M1209" s="267"/>
      <c r="N1209" s="267"/>
      <c r="O1209" s="267"/>
    </row>
    <row r="1210" spans="3:16" s="255" customFormat="1" ht="21" customHeight="1">
      <c r="C1210" s="285"/>
      <c r="D1210" s="285"/>
      <c r="E1210" s="285"/>
      <c r="F1210" s="285"/>
      <c r="G1210" s="285"/>
      <c r="H1210" s="285"/>
      <c r="I1210" s="285"/>
      <c r="J1210" s="285"/>
    </row>
    <row r="1211" spans="3:16" s="255" customFormat="1" ht="27" customHeight="1">
      <c r="C1211" s="283" t="s">
        <v>251</v>
      </c>
      <c r="D1211" s="283" t="s">
        <v>218</v>
      </c>
      <c r="E1211" s="513"/>
      <c r="F1211" s="513"/>
      <c r="G1211" s="513"/>
      <c r="H1211" s="513"/>
      <c r="I1211" s="513"/>
      <c r="J1211" s="513"/>
      <c r="K1211" s="513"/>
      <c r="M1211" s="269"/>
      <c r="N1211" s="270" t="s">
        <v>219</v>
      </c>
    </row>
    <row r="1212" spans="3:16" s="255" customFormat="1" ht="27" customHeight="1">
      <c r="C1212" s="283" t="s">
        <v>252</v>
      </c>
      <c r="D1212" s="283" t="s">
        <v>220</v>
      </c>
      <c r="E1212" s="514"/>
      <c r="F1212" s="514"/>
      <c r="G1212" s="514"/>
      <c r="H1212" s="514"/>
      <c r="I1212" s="514"/>
      <c r="J1212" s="514"/>
      <c r="K1212" s="514"/>
      <c r="L1212" s="284" t="s">
        <v>253</v>
      </c>
      <c r="M1212" s="282"/>
      <c r="N1212" s="273" t="s">
        <v>221</v>
      </c>
      <c r="O1212" s="274"/>
    </row>
    <row r="1213" spans="3:16" s="255" customFormat="1" ht="22.5" customHeight="1">
      <c r="C1213" s="283"/>
      <c r="D1213" s="283"/>
      <c r="E1213" s="283"/>
      <c r="F1213" s="283"/>
      <c r="G1213" s="283"/>
      <c r="H1213" s="283"/>
      <c r="I1213" s="283"/>
      <c r="J1213" s="283"/>
    </row>
    <row r="1214" spans="3:16" s="255" customFormat="1" ht="27" customHeight="1">
      <c r="C1214" s="283"/>
      <c r="D1214" s="283" t="s">
        <v>254</v>
      </c>
      <c r="E1214" s="515" t="s">
        <v>222</v>
      </c>
      <c r="F1214" s="515"/>
      <c r="G1214" s="515"/>
      <c r="H1214" s="515"/>
      <c r="I1214" s="515"/>
      <c r="J1214" s="515"/>
      <c r="K1214" s="515"/>
    </row>
    <row r="1215" spans="3:16" s="255" customFormat="1" ht="22.5" customHeight="1">
      <c r="C1215" s="283"/>
      <c r="D1215" s="283"/>
      <c r="E1215" s="283"/>
      <c r="F1215" s="283"/>
      <c r="G1215" s="283"/>
      <c r="H1215" s="283"/>
      <c r="I1215" s="283"/>
      <c r="J1215" s="283"/>
    </row>
    <row r="1216" spans="3:16" s="255" customFormat="1" ht="27" customHeight="1">
      <c r="C1216" s="283" t="s">
        <v>255</v>
      </c>
      <c r="D1216" s="283" t="s">
        <v>223</v>
      </c>
      <c r="E1216" s="275"/>
      <c r="F1216" s="275"/>
      <c r="G1216" s="275"/>
      <c r="H1216" s="275"/>
      <c r="I1216" s="275"/>
      <c r="J1216" s="275"/>
      <c r="K1216" s="276"/>
      <c r="L1216" s="277"/>
    </row>
    <row r="1217" spans="3:15" s="255" customFormat="1" ht="27" customHeight="1">
      <c r="C1217" s="283"/>
      <c r="D1217" s="283"/>
      <c r="E1217" s="516" t="s">
        <v>224</v>
      </c>
      <c r="F1217" s="516"/>
      <c r="G1217" s="516"/>
      <c r="H1217" s="516"/>
      <c r="I1217" s="516"/>
      <c r="J1217" s="516"/>
      <c r="K1217" s="516"/>
      <c r="L1217" s="516"/>
      <c r="M1217" s="516"/>
      <c r="N1217" s="516"/>
    </row>
    <row r="1218" spans="3:15" s="255" customFormat="1" ht="22.5" customHeight="1">
      <c r="C1218" s="283"/>
      <c r="D1218" s="283"/>
      <c r="E1218" s="283"/>
      <c r="F1218" s="283"/>
      <c r="G1218" s="283"/>
      <c r="H1218" s="283"/>
      <c r="I1218" s="283"/>
      <c r="J1218" s="283"/>
    </row>
    <row r="1219" spans="3:15" s="255" customFormat="1" ht="27" customHeight="1">
      <c r="C1219" s="283" t="s">
        <v>256</v>
      </c>
      <c r="D1219" s="283" t="s">
        <v>218</v>
      </c>
      <c r="E1219" s="517"/>
      <c r="F1219" s="517"/>
      <c r="G1219" s="517"/>
      <c r="H1219" s="517"/>
      <c r="I1219" s="517"/>
      <c r="J1219" s="517"/>
      <c r="K1219" s="517"/>
      <c r="L1219" s="517"/>
      <c r="M1219" s="517"/>
      <c r="N1219" s="517"/>
    </row>
    <row r="1220" spans="3:15" s="255" customFormat="1" ht="27" customHeight="1">
      <c r="C1220" s="283" t="s">
        <v>257</v>
      </c>
      <c r="D1220" s="283" t="s">
        <v>225</v>
      </c>
      <c r="E1220" s="508"/>
      <c r="F1220" s="508"/>
      <c r="G1220" s="508"/>
      <c r="H1220" s="508"/>
      <c r="I1220" s="508"/>
      <c r="J1220" s="508"/>
      <c r="K1220" s="508"/>
      <c r="L1220" s="508"/>
      <c r="M1220" s="508"/>
      <c r="N1220" s="508"/>
    </row>
    <row r="1221" spans="3:15" s="255" customFormat="1" ht="22.5" customHeight="1">
      <c r="C1221" s="283"/>
      <c r="D1221" s="283"/>
      <c r="E1221" s="283"/>
      <c r="F1221" s="283"/>
      <c r="G1221" s="283"/>
      <c r="H1221" s="283"/>
      <c r="I1221" s="283"/>
      <c r="J1221" s="283"/>
    </row>
    <row r="1222" spans="3:15" s="255" customFormat="1" ht="19.5" customHeight="1">
      <c r="C1222" s="283"/>
      <c r="M1222" s="278"/>
      <c r="N1222" s="509" t="s">
        <v>226</v>
      </c>
      <c r="O1222" s="509"/>
    </row>
    <row r="1223" spans="3:15" s="255" customFormat="1" ht="19.5" customHeight="1">
      <c r="C1223" s="283"/>
      <c r="M1223" s="278"/>
      <c r="N1223" s="278"/>
    </row>
    <row r="1224" spans="3:15" s="255" customFormat="1" ht="27" customHeight="1">
      <c r="C1224" s="510" t="s">
        <v>227</v>
      </c>
      <c r="D1224" s="510"/>
      <c r="E1224" s="510"/>
      <c r="F1224" s="510"/>
      <c r="G1224" s="510"/>
      <c r="H1224" s="510"/>
      <c r="I1224" s="510"/>
      <c r="J1224" s="510"/>
      <c r="K1224" s="510"/>
      <c r="L1224" s="510"/>
      <c r="M1224" s="510"/>
      <c r="N1224" s="510"/>
      <c r="O1224" s="510"/>
    </row>
    <row r="1225" spans="3:15" s="255" customFormat="1" ht="24" customHeight="1">
      <c r="C1225" s="511" t="s">
        <v>228</v>
      </c>
      <c r="D1225" s="511"/>
      <c r="E1225" s="511"/>
      <c r="F1225" s="511"/>
      <c r="G1225" s="511"/>
      <c r="H1225" s="511"/>
      <c r="I1225" s="511"/>
      <c r="J1225" s="511"/>
      <c r="K1225" s="511"/>
      <c r="L1225" s="511"/>
      <c r="M1225" s="511"/>
      <c r="N1225" s="511"/>
      <c r="O1225" s="511"/>
    </row>
    <row r="1226" spans="3:15" s="255" customFormat="1" ht="24" customHeight="1">
      <c r="C1226" s="511" t="s">
        <v>258</v>
      </c>
      <c r="D1226" s="511"/>
      <c r="E1226" s="511"/>
      <c r="F1226" s="511"/>
      <c r="G1226" s="511"/>
      <c r="H1226" s="511"/>
      <c r="I1226" s="511"/>
      <c r="J1226" s="511"/>
      <c r="K1226" s="511"/>
      <c r="L1226" s="511"/>
      <c r="M1226" s="511"/>
      <c r="N1226" s="511"/>
      <c r="O1226" s="511"/>
    </row>
    <row r="1227" spans="3:15" s="255" customFormat="1" ht="24" customHeight="1">
      <c r="C1227" s="511" t="s">
        <v>259</v>
      </c>
      <c r="D1227" s="511"/>
      <c r="E1227" s="511"/>
      <c r="F1227" s="511"/>
      <c r="G1227" s="511"/>
      <c r="H1227" s="511"/>
      <c r="I1227" s="511"/>
      <c r="J1227" s="511"/>
      <c r="K1227" s="511"/>
      <c r="L1227" s="511"/>
      <c r="M1227" s="511"/>
      <c r="N1227" s="511"/>
      <c r="O1227" s="511"/>
    </row>
    <row r="1228" spans="3:15" s="255" customFormat="1" ht="24" customHeight="1">
      <c r="C1228" s="511" t="s">
        <v>260</v>
      </c>
      <c r="D1228" s="511"/>
      <c r="E1228" s="511"/>
      <c r="F1228" s="511"/>
      <c r="G1228" s="511"/>
      <c r="H1228" s="511"/>
      <c r="I1228" s="511"/>
      <c r="J1228" s="511"/>
      <c r="K1228" s="511"/>
      <c r="L1228" s="511"/>
      <c r="M1228" s="511"/>
      <c r="N1228" s="511"/>
      <c r="O1228" s="511"/>
    </row>
    <row r="1229" spans="3:15" s="255" customFormat="1" ht="24" customHeight="1">
      <c r="C1229" s="522" t="s">
        <v>261</v>
      </c>
      <c r="D1229" s="522"/>
      <c r="E1229" s="522"/>
      <c r="F1229" s="522"/>
      <c r="G1229" s="522"/>
      <c r="H1229" s="522"/>
      <c r="I1229" s="522"/>
      <c r="J1229" s="522"/>
      <c r="K1229" s="522"/>
      <c r="L1229" s="522"/>
      <c r="M1229" s="522"/>
      <c r="N1229" s="522"/>
      <c r="O1229" s="522"/>
    </row>
    <row r="1230" spans="3:15" s="255" customFormat="1" ht="24" customHeight="1">
      <c r="C1230" s="522" t="s">
        <v>262</v>
      </c>
      <c r="D1230" s="522"/>
      <c r="E1230" s="522"/>
      <c r="F1230" s="522"/>
      <c r="G1230" s="522"/>
      <c r="H1230" s="522"/>
      <c r="I1230" s="522"/>
      <c r="J1230" s="522"/>
      <c r="K1230" s="522"/>
      <c r="L1230" s="522"/>
      <c r="M1230" s="522"/>
      <c r="N1230" s="522"/>
      <c r="O1230" s="522"/>
    </row>
    <row r="1231" spans="3:15" ht="18.75" customHeight="1">
      <c r="D1231" s="279"/>
      <c r="E1231" s="279"/>
      <c r="F1231" s="279"/>
      <c r="G1231" s="279"/>
      <c r="H1231" s="279"/>
      <c r="I1231" s="279"/>
      <c r="J1231" s="279"/>
      <c r="K1231" s="279"/>
      <c r="L1231" s="279"/>
      <c r="M1231" s="279"/>
      <c r="N1231" s="279"/>
      <c r="O1231" s="279"/>
    </row>
    <row r="1232" spans="3:15" ht="18.75" customHeight="1" thickBot="1">
      <c r="N1232" s="523">
        <v>20250414</v>
      </c>
      <c r="O1232" s="523"/>
    </row>
    <row r="1233" spans="1:31" s="255" customFormat="1" ht="31.5" customHeight="1">
      <c r="A1233" s="255">
        <f>IF(MOD(ROW()-1,44)=0,QUOTIENT(ROW()-1,44)+1,"")</f>
        <v>29</v>
      </c>
      <c r="C1233" s="498" t="s">
        <v>248</v>
      </c>
      <c r="D1233" s="498"/>
      <c r="E1233" s="499">
        <f>VLOOKUP(A1233,入力フォーム!$A$26:$AA$75,25,FALSE)</f>
        <v>0</v>
      </c>
      <c r="F1233" s="500"/>
      <c r="G1233" s="501"/>
      <c r="H1233" s="505">
        <f>IF(OR(E1233="新規",E1233="変更"),"※提出してください",IF(E1233="済","※提出は不要です",))</f>
        <v>0</v>
      </c>
      <c r="I1233" s="505"/>
      <c r="J1233" s="505"/>
      <c r="K1233" s="505"/>
      <c r="L1233" s="505"/>
      <c r="M1233" s="505"/>
      <c r="N1233" s="505"/>
      <c r="O1233" s="505"/>
    </row>
    <row r="1234" spans="1:31" s="255" customFormat="1" ht="23.25" customHeight="1" thickBot="1">
      <c r="C1234" s="498"/>
      <c r="D1234" s="498"/>
      <c r="E1234" s="502"/>
      <c r="F1234" s="503"/>
      <c r="G1234" s="504"/>
      <c r="H1234" s="505"/>
      <c r="I1234" s="505"/>
      <c r="J1234" s="505"/>
      <c r="K1234" s="505"/>
      <c r="L1234" s="505"/>
      <c r="M1234" s="505"/>
      <c r="N1234" s="505"/>
      <c r="O1234" s="505"/>
    </row>
    <row r="1235" spans="1:31" s="255" customFormat="1" ht="23.25" customHeight="1">
      <c r="C1235" s="256"/>
      <c r="D1235" s="256"/>
      <c r="E1235" s="256"/>
      <c r="F1235" s="256"/>
      <c r="G1235" s="256"/>
      <c r="H1235" s="256"/>
      <c r="I1235" s="256"/>
      <c r="J1235" s="256"/>
      <c r="K1235" s="256"/>
      <c r="L1235" s="256"/>
      <c r="M1235" s="256"/>
      <c r="N1235" s="256"/>
      <c r="O1235" s="256"/>
    </row>
    <row r="1236" spans="1:31" ht="30" customHeight="1">
      <c r="D1236" s="506" t="s">
        <v>249</v>
      </c>
      <c r="E1236" s="506"/>
      <c r="F1236" s="506"/>
      <c r="G1236" s="506"/>
      <c r="H1236" s="506"/>
      <c r="I1236" s="506"/>
      <c r="J1236" s="506"/>
      <c r="K1236" s="506"/>
      <c r="L1236" s="506"/>
      <c r="M1236" s="506"/>
      <c r="N1236" s="506"/>
      <c r="O1236" s="258"/>
      <c r="P1236" s="259"/>
    </row>
    <row r="1237" spans="1:31" ht="30" customHeight="1">
      <c r="D1237" s="506" t="s">
        <v>210</v>
      </c>
      <c r="E1237" s="506"/>
      <c r="F1237" s="506"/>
      <c r="G1237" s="506"/>
      <c r="H1237" s="506"/>
      <c r="I1237" s="506"/>
      <c r="J1237" s="506"/>
      <c r="K1237" s="506"/>
      <c r="L1237" s="506"/>
      <c r="M1237" s="506"/>
      <c r="N1237" s="506"/>
      <c r="O1237" s="258"/>
      <c r="P1237" s="259"/>
    </row>
    <row r="1238" spans="1:31" ht="27" customHeight="1">
      <c r="D1238" s="281"/>
      <c r="E1238" s="281"/>
      <c r="F1238" s="281"/>
      <c r="G1238" s="281"/>
      <c r="H1238" s="281"/>
      <c r="I1238" s="281"/>
      <c r="J1238" s="281"/>
      <c r="K1238" s="281"/>
      <c r="L1238" s="281"/>
      <c r="M1238" s="281"/>
      <c r="N1238" s="281"/>
      <c r="O1238" s="281"/>
      <c r="P1238" s="259"/>
      <c r="AE1238" s="262"/>
    </row>
    <row r="1239" spans="1:31" s="255" customFormat="1" ht="19.5" customHeight="1">
      <c r="C1239" s="283"/>
      <c r="L1239" s="283"/>
      <c r="N1239" s="507">
        <f ca="1">TODAY()</f>
        <v>45761</v>
      </c>
      <c r="O1239" s="507"/>
    </row>
    <row r="1240" spans="1:31" s="255" customFormat="1" ht="19.5" customHeight="1">
      <c r="C1240" s="283"/>
    </row>
    <row r="1241" spans="1:31" s="255" customFormat="1" ht="19.5" customHeight="1">
      <c r="C1241" s="518" t="s">
        <v>211</v>
      </c>
      <c r="D1241" s="518"/>
      <c r="E1241" s="518"/>
      <c r="F1241" s="518"/>
      <c r="G1241" s="518"/>
      <c r="H1241" s="518"/>
      <c r="I1241" s="518"/>
      <c r="J1241" s="518"/>
      <c r="K1241" s="518"/>
    </row>
    <row r="1242" spans="1:31" s="255" customFormat="1" ht="19.5" customHeight="1">
      <c r="C1242" s="283"/>
    </row>
    <row r="1243" spans="1:31" s="255" customFormat="1" ht="24" customHeight="1">
      <c r="C1243" s="283"/>
      <c r="M1243" s="264" t="s">
        <v>212</v>
      </c>
      <c r="N1243" s="519" t="str">
        <f>入力フォーム!$C$22</f>
        <v>07-999</v>
      </c>
      <c r="O1243" s="519"/>
    </row>
    <row r="1244" spans="1:31" s="255" customFormat="1" ht="24" customHeight="1">
      <c r="C1244" s="283"/>
      <c r="M1244" s="264" t="s">
        <v>213</v>
      </c>
      <c r="N1244" s="519" t="str">
        <f>入力フォーム!$C$4</f>
        <v>文学部事務室</v>
      </c>
      <c r="O1244" s="519"/>
    </row>
    <row r="1245" spans="1:31" s="255" customFormat="1" ht="24" customHeight="1">
      <c r="C1245" s="283"/>
      <c r="M1245" s="264" t="s">
        <v>214</v>
      </c>
      <c r="N1245" s="519">
        <f>VLOOKUP(A1233,入力フォーム!$A$26:$AA$75,9,FALSE)</f>
        <v>0</v>
      </c>
      <c r="O1245" s="519"/>
    </row>
    <row r="1246" spans="1:31" s="255" customFormat="1" ht="24" customHeight="1">
      <c r="C1246" s="283"/>
      <c r="M1246" s="264" t="s">
        <v>215</v>
      </c>
      <c r="N1246" s="519">
        <f>VLOOKUP(A1233,入力フォーム!$A$26:$AA$75,2,FALSE)</f>
        <v>0</v>
      </c>
      <c r="O1246" s="519"/>
    </row>
    <row r="1247" spans="1:31" s="255" customFormat="1" ht="22.5" customHeight="1">
      <c r="C1247" s="283"/>
      <c r="M1247" s="283"/>
      <c r="N1247" s="265"/>
      <c r="O1247" s="265"/>
    </row>
    <row r="1248" spans="1:31" s="255" customFormat="1" ht="22.5" customHeight="1">
      <c r="C1248" s="283"/>
      <c r="M1248" s="283"/>
      <c r="N1248" s="265"/>
      <c r="O1248" s="265"/>
    </row>
    <row r="1249" spans="3:16" s="255" customFormat="1" ht="19.5" customHeight="1">
      <c r="C1249" s="266" t="s">
        <v>250</v>
      </c>
      <c r="D1249" s="266"/>
      <c r="E1249" s="520">
        <f>入力フォーム!$C$13</f>
        <v>45931</v>
      </c>
      <c r="F1249" s="520"/>
      <c r="G1249" s="520"/>
      <c r="H1249" s="520"/>
      <c r="I1249" s="521" t="s">
        <v>216</v>
      </c>
      <c r="J1249" s="521"/>
      <c r="K1249" s="521"/>
      <c r="L1249" s="521"/>
      <c r="M1249" s="521"/>
      <c r="N1249" s="521"/>
    </row>
    <row r="1250" spans="3:16" s="255" customFormat="1" ht="21" customHeight="1">
      <c r="C1250" s="267"/>
      <c r="D1250" s="267"/>
      <c r="E1250" s="267"/>
      <c r="F1250" s="267"/>
      <c r="G1250" s="267"/>
      <c r="H1250" s="267"/>
      <c r="I1250" s="267"/>
      <c r="J1250" s="267"/>
      <c r="K1250" s="267"/>
      <c r="L1250" s="267"/>
      <c r="M1250" s="267"/>
      <c r="N1250" s="267"/>
      <c r="O1250" s="267"/>
    </row>
    <row r="1251" spans="3:16" s="255" customFormat="1" ht="21" customHeight="1">
      <c r="C1251" s="267"/>
      <c r="D1251" s="267"/>
      <c r="E1251" s="267"/>
      <c r="F1251" s="267"/>
      <c r="G1251" s="267"/>
      <c r="H1251" s="267"/>
      <c r="I1251" s="267"/>
      <c r="J1251" s="267"/>
      <c r="K1251" s="267"/>
      <c r="L1251" s="267"/>
      <c r="M1251" s="267"/>
      <c r="N1251" s="267"/>
      <c r="O1251" s="267"/>
    </row>
    <row r="1252" spans="3:16" s="255" customFormat="1" ht="21" customHeight="1">
      <c r="C1252" s="283"/>
      <c r="D1252" s="512" t="s">
        <v>217</v>
      </c>
      <c r="E1252" s="512"/>
      <c r="F1252" s="512"/>
      <c r="G1252" s="512"/>
      <c r="H1252" s="512"/>
      <c r="I1252" s="512"/>
      <c r="J1252" s="512"/>
      <c r="K1252" s="512"/>
      <c r="L1252" s="512"/>
      <c r="M1252" s="512"/>
      <c r="N1252" s="512"/>
      <c r="O1252" s="512"/>
      <c r="P1252" s="266"/>
    </row>
    <row r="1253" spans="3:16" s="255" customFormat="1" ht="21" customHeight="1">
      <c r="C1253" s="267"/>
      <c r="D1253" s="267"/>
      <c r="E1253" s="267"/>
      <c r="F1253" s="267"/>
      <c r="G1253" s="267"/>
      <c r="H1253" s="267"/>
      <c r="I1253" s="267"/>
      <c r="J1253" s="267"/>
      <c r="K1253" s="267"/>
      <c r="L1253" s="267"/>
      <c r="M1253" s="267"/>
      <c r="N1253" s="267"/>
      <c r="O1253" s="267"/>
    </row>
    <row r="1254" spans="3:16" s="255" customFormat="1" ht="21" customHeight="1">
      <c r="C1254" s="285"/>
      <c r="D1254" s="285"/>
      <c r="E1254" s="285"/>
      <c r="F1254" s="285"/>
      <c r="G1254" s="285"/>
      <c r="H1254" s="285"/>
      <c r="I1254" s="285"/>
      <c r="J1254" s="285"/>
    </row>
    <row r="1255" spans="3:16" s="255" customFormat="1" ht="27" customHeight="1">
      <c r="C1255" s="283" t="s">
        <v>251</v>
      </c>
      <c r="D1255" s="283" t="s">
        <v>218</v>
      </c>
      <c r="E1255" s="513"/>
      <c r="F1255" s="513"/>
      <c r="G1255" s="513"/>
      <c r="H1255" s="513"/>
      <c r="I1255" s="513"/>
      <c r="J1255" s="513"/>
      <c r="K1255" s="513"/>
      <c r="M1255" s="269"/>
      <c r="N1255" s="270" t="s">
        <v>219</v>
      </c>
    </row>
    <row r="1256" spans="3:16" s="255" customFormat="1" ht="27" customHeight="1">
      <c r="C1256" s="283" t="s">
        <v>252</v>
      </c>
      <c r="D1256" s="283" t="s">
        <v>220</v>
      </c>
      <c r="E1256" s="514"/>
      <c r="F1256" s="514"/>
      <c r="G1256" s="514"/>
      <c r="H1256" s="514"/>
      <c r="I1256" s="514"/>
      <c r="J1256" s="514"/>
      <c r="K1256" s="514"/>
      <c r="L1256" s="284" t="s">
        <v>253</v>
      </c>
      <c r="M1256" s="282"/>
      <c r="N1256" s="273" t="s">
        <v>221</v>
      </c>
      <c r="O1256" s="274"/>
    </row>
    <row r="1257" spans="3:16" s="255" customFormat="1" ht="22.5" customHeight="1">
      <c r="C1257" s="283"/>
      <c r="D1257" s="283"/>
      <c r="E1257" s="283"/>
      <c r="F1257" s="283"/>
      <c r="G1257" s="283"/>
      <c r="H1257" s="283"/>
      <c r="I1257" s="283"/>
      <c r="J1257" s="283"/>
    </row>
    <row r="1258" spans="3:16" s="255" customFormat="1" ht="27" customHeight="1">
      <c r="C1258" s="283"/>
      <c r="D1258" s="283" t="s">
        <v>254</v>
      </c>
      <c r="E1258" s="515" t="s">
        <v>222</v>
      </c>
      <c r="F1258" s="515"/>
      <c r="G1258" s="515"/>
      <c r="H1258" s="515"/>
      <c r="I1258" s="515"/>
      <c r="J1258" s="515"/>
      <c r="K1258" s="515"/>
    </row>
    <row r="1259" spans="3:16" s="255" customFormat="1" ht="22.5" customHeight="1">
      <c r="C1259" s="283"/>
      <c r="D1259" s="283"/>
      <c r="E1259" s="283"/>
      <c r="F1259" s="283"/>
      <c r="G1259" s="283"/>
      <c r="H1259" s="283"/>
      <c r="I1259" s="283"/>
      <c r="J1259" s="283"/>
    </row>
    <row r="1260" spans="3:16" s="255" customFormat="1" ht="27" customHeight="1">
      <c r="C1260" s="283" t="s">
        <v>255</v>
      </c>
      <c r="D1260" s="283" t="s">
        <v>223</v>
      </c>
      <c r="E1260" s="275"/>
      <c r="F1260" s="275"/>
      <c r="G1260" s="275"/>
      <c r="H1260" s="275"/>
      <c r="I1260" s="275"/>
      <c r="J1260" s="275"/>
      <c r="K1260" s="276"/>
      <c r="L1260" s="277"/>
    </row>
    <row r="1261" spans="3:16" s="255" customFormat="1" ht="27" customHeight="1">
      <c r="C1261" s="283"/>
      <c r="D1261" s="283"/>
      <c r="E1261" s="516" t="s">
        <v>224</v>
      </c>
      <c r="F1261" s="516"/>
      <c r="G1261" s="516"/>
      <c r="H1261" s="516"/>
      <c r="I1261" s="516"/>
      <c r="J1261" s="516"/>
      <c r="K1261" s="516"/>
      <c r="L1261" s="516"/>
      <c r="M1261" s="516"/>
      <c r="N1261" s="516"/>
    </row>
    <row r="1262" spans="3:16" s="255" customFormat="1" ht="22.5" customHeight="1">
      <c r="C1262" s="283"/>
      <c r="D1262" s="283"/>
      <c r="E1262" s="283"/>
      <c r="F1262" s="283"/>
      <c r="G1262" s="283"/>
      <c r="H1262" s="283"/>
      <c r="I1262" s="283"/>
      <c r="J1262" s="283"/>
    </row>
    <row r="1263" spans="3:16" s="255" customFormat="1" ht="27" customHeight="1">
      <c r="C1263" s="283" t="s">
        <v>256</v>
      </c>
      <c r="D1263" s="283" t="s">
        <v>218</v>
      </c>
      <c r="E1263" s="517"/>
      <c r="F1263" s="517"/>
      <c r="G1263" s="517"/>
      <c r="H1263" s="517"/>
      <c r="I1263" s="517"/>
      <c r="J1263" s="517"/>
      <c r="K1263" s="517"/>
      <c r="L1263" s="517"/>
      <c r="M1263" s="517"/>
      <c r="N1263" s="517"/>
    </row>
    <row r="1264" spans="3:16" s="255" customFormat="1" ht="27" customHeight="1">
      <c r="C1264" s="283" t="s">
        <v>257</v>
      </c>
      <c r="D1264" s="283" t="s">
        <v>225</v>
      </c>
      <c r="E1264" s="508"/>
      <c r="F1264" s="508"/>
      <c r="G1264" s="508"/>
      <c r="H1264" s="508"/>
      <c r="I1264" s="508"/>
      <c r="J1264" s="508"/>
      <c r="K1264" s="508"/>
      <c r="L1264" s="508"/>
      <c r="M1264" s="508"/>
      <c r="N1264" s="508"/>
    </row>
    <row r="1265" spans="1:16" s="255" customFormat="1" ht="22.5" customHeight="1">
      <c r="C1265" s="283"/>
      <c r="D1265" s="283"/>
      <c r="E1265" s="283"/>
      <c r="F1265" s="283"/>
      <c r="G1265" s="283"/>
      <c r="H1265" s="283"/>
      <c r="I1265" s="283"/>
      <c r="J1265" s="283"/>
    </row>
    <row r="1266" spans="1:16" s="255" customFormat="1" ht="19.5" customHeight="1">
      <c r="C1266" s="283"/>
      <c r="M1266" s="278"/>
      <c r="N1266" s="509" t="s">
        <v>226</v>
      </c>
      <c r="O1266" s="509"/>
    </row>
    <row r="1267" spans="1:16" s="255" customFormat="1" ht="19.5" customHeight="1">
      <c r="C1267" s="283"/>
      <c r="M1267" s="278"/>
      <c r="N1267" s="278"/>
    </row>
    <row r="1268" spans="1:16" s="255" customFormat="1" ht="27" customHeight="1">
      <c r="C1268" s="510" t="s">
        <v>227</v>
      </c>
      <c r="D1268" s="510"/>
      <c r="E1268" s="510"/>
      <c r="F1268" s="510"/>
      <c r="G1268" s="510"/>
      <c r="H1268" s="510"/>
      <c r="I1268" s="510"/>
      <c r="J1268" s="510"/>
      <c r="K1268" s="510"/>
      <c r="L1268" s="510"/>
      <c r="M1268" s="510"/>
      <c r="N1268" s="510"/>
      <c r="O1268" s="510"/>
    </row>
    <row r="1269" spans="1:16" s="255" customFormat="1" ht="24" customHeight="1">
      <c r="C1269" s="511" t="s">
        <v>228</v>
      </c>
      <c r="D1269" s="511"/>
      <c r="E1269" s="511"/>
      <c r="F1269" s="511"/>
      <c r="G1269" s="511"/>
      <c r="H1269" s="511"/>
      <c r="I1269" s="511"/>
      <c r="J1269" s="511"/>
      <c r="K1269" s="511"/>
      <c r="L1269" s="511"/>
      <c r="M1269" s="511"/>
      <c r="N1269" s="511"/>
      <c r="O1269" s="511"/>
    </row>
    <row r="1270" spans="1:16" s="255" customFormat="1" ht="24" customHeight="1">
      <c r="C1270" s="511" t="s">
        <v>258</v>
      </c>
      <c r="D1270" s="511"/>
      <c r="E1270" s="511"/>
      <c r="F1270" s="511"/>
      <c r="G1270" s="511"/>
      <c r="H1270" s="511"/>
      <c r="I1270" s="511"/>
      <c r="J1270" s="511"/>
      <c r="K1270" s="511"/>
      <c r="L1270" s="511"/>
      <c r="M1270" s="511"/>
      <c r="N1270" s="511"/>
      <c r="O1270" s="511"/>
    </row>
    <row r="1271" spans="1:16" s="255" customFormat="1" ht="24" customHeight="1">
      <c r="C1271" s="511" t="s">
        <v>259</v>
      </c>
      <c r="D1271" s="511"/>
      <c r="E1271" s="511"/>
      <c r="F1271" s="511"/>
      <c r="G1271" s="511"/>
      <c r="H1271" s="511"/>
      <c r="I1271" s="511"/>
      <c r="J1271" s="511"/>
      <c r="K1271" s="511"/>
      <c r="L1271" s="511"/>
      <c r="M1271" s="511"/>
      <c r="N1271" s="511"/>
      <c r="O1271" s="511"/>
    </row>
    <row r="1272" spans="1:16" s="255" customFormat="1" ht="24" customHeight="1">
      <c r="C1272" s="511" t="s">
        <v>260</v>
      </c>
      <c r="D1272" s="511"/>
      <c r="E1272" s="511"/>
      <c r="F1272" s="511"/>
      <c r="G1272" s="511"/>
      <c r="H1272" s="511"/>
      <c r="I1272" s="511"/>
      <c r="J1272" s="511"/>
      <c r="K1272" s="511"/>
      <c r="L1272" s="511"/>
      <c r="M1272" s="511"/>
      <c r="N1272" s="511"/>
      <c r="O1272" s="511"/>
    </row>
    <row r="1273" spans="1:16" s="255" customFormat="1" ht="24" customHeight="1">
      <c r="C1273" s="522" t="s">
        <v>261</v>
      </c>
      <c r="D1273" s="522"/>
      <c r="E1273" s="522"/>
      <c r="F1273" s="522"/>
      <c r="G1273" s="522"/>
      <c r="H1273" s="522"/>
      <c r="I1273" s="522"/>
      <c r="J1273" s="522"/>
      <c r="K1273" s="522"/>
      <c r="L1273" s="522"/>
      <c r="M1273" s="522"/>
      <c r="N1273" s="522"/>
      <c r="O1273" s="522"/>
    </row>
    <row r="1274" spans="1:16" s="255" customFormat="1" ht="24" customHeight="1">
      <c r="C1274" s="522" t="s">
        <v>262</v>
      </c>
      <c r="D1274" s="522"/>
      <c r="E1274" s="522"/>
      <c r="F1274" s="522"/>
      <c r="G1274" s="522"/>
      <c r="H1274" s="522"/>
      <c r="I1274" s="522"/>
      <c r="J1274" s="522"/>
      <c r="K1274" s="522"/>
      <c r="L1274" s="522"/>
      <c r="M1274" s="522"/>
      <c r="N1274" s="522"/>
      <c r="O1274" s="522"/>
    </row>
    <row r="1275" spans="1:16" ht="18.75" customHeight="1">
      <c r="D1275" s="279"/>
      <c r="E1275" s="279"/>
      <c r="F1275" s="279"/>
      <c r="G1275" s="279"/>
      <c r="H1275" s="279"/>
      <c r="I1275" s="279"/>
      <c r="J1275" s="279"/>
      <c r="K1275" s="279"/>
      <c r="L1275" s="279"/>
      <c r="M1275" s="279"/>
      <c r="N1275" s="279"/>
      <c r="O1275" s="279"/>
    </row>
    <row r="1276" spans="1:16" ht="18.75" customHeight="1" thickBot="1">
      <c r="N1276" s="523">
        <v>20250414</v>
      </c>
      <c r="O1276" s="523"/>
    </row>
    <row r="1277" spans="1:16" s="255" customFormat="1" ht="31.5" customHeight="1">
      <c r="A1277" s="255">
        <f>IF(MOD(ROW()-1,44)=0,QUOTIENT(ROW()-1,44)+1,"")</f>
        <v>30</v>
      </c>
      <c r="C1277" s="498" t="s">
        <v>248</v>
      </c>
      <c r="D1277" s="498"/>
      <c r="E1277" s="499">
        <f>VLOOKUP(A1277,入力フォーム!$A$26:$AA$75,25,FALSE)</f>
        <v>0</v>
      </c>
      <c r="F1277" s="500"/>
      <c r="G1277" s="501"/>
      <c r="H1277" s="505">
        <f>IF(OR(E1277="新規",E1277="変更"),"※提出してください",IF(E1277="済","※提出は不要です",))</f>
        <v>0</v>
      </c>
      <c r="I1277" s="505"/>
      <c r="J1277" s="505"/>
      <c r="K1277" s="505"/>
      <c r="L1277" s="505"/>
      <c r="M1277" s="505"/>
      <c r="N1277" s="505"/>
      <c r="O1277" s="505"/>
    </row>
    <row r="1278" spans="1:16" s="255" customFormat="1" ht="23.25" customHeight="1" thickBot="1">
      <c r="C1278" s="498"/>
      <c r="D1278" s="498"/>
      <c r="E1278" s="502"/>
      <c r="F1278" s="503"/>
      <c r="G1278" s="504"/>
      <c r="H1278" s="505"/>
      <c r="I1278" s="505"/>
      <c r="J1278" s="505"/>
      <c r="K1278" s="505"/>
      <c r="L1278" s="505"/>
      <c r="M1278" s="505"/>
      <c r="N1278" s="505"/>
      <c r="O1278" s="505"/>
    </row>
    <row r="1279" spans="1:16" s="255" customFormat="1" ht="23.25" customHeight="1">
      <c r="C1279" s="256"/>
      <c r="D1279" s="256"/>
      <c r="E1279" s="256"/>
      <c r="F1279" s="256"/>
      <c r="G1279" s="256"/>
      <c r="H1279" s="256"/>
      <c r="I1279" s="256"/>
      <c r="J1279" s="256"/>
      <c r="K1279" s="256"/>
      <c r="L1279" s="256"/>
      <c r="M1279" s="256"/>
      <c r="N1279" s="256"/>
      <c r="O1279" s="256"/>
    </row>
    <row r="1280" spans="1:16" ht="30" customHeight="1">
      <c r="D1280" s="506" t="s">
        <v>249</v>
      </c>
      <c r="E1280" s="506"/>
      <c r="F1280" s="506"/>
      <c r="G1280" s="506"/>
      <c r="H1280" s="506"/>
      <c r="I1280" s="506"/>
      <c r="J1280" s="506"/>
      <c r="K1280" s="506"/>
      <c r="L1280" s="506"/>
      <c r="M1280" s="506"/>
      <c r="N1280" s="506"/>
      <c r="O1280" s="258"/>
      <c r="P1280" s="259"/>
    </row>
    <row r="1281" spans="3:31" ht="30" customHeight="1">
      <c r="D1281" s="506" t="s">
        <v>210</v>
      </c>
      <c r="E1281" s="506"/>
      <c r="F1281" s="506"/>
      <c r="G1281" s="506"/>
      <c r="H1281" s="506"/>
      <c r="I1281" s="506"/>
      <c r="J1281" s="506"/>
      <c r="K1281" s="506"/>
      <c r="L1281" s="506"/>
      <c r="M1281" s="506"/>
      <c r="N1281" s="506"/>
      <c r="O1281" s="258"/>
      <c r="P1281" s="259"/>
    </row>
    <row r="1282" spans="3:31" ht="27" customHeight="1">
      <c r="D1282" s="281"/>
      <c r="E1282" s="281"/>
      <c r="F1282" s="281"/>
      <c r="G1282" s="281"/>
      <c r="H1282" s="281"/>
      <c r="I1282" s="281"/>
      <c r="J1282" s="281"/>
      <c r="K1282" s="281"/>
      <c r="L1282" s="281"/>
      <c r="M1282" s="281"/>
      <c r="N1282" s="281"/>
      <c r="O1282" s="281"/>
      <c r="P1282" s="259"/>
      <c r="AE1282" s="262"/>
    </row>
    <row r="1283" spans="3:31" s="255" customFormat="1" ht="19.5" customHeight="1">
      <c r="C1283" s="283"/>
      <c r="L1283" s="283"/>
      <c r="N1283" s="507">
        <f ca="1">TODAY()</f>
        <v>45761</v>
      </c>
      <c r="O1283" s="507"/>
    </row>
    <row r="1284" spans="3:31" s="255" customFormat="1" ht="19.5" customHeight="1">
      <c r="C1284" s="283"/>
    </row>
    <row r="1285" spans="3:31" s="255" customFormat="1" ht="19.5" customHeight="1">
      <c r="C1285" s="518" t="s">
        <v>211</v>
      </c>
      <c r="D1285" s="518"/>
      <c r="E1285" s="518"/>
      <c r="F1285" s="518"/>
      <c r="G1285" s="518"/>
      <c r="H1285" s="518"/>
      <c r="I1285" s="518"/>
      <c r="J1285" s="518"/>
      <c r="K1285" s="518"/>
    </row>
    <row r="1286" spans="3:31" s="255" customFormat="1" ht="19.5" customHeight="1">
      <c r="C1286" s="283"/>
    </row>
    <row r="1287" spans="3:31" s="255" customFormat="1" ht="24" customHeight="1">
      <c r="C1287" s="283"/>
      <c r="M1287" s="264" t="s">
        <v>212</v>
      </c>
      <c r="N1287" s="519" t="str">
        <f>入力フォーム!$C$22</f>
        <v>07-999</v>
      </c>
      <c r="O1287" s="519"/>
    </row>
    <row r="1288" spans="3:31" s="255" customFormat="1" ht="24" customHeight="1">
      <c r="C1288" s="283"/>
      <c r="M1288" s="264" t="s">
        <v>213</v>
      </c>
      <c r="N1288" s="519" t="str">
        <f>入力フォーム!$C$4</f>
        <v>文学部事務室</v>
      </c>
      <c r="O1288" s="519"/>
    </row>
    <row r="1289" spans="3:31" s="255" customFormat="1" ht="24" customHeight="1">
      <c r="C1289" s="283"/>
      <c r="M1289" s="264" t="s">
        <v>214</v>
      </c>
      <c r="N1289" s="519">
        <f>VLOOKUP(A1277,入力フォーム!$A$26:$AA$75,9,FALSE)</f>
        <v>0</v>
      </c>
      <c r="O1289" s="519"/>
    </row>
    <row r="1290" spans="3:31" s="255" customFormat="1" ht="24" customHeight="1">
      <c r="C1290" s="283"/>
      <c r="M1290" s="264" t="s">
        <v>215</v>
      </c>
      <c r="N1290" s="519">
        <f>VLOOKUP(A1277,入力フォーム!$A$26:$AA$75,2,FALSE)</f>
        <v>0</v>
      </c>
      <c r="O1290" s="519"/>
    </row>
    <row r="1291" spans="3:31" s="255" customFormat="1" ht="22.5" customHeight="1">
      <c r="C1291" s="283"/>
      <c r="M1291" s="283"/>
      <c r="N1291" s="265"/>
      <c r="O1291" s="265"/>
    </row>
    <row r="1292" spans="3:31" s="255" customFormat="1" ht="22.5" customHeight="1">
      <c r="C1292" s="283"/>
      <c r="M1292" s="283"/>
      <c r="N1292" s="265"/>
      <c r="O1292" s="265"/>
    </row>
    <row r="1293" spans="3:31" s="255" customFormat="1" ht="19.5" customHeight="1">
      <c r="C1293" s="266" t="s">
        <v>250</v>
      </c>
      <c r="D1293" s="266"/>
      <c r="E1293" s="520">
        <f>入力フォーム!$C$13</f>
        <v>45931</v>
      </c>
      <c r="F1293" s="520"/>
      <c r="G1293" s="520"/>
      <c r="H1293" s="520"/>
      <c r="I1293" s="521" t="s">
        <v>216</v>
      </c>
      <c r="J1293" s="521"/>
      <c r="K1293" s="521"/>
      <c r="L1293" s="521"/>
      <c r="M1293" s="521"/>
      <c r="N1293" s="521"/>
    </row>
    <row r="1294" spans="3:31" s="255" customFormat="1" ht="21" customHeight="1">
      <c r="C1294" s="267"/>
      <c r="D1294" s="267"/>
      <c r="E1294" s="267"/>
      <c r="F1294" s="267"/>
      <c r="G1294" s="267"/>
      <c r="H1294" s="267"/>
      <c r="I1294" s="267"/>
      <c r="J1294" s="267"/>
      <c r="K1294" s="267"/>
      <c r="L1294" s="267"/>
      <c r="M1294" s="267"/>
      <c r="N1294" s="267"/>
      <c r="O1294" s="267"/>
    </row>
    <row r="1295" spans="3:31" s="255" customFormat="1" ht="21" customHeight="1">
      <c r="C1295" s="267"/>
      <c r="D1295" s="267"/>
      <c r="E1295" s="267"/>
      <c r="F1295" s="267"/>
      <c r="G1295" s="267"/>
      <c r="H1295" s="267"/>
      <c r="I1295" s="267"/>
      <c r="J1295" s="267"/>
      <c r="K1295" s="267"/>
      <c r="L1295" s="267"/>
      <c r="M1295" s="267"/>
      <c r="N1295" s="267"/>
      <c r="O1295" s="267"/>
    </row>
    <row r="1296" spans="3:31" s="255" customFormat="1" ht="21" customHeight="1">
      <c r="C1296" s="283"/>
      <c r="D1296" s="512" t="s">
        <v>217</v>
      </c>
      <c r="E1296" s="512"/>
      <c r="F1296" s="512"/>
      <c r="G1296" s="512"/>
      <c r="H1296" s="512"/>
      <c r="I1296" s="512"/>
      <c r="J1296" s="512"/>
      <c r="K1296" s="512"/>
      <c r="L1296" s="512"/>
      <c r="M1296" s="512"/>
      <c r="N1296" s="512"/>
      <c r="O1296" s="512"/>
      <c r="P1296" s="266"/>
    </row>
    <row r="1297" spans="3:15" s="255" customFormat="1" ht="21" customHeight="1">
      <c r="C1297" s="267"/>
      <c r="D1297" s="267"/>
      <c r="E1297" s="267"/>
      <c r="F1297" s="267"/>
      <c r="G1297" s="267"/>
      <c r="H1297" s="267"/>
      <c r="I1297" s="267"/>
      <c r="J1297" s="267"/>
      <c r="K1297" s="267"/>
      <c r="L1297" s="267"/>
      <c r="M1297" s="267"/>
      <c r="N1297" s="267"/>
      <c r="O1297" s="267"/>
    </row>
    <row r="1298" spans="3:15" s="255" customFormat="1" ht="21" customHeight="1">
      <c r="C1298" s="285"/>
      <c r="D1298" s="285"/>
      <c r="E1298" s="285"/>
      <c r="F1298" s="285"/>
      <c r="G1298" s="285"/>
      <c r="H1298" s="285"/>
      <c r="I1298" s="285"/>
      <c r="J1298" s="285"/>
    </row>
    <row r="1299" spans="3:15" s="255" customFormat="1" ht="27" customHeight="1">
      <c r="C1299" s="283" t="s">
        <v>251</v>
      </c>
      <c r="D1299" s="283" t="s">
        <v>218</v>
      </c>
      <c r="E1299" s="513"/>
      <c r="F1299" s="513"/>
      <c r="G1299" s="513"/>
      <c r="H1299" s="513"/>
      <c r="I1299" s="513"/>
      <c r="J1299" s="513"/>
      <c r="K1299" s="513"/>
      <c r="M1299" s="269"/>
      <c r="N1299" s="270" t="s">
        <v>219</v>
      </c>
    </row>
    <row r="1300" spans="3:15" s="255" customFormat="1" ht="27" customHeight="1">
      <c r="C1300" s="283" t="s">
        <v>252</v>
      </c>
      <c r="D1300" s="283" t="s">
        <v>220</v>
      </c>
      <c r="E1300" s="514"/>
      <c r="F1300" s="514"/>
      <c r="G1300" s="514"/>
      <c r="H1300" s="514"/>
      <c r="I1300" s="514"/>
      <c r="J1300" s="514"/>
      <c r="K1300" s="514"/>
      <c r="L1300" s="284" t="s">
        <v>253</v>
      </c>
      <c r="M1300" s="282"/>
      <c r="N1300" s="273" t="s">
        <v>221</v>
      </c>
      <c r="O1300" s="274"/>
    </row>
    <row r="1301" spans="3:15" s="255" customFormat="1" ht="22.5" customHeight="1">
      <c r="C1301" s="283"/>
      <c r="D1301" s="283"/>
      <c r="E1301" s="283"/>
      <c r="F1301" s="283"/>
      <c r="G1301" s="283"/>
      <c r="H1301" s="283"/>
      <c r="I1301" s="283"/>
      <c r="J1301" s="283"/>
    </row>
    <row r="1302" spans="3:15" s="255" customFormat="1" ht="27" customHeight="1">
      <c r="C1302" s="283"/>
      <c r="D1302" s="283" t="s">
        <v>254</v>
      </c>
      <c r="E1302" s="515" t="s">
        <v>222</v>
      </c>
      <c r="F1302" s="515"/>
      <c r="G1302" s="515"/>
      <c r="H1302" s="515"/>
      <c r="I1302" s="515"/>
      <c r="J1302" s="515"/>
      <c r="K1302" s="515"/>
    </row>
    <row r="1303" spans="3:15" s="255" customFormat="1" ht="22.5" customHeight="1">
      <c r="C1303" s="283"/>
      <c r="D1303" s="283"/>
      <c r="E1303" s="283"/>
      <c r="F1303" s="283"/>
      <c r="G1303" s="283"/>
      <c r="H1303" s="283"/>
      <c r="I1303" s="283"/>
      <c r="J1303" s="283"/>
    </row>
    <row r="1304" spans="3:15" s="255" customFormat="1" ht="27" customHeight="1">
      <c r="C1304" s="283" t="s">
        <v>255</v>
      </c>
      <c r="D1304" s="283" t="s">
        <v>223</v>
      </c>
      <c r="E1304" s="275"/>
      <c r="F1304" s="275"/>
      <c r="G1304" s="275"/>
      <c r="H1304" s="275"/>
      <c r="I1304" s="275"/>
      <c r="J1304" s="275"/>
      <c r="K1304" s="276"/>
      <c r="L1304" s="277"/>
    </row>
    <row r="1305" spans="3:15" s="255" customFormat="1" ht="27" customHeight="1">
      <c r="C1305" s="283"/>
      <c r="D1305" s="283"/>
      <c r="E1305" s="516" t="s">
        <v>224</v>
      </c>
      <c r="F1305" s="516"/>
      <c r="G1305" s="516"/>
      <c r="H1305" s="516"/>
      <c r="I1305" s="516"/>
      <c r="J1305" s="516"/>
      <c r="K1305" s="516"/>
      <c r="L1305" s="516"/>
      <c r="M1305" s="516"/>
      <c r="N1305" s="516"/>
    </row>
    <row r="1306" spans="3:15" s="255" customFormat="1" ht="22.5" customHeight="1">
      <c r="C1306" s="283"/>
      <c r="D1306" s="283"/>
      <c r="E1306" s="283"/>
      <c r="F1306" s="283"/>
      <c r="G1306" s="283"/>
      <c r="H1306" s="283"/>
      <c r="I1306" s="283"/>
      <c r="J1306" s="283"/>
    </row>
    <row r="1307" spans="3:15" s="255" customFormat="1" ht="27" customHeight="1">
      <c r="C1307" s="283" t="s">
        <v>256</v>
      </c>
      <c r="D1307" s="283" t="s">
        <v>218</v>
      </c>
      <c r="E1307" s="517"/>
      <c r="F1307" s="517"/>
      <c r="G1307" s="517"/>
      <c r="H1307" s="517"/>
      <c r="I1307" s="517"/>
      <c r="J1307" s="517"/>
      <c r="K1307" s="517"/>
      <c r="L1307" s="517"/>
      <c r="M1307" s="517"/>
      <c r="N1307" s="517"/>
    </row>
    <row r="1308" spans="3:15" s="255" customFormat="1" ht="27" customHeight="1">
      <c r="C1308" s="283" t="s">
        <v>257</v>
      </c>
      <c r="D1308" s="283" t="s">
        <v>225</v>
      </c>
      <c r="E1308" s="508"/>
      <c r="F1308" s="508"/>
      <c r="G1308" s="508"/>
      <c r="H1308" s="508"/>
      <c r="I1308" s="508"/>
      <c r="J1308" s="508"/>
      <c r="K1308" s="508"/>
      <c r="L1308" s="508"/>
      <c r="M1308" s="508"/>
      <c r="N1308" s="508"/>
    </row>
    <row r="1309" spans="3:15" s="255" customFormat="1" ht="22.5" customHeight="1">
      <c r="C1309" s="283"/>
      <c r="D1309" s="283"/>
      <c r="E1309" s="283"/>
      <c r="F1309" s="283"/>
      <c r="G1309" s="283"/>
      <c r="H1309" s="283"/>
      <c r="I1309" s="283"/>
      <c r="J1309" s="283"/>
    </row>
    <row r="1310" spans="3:15" s="255" customFormat="1" ht="19.5" customHeight="1">
      <c r="C1310" s="283"/>
      <c r="M1310" s="278"/>
      <c r="N1310" s="509" t="s">
        <v>226</v>
      </c>
      <c r="O1310" s="509"/>
    </row>
    <row r="1311" spans="3:15" s="255" customFormat="1" ht="19.5" customHeight="1">
      <c r="C1311" s="283"/>
      <c r="M1311" s="278"/>
      <c r="N1311" s="278"/>
    </row>
    <row r="1312" spans="3:15" s="255" customFormat="1" ht="27" customHeight="1">
      <c r="C1312" s="510" t="s">
        <v>227</v>
      </c>
      <c r="D1312" s="510"/>
      <c r="E1312" s="510"/>
      <c r="F1312" s="510"/>
      <c r="G1312" s="510"/>
      <c r="H1312" s="510"/>
      <c r="I1312" s="510"/>
      <c r="J1312" s="510"/>
      <c r="K1312" s="510"/>
      <c r="L1312" s="510"/>
      <c r="M1312" s="510"/>
      <c r="N1312" s="510"/>
      <c r="O1312" s="510"/>
    </row>
    <row r="1313" spans="1:31" s="255" customFormat="1" ht="24" customHeight="1">
      <c r="C1313" s="511" t="s">
        <v>228</v>
      </c>
      <c r="D1313" s="511"/>
      <c r="E1313" s="511"/>
      <c r="F1313" s="511"/>
      <c r="G1313" s="511"/>
      <c r="H1313" s="511"/>
      <c r="I1313" s="511"/>
      <c r="J1313" s="511"/>
      <c r="K1313" s="511"/>
      <c r="L1313" s="511"/>
      <c r="M1313" s="511"/>
      <c r="N1313" s="511"/>
      <c r="O1313" s="511"/>
    </row>
    <row r="1314" spans="1:31" s="255" customFormat="1" ht="24" customHeight="1">
      <c r="C1314" s="511" t="s">
        <v>258</v>
      </c>
      <c r="D1314" s="511"/>
      <c r="E1314" s="511"/>
      <c r="F1314" s="511"/>
      <c r="G1314" s="511"/>
      <c r="H1314" s="511"/>
      <c r="I1314" s="511"/>
      <c r="J1314" s="511"/>
      <c r="K1314" s="511"/>
      <c r="L1314" s="511"/>
      <c r="M1314" s="511"/>
      <c r="N1314" s="511"/>
      <c r="O1314" s="511"/>
    </row>
    <row r="1315" spans="1:31" s="255" customFormat="1" ht="24" customHeight="1">
      <c r="C1315" s="511" t="s">
        <v>259</v>
      </c>
      <c r="D1315" s="511"/>
      <c r="E1315" s="511"/>
      <c r="F1315" s="511"/>
      <c r="G1315" s="511"/>
      <c r="H1315" s="511"/>
      <c r="I1315" s="511"/>
      <c r="J1315" s="511"/>
      <c r="K1315" s="511"/>
      <c r="L1315" s="511"/>
      <c r="M1315" s="511"/>
      <c r="N1315" s="511"/>
      <c r="O1315" s="511"/>
    </row>
    <row r="1316" spans="1:31" s="255" customFormat="1" ht="24" customHeight="1">
      <c r="C1316" s="511" t="s">
        <v>260</v>
      </c>
      <c r="D1316" s="511"/>
      <c r="E1316" s="511"/>
      <c r="F1316" s="511"/>
      <c r="G1316" s="511"/>
      <c r="H1316" s="511"/>
      <c r="I1316" s="511"/>
      <c r="J1316" s="511"/>
      <c r="K1316" s="511"/>
      <c r="L1316" s="511"/>
      <c r="M1316" s="511"/>
      <c r="N1316" s="511"/>
      <c r="O1316" s="511"/>
    </row>
    <row r="1317" spans="1:31" s="255" customFormat="1" ht="24" customHeight="1">
      <c r="C1317" s="522" t="s">
        <v>261</v>
      </c>
      <c r="D1317" s="522"/>
      <c r="E1317" s="522"/>
      <c r="F1317" s="522"/>
      <c r="G1317" s="522"/>
      <c r="H1317" s="522"/>
      <c r="I1317" s="522"/>
      <c r="J1317" s="522"/>
      <c r="K1317" s="522"/>
      <c r="L1317" s="522"/>
      <c r="M1317" s="522"/>
      <c r="N1317" s="522"/>
      <c r="O1317" s="522"/>
    </row>
    <row r="1318" spans="1:31" s="255" customFormat="1" ht="24" customHeight="1">
      <c r="C1318" s="522" t="s">
        <v>262</v>
      </c>
      <c r="D1318" s="522"/>
      <c r="E1318" s="522"/>
      <c r="F1318" s="522"/>
      <c r="G1318" s="522"/>
      <c r="H1318" s="522"/>
      <c r="I1318" s="522"/>
      <c r="J1318" s="522"/>
      <c r="K1318" s="522"/>
      <c r="L1318" s="522"/>
      <c r="M1318" s="522"/>
      <c r="N1318" s="522"/>
      <c r="O1318" s="522"/>
    </row>
    <row r="1319" spans="1:31" ht="18.75" customHeight="1">
      <c r="D1319" s="279"/>
      <c r="E1319" s="279"/>
      <c r="F1319" s="279"/>
      <c r="G1319" s="279"/>
      <c r="H1319" s="279"/>
      <c r="I1319" s="279"/>
      <c r="J1319" s="279"/>
      <c r="K1319" s="279"/>
      <c r="L1319" s="279"/>
      <c r="M1319" s="279"/>
      <c r="N1319" s="279"/>
      <c r="O1319" s="279"/>
    </row>
    <row r="1320" spans="1:31" ht="18.75" customHeight="1" thickBot="1">
      <c r="N1320" s="523">
        <v>20250414</v>
      </c>
      <c r="O1320" s="523"/>
    </row>
    <row r="1321" spans="1:31" s="255" customFormat="1" ht="31.5" customHeight="1">
      <c r="A1321" s="255">
        <f>IF(MOD(ROW()-1,44)=0,QUOTIENT(ROW()-1,44)+1,"")</f>
        <v>31</v>
      </c>
      <c r="C1321" s="498" t="s">
        <v>248</v>
      </c>
      <c r="D1321" s="498"/>
      <c r="E1321" s="499">
        <f>VLOOKUP(A1321,入力フォーム!$A$26:$AA$75,25,FALSE)</f>
        <v>0</v>
      </c>
      <c r="F1321" s="500"/>
      <c r="G1321" s="501"/>
      <c r="H1321" s="505">
        <f>IF(OR(E1321="新規",E1321="変更"),"※提出してください",IF(E1321="済","※提出は不要です",))</f>
        <v>0</v>
      </c>
      <c r="I1321" s="505"/>
      <c r="J1321" s="505"/>
      <c r="K1321" s="505"/>
      <c r="L1321" s="505"/>
      <c r="M1321" s="505"/>
      <c r="N1321" s="505"/>
      <c r="O1321" s="505"/>
    </row>
    <row r="1322" spans="1:31" s="255" customFormat="1" ht="23.25" customHeight="1" thickBot="1">
      <c r="C1322" s="498"/>
      <c r="D1322" s="498"/>
      <c r="E1322" s="502"/>
      <c r="F1322" s="503"/>
      <c r="G1322" s="504"/>
      <c r="H1322" s="505"/>
      <c r="I1322" s="505"/>
      <c r="J1322" s="505"/>
      <c r="K1322" s="505"/>
      <c r="L1322" s="505"/>
      <c r="M1322" s="505"/>
      <c r="N1322" s="505"/>
      <c r="O1322" s="505"/>
    </row>
    <row r="1323" spans="1:31" s="255" customFormat="1" ht="23.25" customHeight="1">
      <c r="C1323" s="256"/>
      <c r="D1323" s="256"/>
      <c r="E1323" s="256"/>
      <c r="F1323" s="256"/>
      <c r="G1323" s="256"/>
      <c r="H1323" s="256"/>
      <c r="I1323" s="256"/>
      <c r="J1323" s="256"/>
      <c r="K1323" s="256"/>
      <c r="L1323" s="256"/>
      <c r="M1323" s="256"/>
      <c r="N1323" s="256"/>
      <c r="O1323" s="256"/>
    </row>
    <row r="1324" spans="1:31" ht="30" customHeight="1">
      <c r="D1324" s="506" t="s">
        <v>249</v>
      </c>
      <c r="E1324" s="506"/>
      <c r="F1324" s="506"/>
      <c r="G1324" s="506"/>
      <c r="H1324" s="506"/>
      <c r="I1324" s="506"/>
      <c r="J1324" s="506"/>
      <c r="K1324" s="506"/>
      <c r="L1324" s="506"/>
      <c r="M1324" s="506"/>
      <c r="N1324" s="506"/>
      <c r="O1324" s="258"/>
      <c r="P1324" s="259"/>
    </row>
    <row r="1325" spans="1:31" ht="30" customHeight="1">
      <c r="D1325" s="506" t="s">
        <v>210</v>
      </c>
      <c r="E1325" s="506"/>
      <c r="F1325" s="506"/>
      <c r="G1325" s="506"/>
      <c r="H1325" s="506"/>
      <c r="I1325" s="506"/>
      <c r="J1325" s="506"/>
      <c r="K1325" s="506"/>
      <c r="L1325" s="506"/>
      <c r="M1325" s="506"/>
      <c r="N1325" s="506"/>
      <c r="O1325" s="258"/>
      <c r="P1325" s="259"/>
    </row>
    <row r="1326" spans="1:31" ht="27" customHeight="1">
      <c r="D1326" s="281"/>
      <c r="E1326" s="281"/>
      <c r="F1326" s="281"/>
      <c r="G1326" s="281"/>
      <c r="H1326" s="281"/>
      <c r="I1326" s="281"/>
      <c r="J1326" s="281"/>
      <c r="K1326" s="281"/>
      <c r="L1326" s="281"/>
      <c r="M1326" s="281"/>
      <c r="N1326" s="281"/>
      <c r="O1326" s="281"/>
      <c r="P1326" s="259"/>
      <c r="AE1326" s="262"/>
    </row>
    <row r="1327" spans="1:31" s="255" customFormat="1" ht="19.5" customHeight="1">
      <c r="C1327" s="283"/>
      <c r="L1327" s="283"/>
      <c r="N1327" s="507">
        <f ca="1">TODAY()</f>
        <v>45761</v>
      </c>
      <c r="O1327" s="507"/>
    </row>
    <row r="1328" spans="1:31" s="255" customFormat="1" ht="19.5" customHeight="1">
      <c r="C1328" s="283"/>
    </row>
    <row r="1329" spans="3:16" s="255" customFormat="1" ht="19.5" customHeight="1">
      <c r="C1329" s="518" t="s">
        <v>211</v>
      </c>
      <c r="D1329" s="518"/>
      <c r="E1329" s="518"/>
      <c r="F1329" s="518"/>
      <c r="G1329" s="518"/>
      <c r="H1329" s="518"/>
      <c r="I1329" s="518"/>
      <c r="J1329" s="518"/>
      <c r="K1329" s="518"/>
    </row>
    <row r="1330" spans="3:16" s="255" customFormat="1" ht="19.5" customHeight="1">
      <c r="C1330" s="283"/>
    </row>
    <row r="1331" spans="3:16" s="255" customFormat="1" ht="24" customHeight="1">
      <c r="C1331" s="283"/>
      <c r="M1331" s="264" t="s">
        <v>212</v>
      </c>
      <c r="N1331" s="519" t="str">
        <f>入力フォーム!$C$22</f>
        <v>07-999</v>
      </c>
      <c r="O1331" s="519"/>
    </row>
    <row r="1332" spans="3:16" s="255" customFormat="1" ht="24" customHeight="1">
      <c r="C1332" s="283"/>
      <c r="M1332" s="264" t="s">
        <v>213</v>
      </c>
      <c r="N1332" s="519" t="str">
        <f>入力フォーム!$C$4</f>
        <v>文学部事務室</v>
      </c>
      <c r="O1332" s="519"/>
    </row>
    <row r="1333" spans="3:16" s="255" customFormat="1" ht="24" customHeight="1">
      <c r="C1333" s="283"/>
      <c r="M1333" s="264" t="s">
        <v>214</v>
      </c>
      <c r="N1333" s="519">
        <f>VLOOKUP(A1321,入力フォーム!$A$26:$AA$75,9,FALSE)</f>
        <v>0</v>
      </c>
      <c r="O1333" s="519"/>
    </row>
    <row r="1334" spans="3:16" s="255" customFormat="1" ht="24" customHeight="1">
      <c r="C1334" s="283"/>
      <c r="M1334" s="264" t="s">
        <v>215</v>
      </c>
      <c r="N1334" s="519">
        <f>VLOOKUP(A1321,入力フォーム!$A$26:$AA$75,2,FALSE)</f>
        <v>0</v>
      </c>
      <c r="O1334" s="519"/>
    </row>
    <row r="1335" spans="3:16" s="255" customFormat="1" ht="22.5" customHeight="1">
      <c r="C1335" s="283"/>
      <c r="M1335" s="283"/>
      <c r="N1335" s="265"/>
      <c r="O1335" s="265"/>
    </row>
    <row r="1336" spans="3:16" s="255" customFormat="1" ht="22.5" customHeight="1">
      <c r="C1336" s="283"/>
      <c r="M1336" s="283"/>
      <c r="N1336" s="265"/>
      <c r="O1336" s="265"/>
    </row>
    <row r="1337" spans="3:16" s="255" customFormat="1" ht="19.5" customHeight="1">
      <c r="C1337" s="266" t="s">
        <v>250</v>
      </c>
      <c r="D1337" s="266"/>
      <c r="E1337" s="520">
        <f>入力フォーム!$C$13</f>
        <v>45931</v>
      </c>
      <c r="F1337" s="520"/>
      <c r="G1337" s="520"/>
      <c r="H1337" s="520"/>
      <c r="I1337" s="521" t="s">
        <v>216</v>
      </c>
      <c r="J1337" s="521"/>
      <c r="K1337" s="521"/>
      <c r="L1337" s="521"/>
      <c r="M1337" s="521"/>
      <c r="N1337" s="521"/>
    </row>
    <row r="1338" spans="3:16" s="255" customFormat="1" ht="21" customHeight="1">
      <c r="C1338" s="267"/>
      <c r="D1338" s="267"/>
      <c r="E1338" s="267"/>
      <c r="F1338" s="267"/>
      <c r="G1338" s="267"/>
      <c r="H1338" s="267"/>
      <c r="I1338" s="267"/>
      <c r="J1338" s="267"/>
      <c r="K1338" s="267"/>
      <c r="L1338" s="267"/>
      <c r="M1338" s="267"/>
      <c r="N1338" s="267"/>
      <c r="O1338" s="267"/>
    </row>
    <row r="1339" spans="3:16" s="255" customFormat="1" ht="21" customHeight="1">
      <c r="C1339" s="267"/>
      <c r="D1339" s="267"/>
      <c r="E1339" s="267"/>
      <c r="F1339" s="267"/>
      <c r="G1339" s="267"/>
      <c r="H1339" s="267"/>
      <c r="I1339" s="267"/>
      <c r="J1339" s="267"/>
      <c r="K1339" s="267"/>
      <c r="L1339" s="267"/>
      <c r="M1339" s="267"/>
      <c r="N1339" s="267"/>
      <c r="O1339" s="267"/>
    </row>
    <row r="1340" spans="3:16" s="255" customFormat="1" ht="21" customHeight="1">
      <c r="C1340" s="283"/>
      <c r="D1340" s="512" t="s">
        <v>217</v>
      </c>
      <c r="E1340" s="512"/>
      <c r="F1340" s="512"/>
      <c r="G1340" s="512"/>
      <c r="H1340" s="512"/>
      <c r="I1340" s="512"/>
      <c r="J1340" s="512"/>
      <c r="K1340" s="512"/>
      <c r="L1340" s="512"/>
      <c r="M1340" s="512"/>
      <c r="N1340" s="512"/>
      <c r="O1340" s="512"/>
      <c r="P1340" s="266"/>
    </row>
    <row r="1341" spans="3:16" s="255" customFormat="1" ht="21" customHeight="1">
      <c r="C1341" s="267"/>
      <c r="D1341" s="267"/>
      <c r="E1341" s="267"/>
      <c r="F1341" s="267"/>
      <c r="G1341" s="267"/>
      <c r="H1341" s="267"/>
      <c r="I1341" s="267"/>
      <c r="J1341" s="267"/>
      <c r="K1341" s="267"/>
      <c r="L1341" s="267"/>
      <c r="M1341" s="267"/>
      <c r="N1341" s="267"/>
      <c r="O1341" s="267"/>
    </row>
    <row r="1342" spans="3:16" s="255" customFormat="1" ht="21" customHeight="1">
      <c r="C1342" s="285"/>
      <c r="D1342" s="285"/>
      <c r="E1342" s="285"/>
      <c r="F1342" s="285"/>
      <c r="G1342" s="285"/>
      <c r="H1342" s="285"/>
      <c r="I1342" s="285"/>
      <c r="J1342" s="285"/>
    </row>
    <row r="1343" spans="3:16" s="255" customFormat="1" ht="27" customHeight="1">
      <c r="C1343" s="283" t="s">
        <v>251</v>
      </c>
      <c r="D1343" s="283" t="s">
        <v>218</v>
      </c>
      <c r="E1343" s="513"/>
      <c r="F1343" s="513"/>
      <c r="G1343" s="513"/>
      <c r="H1343" s="513"/>
      <c r="I1343" s="513"/>
      <c r="J1343" s="513"/>
      <c r="K1343" s="513"/>
      <c r="M1343" s="269"/>
      <c r="N1343" s="270" t="s">
        <v>219</v>
      </c>
    </row>
    <row r="1344" spans="3:16" s="255" customFormat="1" ht="27" customHeight="1">
      <c r="C1344" s="283" t="s">
        <v>252</v>
      </c>
      <c r="D1344" s="283" t="s">
        <v>220</v>
      </c>
      <c r="E1344" s="514"/>
      <c r="F1344" s="514"/>
      <c r="G1344" s="514"/>
      <c r="H1344" s="514"/>
      <c r="I1344" s="514"/>
      <c r="J1344" s="514"/>
      <c r="K1344" s="514"/>
      <c r="L1344" s="284" t="s">
        <v>253</v>
      </c>
      <c r="M1344" s="282"/>
      <c r="N1344" s="273" t="s">
        <v>221</v>
      </c>
      <c r="O1344" s="274"/>
    </row>
    <row r="1345" spans="3:15" s="255" customFormat="1" ht="22.5" customHeight="1">
      <c r="C1345" s="283"/>
      <c r="D1345" s="283"/>
      <c r="E1345" s="283"/>
      <c r="F1345" s="283"/>
      <c r="G1345" s="283"/>
      <c r="H1345" s="283"/>
      <c r="I1345" s="283"/>
      <c r="J1345" s="283"/>
    </row>
    <row r="1346" spans="3:15" s="255" customFormat="1" ht="27" customHeight="1">
      <c r="C1346" s="283"/>
      <c r="D1346" s="283" t="s">
        <v>254</v>
      </c>
      <c r="E1346" s="515" t="s">
        <v>222</v>
      </c>
      <c r="F1346" s="515"/>
      <c r="G1346" s="515"/>
      <c r="H1346" s="515"/>
      <c r="I1346" s="515"/>
      <c r="J1346" s="515"/>
      <c r="K1346" s="515"/>
    </row>
    <row r="1347" spans="3:15" s="255" customFormat="1" ht="22.5" customHeight="1">
      <c r="C1347" s="283"/>
      <c r="D1347" s="283"/>
      <c r="E1347" s="283"/>
      <c r="F1347" s="283"/>
      <c r="G1347" s="283"/>
      <c r="H1347" s="283"/>
      <c r="I1347" s="283"/>
      <c r="J1347" s="283"/>
    </row>
    <row r="1348" spans="3:15" s="255" customFormat="1" ht="27" customHeight="1">
      <c r="C1348" s="283" t="s">
        <v>255</v>
      </c>
      <c r="D1348" s="283" t="s">
        <v>223</v>
      </c>
      <c r="E1348" s="275"/>
      <c r="F1348" s="275"/>
      <c r="G1348" s="275"/>
      <c r="H1348" s="275"/>
      <c r="I1348" s="275"/>
      <c r="J1348" s="275"/>
      <c r="K1348" s="276"/>
      <c r="L1348" s="277"/>
    </row>
    <row r="1349" spans="3:15" s="255" customFormat="1" ht="27" customHeight="1">
      <c r="C1349" s="283"/>
      <c r="D1349" s="283"/>
      <c r="E1349" s="516" t="s">
        <v>224</v>
      </c>
      <c r="F1349" s="516"/>
      <c r="G1349" s="516"/>
      <c r="H1349" s="516"/>
      <c r="I1349" s="516"/>
      <c r="J1349" s="516"/>
      <c r="K1349" s="516"/>
      <c r="L1349" s="516"/>
      <c r="M1349" s="516"/>
      <c r="N1349" s="516"/>
    </row>
    <row r="1350" spans="3:15" s="255" customFormat="1" ht="22.5" customHeight="1">
      <c r="C1350" s="283"/>
      <c r="D1350" s="283"/>
      <c r="E1350" s="283"/>
      <c r="F1350" s="283"/>
      <c r="G1350" s="283"/>
      <c r="H1350" s="283"/>
      <c r="I1350" s="283"/>
      <c r="J1350" s="283"/>
    </row>
    <row r="1351" spans="3:15" s="255" customFormat="1" ht="27" customHeight="1">
      <c r="C1351" s="283" t="s">
        <v>256</v>
      </c>
      <c r="D1351" s="283" t="s">
        <v>218</v>
      </c>
      <c r="E1351" s="517"/>
      <c r="F1351" s="517"/>
      <c r="G1351" s="517"/>
      <c r="H1351" s="517"/>
      <c r="I1351" s="517"/>
      <c r="J1351" s="517"/>
      <c r="K1351" s="517"/>
      <c r="L1351" s="517"/>
      <c r="M1351" s="517"/>
      <c r="N1351" s="517"/>
    </row>
    <row r="1352" spans="3:15" s="255" customFormat="1" ht="27" customHeight="1">
      <c r="C1352" s="283" t="s">
        <v>257</v>
      </c>
      <c r="D1352" s="283" t="s">
        <v>225</v>
      </c>
      <c r="E1352" s="508"/>
      <c r="F1352" s="508"/>
      <c r="G1352" s="508"/>
      <c r="H1352" s="508"/>
      <c r="I1352" s="508"/>
      <c r="J1352" s="508"/>
      <c r="K1352" s="508"/>
      <c r="L1352" s="508"/>
      <c r="M1352" s="508"/>
      <c r="N1352" s="508"/>
    </row>
    <row r="1353" spans="3:15" s="255" customFormat="1" ht="22.5" customHeight="1">
      <c r="C1353" s="283"/>
      <c r="D1353" s="283"/>
      <c r="E1353" s="283"/>
      <c r="F1353" s="283"/>
      <c r="G1353" s="283"/>
      <c r="H1353" s="283"/>
      <c r="I1353" s="283"/>
      <c r="J1353" s="283"/>
    </row>
    <row r="1354" spans="3:15" s="255" customFormat="1" ht="19.5" customHeight="1">
      <c r="C1354" s="283"/>
      <c r="M1354" s="278"/>
      <c r="N1354" s="509" t="s">
        <v>226</v>
      </c>
      <c r="O1354" s="509"/>
    </row>
    <row r="1355" spans="3:15" s="255" customFormat="1" ht="19.5" customHeight="1">
      <c r="C1355" s="283"/>
      <c r="M1355" s="278"/>
      <c r="N1355" s="278"/>
    </row>
    <row r="1356" spans="3:15" s="255" customFormat="1" ht="27" customHeight="1">
      <c r="C1356" s="510" t="s">
        <v>227</v>
      </c>
      <c r="D1356" s="510"/>
      <c r="E1356" s="510"/>
      <c r="F1356" s="510"/>
      <c r="G1356" s="510"/>
      <c r="H1356" s="510"/>
      <c r="I1356" s="510"/>
      <c r="J1356" s="510"/>
      <c r="K1356" s="510"/>
      <c r="L1356" s="510"/>
      <c r="M1356" s="510"/>
      <c r="N1356" s="510"/>
      <c r="O1356" s="510"/>
    </row>
    <row r="1357" spans="3:15" s="255" customFormat="1" ht="24" customHeight="1">
      <c r="C1357" s="511" t="s">
        <v>228</v>
      </c>
      <c r="D1357" s="511"/>
      <c r="E1357" s="511"/>
      <c r="F1357" s="511"/>
      <c r="G1357" s="511"/>
      <c r="H1357" s="511"/>
      <c r="I1357" s="511"/>
      <c r="J1357" s="511"/>
      <c r="K1357" s="511"/>
      <c r="L1357" s="511"/>
      <c r="M1357" s="511"/>
      <c r="N1357" s="511"/>
      <c r="O1357" s="511"/>
    </row>
    <row r="1358" spans="3:15" s="255" customFormat="1" ht="24" customHeight="1">
      <c r="C1358" s="511" t="s">
        <v>258</v>
      </c>
      <c r="D1358" s="511"/>
      <c r="E1358" s="511"/>
      <c r="F1358" s="511"/>
      <c r="G1358" s="511"/>
      <c r="H1358" s="511"/>
      <c r="I1358" s="511"/>
      <c r="J1358" s="511"/>
      <c r="K1358" s="511"/>
      <c r="L1358" s="511"/>
      <c r="M1358" s="511"/>
      <c r="N1358" s="511"/>
      <c r="O1358" s="511"/>
    </row>
    <row r="1359" spans="3:15" s="255" customFormat="1" ht="24" customHeight="1">
      <c r="C1359" s="511" t="s">
        <v>259</v>
      </c>
      <c r="D1359" s="511"/>
      <c r="E1359" s="511"/>
      <c r="F1359" s="511"/>
      <c r="G1359" s="511"/>
      <c r="H1359" s="511"/>
      <c r="I1359" s="511"/>
      <c r="J1359" s="511"/>
      <c r="K1359" s="511"/>
      <c r="L1359" s="511"/>
      <c r="M1359" s="511"/>
      <c r="N1359" s="511"/>
      <c r="O1359" s="511"/>
    </row>
    <row r="1360" spans="3:15" s="255" customFormat="1" ht="24" customHeight="1">
      <c r="C1360" s="511" t="s">
        <v>260</v>
      </c>
      <c r="D1360" s="511"/>
      <c r="E1360" s="511"/>
      <c r="F1360" s="511"/>
      <c r="G1360" s="511"/>
      <c r="H1360" s="511"/>
      <c r="I1360" s="511"/>
      <c r="J1360" s="511"/>
      <c r="K1360" s="511"/>
      <c r="L1360" s="511"/>
      <c r="M1360" s="511"/>
      <c r="N1360" s="511"/>
      <c r="O1360" s="511"/>
    </row>
    <row r="1361" spans="1:31" s="255" customFormat="1" ht="24" customHeight="1">
      <c r="C1361" s="522" t="s">
        <v>261</v>
      </c>
      <c r="D1361" s="522"/>
      <c r="E1361" s="522"/>
      <c r="F1361" s="522"/>
      <c r="G1361" s="522"/>
      <c r="H1361" s="522"/>
      <c r="I1361" s="522"/>
      <c r="J1361" s="522"/>
      <c r="K1361" s="522"/>
      <c r="L1361" s="522"/>
      <c r="M1361" s="522"/>
      <c r="N1361" s="522"/>
      <c r="O1361" s="522"/>
    </row>
    <row r="1362" spans="1:31" s="255" customFormat="1" ht="24" customHeight="1">
      <c r="C1362" s="522" t="s">
        <v>262</v>
      </c>
      <c r="D1362" s="522"/>
      <c r="E1362" s="522"/>
      <c r="F1362" s="522"/>
      <c r="G1362" s="522"/>
      <c r="H1362" s="522"/>
      <c r="I1362" s="522"/>
      <c r="J1362" s="522"/>
      <c r="K1362" s="522"/>
      <c r="L1362" s="522"/>
      <c r="M1362" s="522"/>
      <c r="N1362" s="522"/>
      <c r="O1362" s="522"/>
    </row>
    <row r="1363" spans="1:31" ht="18.75" customHeight="1">
      <c r="D1363" s="279"/>
      <c r="E1363" s="279"/>
      <c r="F1363" s="279"/>
      <c r="G1363" s="279"/>
      <c r="H1363" s="279"/>
      <c r="I1363" s="279"/>
      <c r="J1363" s="279"/>
      <c r="K1363" s="279"/>
      <c r="L1363" s="279"/>
      <c r="M1363" s="279"/>
      <c r="N1363" s="279"/>
      <c r="O1363" s="279"/>
    </row>
    <row r="1364" spans="1:31" ht="18.75" customHeight="1" thickBot="1">
      <c r="N1364" s="523">
        <v>20250414</v>
      </c>
      <c r="O1364" s="523"/>
    </row>
    <row r="1365" spans="1:31" s="255" customFormat="1" ht="31.5" customHeight="1">
      <c r="A1365" s="255">
        <f>IF(MOD(ROW()-1,44)=0,QUOTIENT(ROW()-1,44)+1,"")</f>
        <v>32</v>
      </c>
      <c r="C1365" s="498" t="s">
        <v>248</v>
      </c>
      <c r="D1365" s="498"/>
      <c r="E1365" s="499">
        <f>VLOOKUP(A1365,入力フォーム!$A$26:$AA$75,25,FALSE)</f>
        <v>0</v>
      </c>
      <c r="F1365" s="500"/>
      <c r="G1365" s="501"/>
      <c r="H1365" s="505">
        <f>IF(OR(E1365="新規",E1365="変更"),"※提出してください",IF(E1365="済","※提出は不要です",))</f>
        <v>0</v>
      </c>
      <c r="I1365" s="505"/>
      <c r="J1365" s="505"/>
      <c r="K1365" s="505"/>
      <c r="L1365" s="505"/>
      <c r="M1365" s="505"/>
      <c r="N1365" s="505"/>
      <c r="O1365" s="505"/>
    </row>
    <row r="1366" spans="1:31" s="255" customFormat="1" ht="23.25" customHeight="1" thickBot="1">
      <c r="C1366" s="498"/>
      <c r="D1366" s="498"/>
      <c r="E1366" s="502"/>
      <c r="F1366" s="503"/>
      <c r="G1366" s="504"/>
      <c r="H1366" s="505"/>
      <c r="I1366" s="505"/>
      <c r="J1366" s="505"/>
      <c r="K1366" s="505"/>
      <c r="L1366" s="505"/>
      <c r="M1366" s="505"/>
      <c r="N1366" s="505"/>
      <c r="O1366" s="505"/>
    </row>
    <row r="1367" spans="1:31" s="255" customFormat="1" ht="23.25" customHeight="1">
      <c r="C1367" s="256"/>
      <c r="D1367" s="256"/>
      <c r="E1367" s="256"/>
      <c r="F1367" s="256"/>
      <c r="G1367" s="256"/>
      <c r="H1367" s="256"/>
      <c r="I1367" s="256"/>
      <c r="J1367" s="256"/>
      <c r="K1367" s="256"/>
      <c r="L1367" s="256"/>
      <c r="M1367" s="256"/>
      <c r="N1367" s="256"/>
      <c r="O1367" s="256"/>
    </row>
    <row r="1368" spans="1:31" ht="30" customHeight="1">
      <c r="D1368" s="506" t="s">
        <v>249</v>
      </c>
      <c r="E1368" s="506"/>
      <c r="F1368" s="506"/>
      <c r="G1368" s="506"/>
      <c r="H1368" s="506"/>
      <c r="I1368" s="506"/>
      <c r="J1368" s="506"/>
      <c r="K1368" s="506"/>
      <c r="L1368" s="506"/>
      <c r="M1368" s="506"/>
      <c r="N1368" s="506"/>
      <c r="O1368" s="258"/>
      <c r="P1368" s="259"/>
    </row>
    <row r="1369" spans="1:31" ht="30" customHeight="1">
      <c r="D1369" s="506" t="s">
        <v>210</v>
      </c>
      <c r="E1369" s="506"/>
      <c r="F1369" s="506"/>
      <c r="G1369" s="506"/>
      <c r="H1369" s="506"/>
      <c r="I1369" s="506"/>
      <c r="J1369" s="506"/>
      <c r="K1369" s="506"/>
      <c r="L1369" s="506"/>
      <c r="M1369" s="506"/>
      <c r="N1369" s="506"/>
      <c r="O1369" s="258"/>
      <c r="P1369" s="259"/>
    </row>
    <row r="1370" spans="1:31" ht="27" customHeight="1">
      <c r="D1370" s="281"/>
      <c r="E1370" s="281"/>
      <c r="F1370" s="281"/>
      <c r="G1370" s="281"/>
      <c r="H1370" s="281"/>
      <c r="I1370" s="281"/>
      <c r="J1370" s="281"/>
      <c r="K1370" s="281"/>
      <c r="L1370" s="281"/>
      <c r="M1370" s="281"/>
      <c r="N1370" s="281"/>
      <c r="O1370" s="281"/>
      <c r="P1370" s="259"/>
      <c r="AE1370" s="262"/>
    </row>
    <row r="1371" spans="1:31" s="255" customFormat="1" ht="19.5" customHeight="1">
      <c r="C1371" s="283"/>
      <c r="L1371" s="283"/>
      <c r="N1371" s="507">
        <f ca="1">TODAY()</f>
        <v>45761</v>
      </c>
      <c r="O1371" s="507"/>
    </row>
    <row r="1372" spans="1:31" s="255" customFormat="1" ht="19.5" customHeight="1">
      <c r="C1372" s="283"/>
    </row>
    <row r="1373" spans="1:31" s="255" customFormat="1" ht="19.5" customHeight="1">
      <c r="C1373" s="518" t="s">
        <v>211</v>
      </c>
      <c r="D1373" s="518"/>
      <c r="E1373" s="518"/>
      <c r="F1373" s="518"/>
      <c r="G1373" s="518"/>
      <c r="H1373" s="518"/>
      <c r="I1373" s="518"/>
      <c r="J1373" s="518"/>
      <c r="K1373" s="518"/>
    </row>
    <row r="1374" spans="1:31" s="255" customFormat="1" ht="19.5" customHeight="1">
      <c r="C1374" s="283"/>
    </row>
    <row r="1375" spans="1:31" s="255" customFormat="1" ht="24" customHeight="1">
      <c r="C1375" s="283"/>
      <c r="M1375" s="264" t="s">
        <v>212</v>
      </c>
      <c r="N1375" s="519" t="str">
        <f>入力フォーム!$C$22</f>
        <v>07-999</v>
      </c>
      <c r="O1375" s="519"/>
    </row>
    <row r="1376" spans="1:31" s="255" customFormat="1" ht="24" customHeight="1">
      <c r="C1376" s="283"/>
      <c r="M1376" s="264" t="s">
        <v>213</v>
      </c>
      <c r="N1376" s="519" t="str">
        <f>入力フォーム!$C$4</f>
        <v>文学部事務室</v>
      </c>
      <c r="O1376" s="519"/>
    </row>
    <row r="1377" spans="3:16" s="255" customFormat="1" ht="24" customHeight="1">
      <c r="C1377" s="283"/>
      <c r="M1377" s="264" t="s">
        <v>214</v>
      </c>
      <c r="N1377" s="519">
        <f>VLOOKUP(A1365,入力フォーム!$A$26:$AA$75,9,FALSE)</f>
        <v>0</v>
      </c>
      <c r="O1377" s="519"/>
    </row>
    <row r="1378" spans="3:16" s="255" customFormat="1" ht="24" customHeight="1">
      <c r="C1378" s="283"/>
      <c r="M1378" s="264" t="s">
        <v>215</v>
      </c>
      <c r="N1378" s="519">
        <f>VLOOKUP(A1365,入力フォーム!$A$26:$AA$75,2,FALSE)</f>
        <v>0</v>
      </c>
      <c r="O1378" s="519"/>
    </row>
    <row r="1379" spans="3:16" s="255" customFormat="1" ht="22.5" customHeight="1">
      <c r="C1379" s="283"/>
      <c r="M1379" s="283"/>
      <c r="N1379" s="265"/>
      <c r="O1379" s="265"/>
    </row>
    <row r="1380" spans="3:16" s="255" customFormat="1" ht="22.5" customHeight="1">
      <c r="C1380" s="283"/>
      <c r="M1380" s="283"/>
      <c r="N1380" s="265"/>
      <c r="O1380" s="265"/>
    </row>
    <row r="1381" spans="3:16" s="255" customFormat="1" ht="19.5" customHeight="1">
      <c r="C1381" s="266" t="s">
        <v>250</v>
      </c>
      <c r="D1381" s="266"/>
      <c r="E1381" s="520">
        <f>入力フォーム!$C$13</f>
        <v>45931</v>
      </c>
      <c r="F1381" s="520"/>
      <c r="G1381" s="520"/>
      <c r="H1381" s="520"/>
      <c r="I1381" s="521" t="s">
        <v>216</v>
      </c>
      <c r="J1381" s="521"/>
      <c r="K1381" s="521"/>
      <c r="L1381" s="521"/>
      <c r="M1381" s="521"/>
      <c r="N1381" s="521"/>
    </row>
    <row r="1382" spans="3:16" s="255" customFormat="1" ht="21" customHeight="1">
      <c r="C1382" s="267"/>
      <c r="D1382" s="267"/>
      <c r="E1382" s="267"/>
      <c r="F1382" s="267"/>
      <c r="G1382" s="267"/>
      <c r="H1382" s="267"/>
      <c r="I1382" s="267"/>
      <c r="J1382" s="267"/>
      <c r="K1382" s="267"/>
      <c r="L1382" s="267"/>
      <c r="M1382" s="267"/>
      <c r="N1382" s="267"/>
      <c r="O1382" s="267"/>
    </row>
    <row r="1383" spans="3:16" s="255" customFormat="1" ht="21" customHeight="1">
      <c r="C1383" s="267"/>
      <c r="D1383" s="267"/>
      <c r="E1383" s="267"/>
      <c r="F1383" s="267"/>
      <c r="G1383" s="267"/>
      <c r="H1383" s="267"/>
      <c r="I1383" s="267"/>
      <c r="J1383" s="267"/>
      <c r="K1383" s="267"/>
      <c r="L1383" s="267"/>
      <c r="M1383" s="267"/>
      <c r="N1383" s="267"/>
      <c r="O1383" s="267"/>
    </row>
    <row r="1384" spans="3:16" s="255" customFormat="1" ht="21" customHeight="1">
      <c r="C1384" s="283"/>
      <c r="D1384" s="512" t="s">
        <v>217</v>
      </c>
      <c r="E1384" s="512"/>
      <c r="F1384" s="512"/>
      <c r="G1384" s="512"/>
      <c r="H1384" s="512"/>
      <c r="I1384" s="512"/>
      <c r="J1384" s="512"/>
      <c r="K1384" s="512"/>
      <c r="L1384" s="512"/>
      <c r="M1384" s="512"/>
      <c r="N1384" s="512"/>
      <c r="O1384" s="512"/>
      <c r="P1384" s="266"/>
    </row>
    <row r="1385" spans="3:16" s="255" customFormat="1" ht="21" customHeight="1">
      <c r="C1385" s="267"/>
      <c r="D1385" s="267"/>
      <c r="E1385" s="267"/>
      <c r="F1385" s="267"/>
      <c r="G1385" s="267"/>
      <c r="H1385" s="267"/>
      <c r="I1385" s="267"/>
      <c r="J1385" s="267"/>
      <c r="K1385" s="267"/>
      <c r="L1385" s="267"/>
      <c r="M1385" s="267"/>
      <c r="N1385" s="267"/>
      <c r="O1385" s="267"/>
    </row>
    <row r="1386" spans="3:16" s="255" customFormat="1" ht="21" customHeight="1">
      <c r="C1386" s="285"/>
      <c r="D1386" s="285"/>
      <c r="E1386" s="285"/>
      <c r="F1386" s="285"/>
      <c r="G1386" s="285"/>
      <c r="H1386" s="285"/>
      <c r="I1386" s="285"/>
      <c r="J1386" s="285"/>
    </row>
    <row r="1387" spans="3:16" s="255" customFormat="1" ht="27" customHeight="1">
      <c r="C1387" s="283" t="s">
        <v>251</v>
      </c>
      <c r="D1387" s="283" t="s">
        <v>218</v>
      </c>
      <c r="E1387" s="513"/>
      <c r="F1387" s="513"/>
      <c r="G1387" s="513"/>
      <c r="H1387" s="513"/>
      <c r="I1387" s="513"/>
      <c r="J1387" s="513"/>
      <c r="K1387" s="513"/>
      <c r="M1387" s="269"/>
      <c r="N1387" s="270" t="s">
        <v>219</v>
      </c>
    </row>
    <row r="1388" spans="3:16" s="255" customFormat="1" ht="27" customHeight="1">
      <c r="C1388" s="283" t="s">
        <v>252</v>
      </c>
      <c r="D1388" s="283" t="s">
        <v>220</v>
      </c>
      <c r="E1388" s="514"/>
      <c r="F1388" s="514"/>
      <c r="G1388" s="514"/>
      <c r="H1388" s="514"/>
      <c r="I1388" s="514"/>
      <c r="J1388" s="514"/>
      <c r="K1388" s="514"/>
      <c r="L1388" s="284" t="s">
        <v>253</v>
      </c>
      <c r="M1388" s="282"/>
      <c r="N1388" s="273" t="s">
        <v>221</v>
      </c>
      <c r="O1388" s="274"/>
    </row>
    <row r="1389" spans="3:16" s="255" customFormat="1" ht="22.5" customHeight="1">
      <c r="C1389" s="283"/>
      <c r="D1389" s="283"/>
      <c r="E1389" s="283"/>
      <c r="F1389" s="283"/>
      <c r="G1389" s="283"/>
      <c r="H1389" s="283"/>
      <c r="I1389" s="283"/>
      <c r="J1389" s="283"/>
    </row>
    <row r="1390" spans="3:16" s="255" customFormat="1" ht="27" customHeight="1">
      <c r="C1390" s="283"/>
      <c r="D1390" s="283" t="s">
        <v>254</v>
      </c>
      <c r="E1390" s="515" t="s">
        <v>222</v>
      </c>
      <c r="F1390" s="515"/>
      <c r="G1390" s="515"/>
      <c r="H1390" s="515"/>
      <c r="I1390" s="515"/>
      <c r="J1390" s="515"/>
      <c r="K1390" s="515"/>
    </row>
    <row r="1391" spans="3:16" s="255" customFormat="1" ht="22.5" customHeight="1">
      <c r="C1391" s="283"/>
      <c r="D1391" s="283"/>
      <c r="E1391" s="283"/>
      <c r="F1391" s="283"/>
      <c r="G1391" s="283"/>
      <c r="H1391" s="283"/>
      <c r="I1391" s="283"/>
      <c r="J1391" s="283"/>
    </row>
    <row r="1392" spans="3:16" s="255" customFormat="1" ht="27" customHeight="1">
      <c r="C1392" s="283" t="s">
        <v>255</v>
      </c>
      <c r="D1392" s="283" t="s">
        <v>223</v>
      </c>
      <c r="E1392" s="275"/>
      <c r="F1392" s="275"/>
      <c r="G1392" s="275"/>
      <c r="H1392" s="275"/>
      <c r="I1392" s="275"/>
      <c r="J1392" s="275"/>
      <c r="K1392" s="276"/>
      <c r="L1392" s="277"/>
    </row>
    <row r="1393" spans="3:15" s="255" customFormat="1" ht="27" customHeight="1">
      <c r="C1393" s="283"/>
      <c r="D1393" s="283"/>
      <c r="E1393" s="516" t="s">
        <v>224</v>
      </c>
      <c r="F1393" s="516"/>
      <c r="G1393" s="516"/>
      <c r="H1393" s="516"/>
      <c r="I1393" s="516"/>
      <c r="J1393" s="516"/>
      <c r="K1393" s="516"/>
      <c r="L1393" s="516"/>
      <c r="M1393" s="516"/>
      <c r="N1393" s="516"/>
    </row>
    <row r="1394" spans="3:15" s="255" customFormat="1" ht="22.5" customHeight="1">
      <c r="C1394" s="283"/>
      <c r="D1394" s="283"/>
      <c r="E1394" s="283"/>
      <c r="F1394" s="283"/>
      <c r="G1394" s="283"/>
      <c r="H1394" s="283"/>
      <c r="I1394" s="283"/>
      <c r="J1394" s="283"/>
    </row>
    <row r="1395" spans="3:15" s="255" customFormat="1" ht="27" customHeight="1">
      <c r="C1395" s="283" t="s">
        <v>256</v>
      </c>
      <c r="D1395" s="283" t="s">
        <v>218</v>
      </c>
      <c r="E1395" s="517"/>
      <c r="F1395" s="517"/>
      <c r="G1395" s="517"/>
      <c r="H1395" s="517"/>
      <c r="I1395" s="517"/>
      <c r="J1395" s="517"/>
      <c r="K1395" s="517"/>
      <c r="L1395" s="517"/>
      <c r="M1395" s="517"/>
      <c r="N1395" s="517"/>
    </row>
    <row r="1396" spans="3:15" s="255" customFormat="1" ht="27" customHeight="1">
      <c r="C1396" s="283" t="s">
        <v>257</v>
      </c>
      <c r="D1396" s="283" t="s">
        <v>225</v>
      </c>
      <c r="E1396" s="508"/>
      <c r="F1396" s="508"/>
      <c r="G1396" s="508"/>
      <c r="H1396" s="508"/>
      <c r="I1396" s="508"/>
      <c r="J1396" s="508"/>
      <c r="K1396" s="508"/>
      <c r="L1396" s="508"/>
      <c r="M1396" s="508"/>
      <c r="N1396" s="508"/>
    </row>
    <row r="1397" spans="3:15" s="255" customFormat="1" ht="22.5" customHeight="1">
      <c r="C1397" s="283"/>
      <c r="D1397" s="283"/>
      <c r="E1397" s="283"/>
      <c r="F1397" s="283"/>
      <c r="G1397" s="283"/>
      <c r="H1397" s="283"/>
      <c r="I1397" s="283"/>
      <c r="J1397" s="283"/>
    </row>
    <row r="1398" spans="3:15" s="255" customFormat="1" ht="19.5" customHeight="1">
      <c r="C1398" s="283"/>
      <c r="M1398" s="278"/>
      <c r="N1398" s="509" t="s">
        <v>226</v>
      </c>
      <c r="O1398" s="509"/>
    </row>
    <row r="1399" spans="3:15" s="255" customFormat="1" ht="19.5" customHeight="1">
      <c r="C1399" s="283"/>
      <c r="M1399" s="278"/>
      <c r="N1399" s="278"/>
    </row>
    <row r="1400" spans="3:15" s="255" customFormat="1" ht="27" customHeight="1">
      <c r="C1400" s="510" t="s">
        <v>227</v>
      </c>
      <c r="D1400" s="510"/>
      <c r="E1400" s="510"/>
      <c r="F1400" s="510"/>
      <c r="G1400" s="510"/>
      <c r="H1400" s="510"/>
      <c r="I1400" s="510"/>
      <c r="J1400" s="510"/>
      <c r="K1400" s="510"/>
      <c r="L1400" s="510"/>
      <c r="M1400" s="510"/>
      <c r="N1400" s="510"/>
      <c r="O1400" s="510"/>
    </row>
    <row r="1401" spans="3:15" s="255" customFormat="1" ht="24" customHeight="1">
      <c r="C1401" s="511" t="s">
        <v>228</v>
      </c>
      <c r="D1401" s="511"/>
      <c r="E1401" s="511"/>
      <c r="F1401" s="511"/>
      <c r="G1401" s="511"/>
      <c r="H1401" s="511"/>
      <c r="I1401" s="511"/>
      <c r="J1401" s="511"/>
      <c r="K1401" s="511"/>
      <c r="L1401" s="511"/>
      <c r="M1401" s="511"/>
      <c r="N1401" s="511"/>
      <c r="O1401" s="511"/>
    </row>
    <row r="1402" spans="3:15" s="255" customFormat="1" ht="24" customHeight="1">
      <c r="C1402" s="511" t="s">
        <v>258</v>
      </c>
      <c r="D1402" s="511"/>
      <c r="E1402" s="511"/>
      <c r="F1402" s="511"/>
      <c r="G1402" s="511"/>
      <c r="H1402" s="511"/>
      <c r="I1402" s="511"/>
      <c r="J1402" s="511"/>
      <c r="K1402" s="511"/>
      <c r="L1402" s="511"/>
      <c r="M1402" s="511"/>
      <c r="N1402" s="511"/>
      <c r="O1402" s="511"/>
    </row>
    <row r="1403" spans="3:15" s="255" customFormat="1" ht="24" customHeight="1">
      <c r="C1403" s="511" t="s">
        <v>259</v>
      </c>
      <c r="D1403" s="511"/>
      <c r="E1403" s="511"/>
      <c r="F1403" s="511"/>
      <c r="G1403" s="511"/>
      <c r="H1403" s="511"/>
      <c r="I1403" s="511"/>
      <c r="J1403" s="511"/>
      <c r="K1403" s="511"/>
      <c r="L1403" s="511"/>
      <c r="M1403" s="511"/>
      <c r="N1403" s="511"/>
      <c r="O1403" s="511"/>
    </row>
    <row r="1404" spans="3:15" s="255" customFormat="1" ht="24" customHeight="1">
      <c r="C1404" s="511" t="s">
        <v>260</v>
      </c>
      <c r="D1404" s="511"/>
      <c r="E1404" s="511"/>
      <c r="F1404" s="511"/>
      <c r="G1404" s="511"/>
      <c r="H1404" s="511"/>
      <c r="I1404" s="511"/>
      <c r="J1404" s="511"/>
      <c r="K1404" s="511"/>
      <c r="L1404" s="511"/>
      <c r="M1404" s="511"/>
      <c r="N1404" s="511"/>
      <c r="O1404" s="511"/>
    </row>
    <row r="1405" spans="3:15" s="255" customFormat="1" ht="24" customHeight="1">
      <c r="C1405" s="522" t="s">
        <v>261</v>
      </c>
      <c r="D1405" s="522"/>
      <c r="E1405" s="522"/>
      <c r="F1405" s="522"/>
      <c r="G1405" s="522"/>
      <c r="H1405" s="522"/>
      <c r="I1405" s="522"/>
      <c r="J1405" s="522"/>
      <c r="K1405" s="522"/>
      <c r="L1405" s="522"/>
      <c r="M1405" s="522"/>
      <c r="N1405" s="522"/>
      <c r="O1405" s="522"/>
    </row>
    <row r="1406" spans="3:15" s="255" customFormat="1" ht="24" customHeight="1">
      <c r="C1406" s="522" t="s">
        <v>262</v>
      </c>
      <c r="D1406" s="522"/>
      <c r="E1406" s="522"/>
      <c r="F1406" s="522"/>
      <c r="G1406" s="522"/>
      <c r="H1406" s="522"/>
      <c r="I1406" s="522"/>
      <c r="J1406" s="522"/>
      <c r="K1406" s="522"/>
      <c r="L1406" s="522"/>
      <c r="M1406" s="522"/>
      <c r="N1406" s="522"/>
      <c r="O1406" s="522"/>
    </row>
    <row r="1407" spans="3:15" ht="18.75" customHeight="1">
      <c r="D1407" s="279"/>
      <c r="E1407" s="279"/>
      <c r="F1407" s="279"/>
      <c r="G1407" s="279"/>
      <c r="H1407" s="279"/>
      <c r="I1407" s="279"/>
      <c r="J1407" s="279"/>
      <c r="K1407" s="279"/>
      <c r="L1407" s="279"/>
      <c r="M1407" s="279"/>
      <c r="N1407" s="279"/>
      <c r="O1407" s="279"/>
    </row>
    <row r="1408" spans="3:15" ht="18.75" customHeight="1" thickBot="1">
      <c r="N1408" s="523">
        <v>20250414</v>
      </c>
      <c r="O1408" s="523"/>
    </row>
    <row r="1409" spans="1:31" s="255" customFormat="1" ht="31.5" customHeight="1">
      <c r="A1409" s="255">
        <f>IF(MOD(ROW()-1,44)=0,QUOTIENT(ROW()-1,44)+1,"")</f>
        <v>33</v>
      </c>
      <c r="C1409" s="498" t="s">
        <v>248</v>
      </c>
      <c r="D1409" s="498"/>
      <c r="E1409" s="499">
        <f>VLOOKUP(A1409,入力フォーム!$A$26:$AA$75,25,FALSE)</f>
        <v>0</v>
      </c>
      <c r="F1409" s="500"/>
      <c r="G1409" s="501"/>
      <c r="H1409" s="505">
        <f>IF(OR(E1409="新規",E1409="変更"),"※提出してください",IF(E1409="済","※提出は不要です",))</f>
        <v>0</v>
      </c>
      <c r="I1409" s="505"/>
      <c r="J1409" s="505"/>
      <c r="K1409" s="505"/>
      <c r="L1409" s="505"/>
      <c r="M1409" s="505"/>
      <c r="N1409" s="505"/>
      <c r="O1409" s="505"/>
    </row>
    <row r="1410" spans="1:31" s="255" customFormat="1" ht="23.25" customHeight="1" thickBot="1">
      <c r="C1410" s="498"/>
      <c r="D1410" s="498"/>
      <c r="E1410" s="502"/>
      <c r="F1410" s="503"/>
      <c r="G1410" s="504"/>
      <c r="H1410" s="505"/>
      <c r="I1410" s="505"/>
      <c r="J1410" s="505"/>
      <c r="K1410" s="505"/>
      <c r="L1410" s="505"/>
      <c r="M1410" s="505"/>
      <c r="N1410" s="505"/>
      <c r="O1410" s="505"/>
    </row>
    <row r="1411" spans="1:31" s="255" customFormat="1" ht="23.25" customHeight="1">
      <c r="C1411" s="256"/>
      <c r="D1411" s="256"/>
      <c r="E1411" s="256"/>
      <c r="F1411" s="256"/>
      <c r="G1411" s="256"/>
      <c r="H1411" s="256"/>
      <c r="I1411" s="256"/>
      <c r="J1411" s="256"/>
      <c r="K1411" s="256"/>
      <c r="L1411" s="256"/>
      <c r="M1411" s="256"/>
      <c r="N1411" s="256"/>
      <c r="O1411" s="256"/>
    </row>
    <row r="1412" spans="1:31" ht="30" customHeight="1">
      <c r="D1412" s="506" t="s">
        <v>249</v>
      </c>
      <c r="E1412" s="506"/>
      <c r="F1412" s="506"/>
      <c r="G1412" s="506"/>
      <c r="H1412" s="506"/>
      <c r="I1412" s="506"/>
      <c r="J1412" s="506"/>
      <c r="K1412" s="506"/>
      <c r="L1412" s="506"/>
      <c r="M1412" s="506"/>
      <c r="N1412" s="506"/>
      <c r="O1412" s="258"/>
      <c r="P1412" s="259"/>
    </row>
    <row r="1413" spans="1:31" ht="30" customHeight="1">
      <c r="D1413" s="506" t="s">
        <v>210</v>
      </c>
      <c r="E1413" s="506"/>
      <c r="F1413" s="506"/>
      <c r="G1413" s="506"/>
      <c r="H1413" s="506"/>
      <c r="I1413" s="506"/>
      <c r="J1413" s="506"/>
      <c r="K1413" s="506"/>
      <c r="L1413" s="506"/>
      <c r="M1413" s="506"/>
      <c r="N1413" s="506"/>
      <c r="O1413" s="258"/>
      <c r="P1413" s="259"/>
    </row>
    <row r="1414" spans="1:31" ht="27" customHeight="1">
      <c r="D1414" s="281"/>
      <c r="E1414" s="281"/>
      <c r="F1414" s="281"/>
      <c r="G1414" s="281"/>
      <c r="H1414" s="281"/>
      <c r="I1414" s="281"/>
      <c r="J1414" s="281"/>
      <c r="K1414" s="281"/>
      <c r="L1414" s="281"/>
      <c r="M1414" s="281"/>
      <c r="N1414" s="281"/>
      <c r="O1414" s="281"/>
      <c r="P1414" s="259"/>
      <c r="AE1414" s="262"/>
    </row>
    <row r="1415" spans="1:31" s="255" customFormat="1" ht="19.5" customHeight="1">
      <c r="C1415" s="283"/>
      <c r="L1415" s="283"/>
      <c r="N1415" s="507">
        <f ca="1">TODAY()</f>
        <v>45761</v>
      </c>
      <c r="O1415" s="507"/>
    </row>
    <row r="1416" spans="1:31" s="255" customFormat="1" ht="19.5" customHeight="1">
      <c r="C1416" s="283"/>
    </row>
    <row r="1417" spans="1:31" s="255" customFormat="1" ht="19.5" customHeight="1">
      <c r="C1417" s="518" t="s">
        <v>211</v>
      </c>
      <c r="D1417" s="518"/>
      <c r="E1417" s="518"/>
      <c r="F1417" s="518"/>
      <c r="G1417" s="518"/>
      <c r="H1417" s="518"/>
      <c r="I1417" s="518"/>
      <c r="J1417" s="518"/>
      <c r="K1417" s="518"/>
    </row>
    <row r="1418" spans="1:31" s="255" customFormat="1" ht="19.5" customHeight="1">
      <c r="C1418" s="283"/>
    </row>
    <row r="1419" spans="1:31" s="255" customFormat="1" ht="24" customHeight="1">
      <c r="C1419" s="283"/>
      <c r="M1419" s="264" t="s">
        <v>212</v>
      </c>
      <c r="N1419" s="519" t="str">
        <f>入力フォーム!$C$22</f>
        <v>07-999</v>
      </c>
      <c r="O1419" s="519"/>
    </row>
    <row r="1420" spans="1:31" s="255" customFormat="1" ht="24" customHeight="1">
      <c r="C1420" s="283"/>
      <c r="M1420" s="264" t="s">
        <v>213</v>
      </c>
      <c r="N1420" s="519" t="str">
        <f>入力フォーム!$C$4</f>
        <v>文学部事務室</v>
      </c>
      <c r="O1420" s="519"/>
    </row>
    <row r="1421" spans="1:31" s="255" customFormat="1" ht="24" customHeight="1">
      <c r="C1421" s="283"/>
      <c r="M1421" s="264" t="s">
        <v>214</v>
      </c>
      <c r="N1421" s="519">
        <f>VLOOKUP(A1409,入力フォーム!$A$26:$AA$75,9,FALSE)</f>
        <v>0</v>
      </c>
      <c r="O1421" s="519"/>
    </row>
    <row r="1422" spans="1:31" s="255" customFormat="1" ht="24" customHeight="1">
      <c r="C1422" s="283"/>
      <c r="M1422" s="264" t="s">
        <v>215</v>
      </c>
      <c r="N1422" s="519">
        <f>VLOOKUP(A1409,入力フォーム!$A$26:$AA$75,2,FALSE)</f>
        <v>0</v>
      </c>
      <c r="O1422" s="519"/>
    </row>
    <row r="1423" spans="1:31" s="255" customFormat="1" ht="22.5" customHeight="1">
      <c r="C1423" s="283"/>
      <c r="M1423" s="283"/>
      <c r="N1423" s="265"/>
      <c r="O1423" s="265"/>
    </row>
    <row r="1424" spans="1:31" s="255" customFormat="1" ht="22.5" customHeight="1">
      <c r="C1424" s="283"/>
      <c r="M1424" s="283"/>
      <c r="N1424" s="265"/>
      <c r="O1424" s="265"/>
    </row>
    <row r="1425" spans="3:16" s="255" customFormat="1" ht="19.5" customHeight="1">
      <c r="C1425" s="266" t="s">
        <v>250</v>
      </c>
      <c r="D1425" s="266"/>
      <c r="E1425" s="520">
        <f>入力フォーム!$C$13</f>
        <v>45931</v>
      </c>
      <c r="F1425" s="520"/>
      <c r="G1425" s="520"/>
      <c r="H1425" s="520"/>
      <c r="I1425" s="521" t="s">
        <v>216</v>
      </c>
      <c r="J1425" s="521"/>
      <c r="K1425" s="521"/>
      <c r="L1425" s="521"/>
      <c r="M1425" s="521"/>
      <c r="N1425" s="521"/>
    </row>
    <row r="1426" spans="3:16" s="255" customFormat="1" ht="21" customHeight="1">
      <c r="C1426" s="267"/>
      <c r="D1426" s="267"/>
      <c r="E1426" s="267"/>
      <c r="F1426" s="267"/>
      <c r="G1426" s="267"/>
      <c r="H1426" s="267"/>
      <c r="I1426" s="267"/>
      <c r="J1426" s="267"/>
      <c r="K1426" s="267"/>
      <c r="L1426" s="267"/>
      <c r="M1426" s="267"/>
      <c r="N1426" s="267"/>
      <c r="O1426" s="267"/>
    </row>
    <row r="1427" spans="3:16" s="255" customFormat="1" ht="21" customHeight="1">
      <c r="C1427" s="267"/>
      <c r="D1427" s="267"/>
      <c r="E1427" s="267"/>
      <c r="F1427" s="267"/>
      <c r="G1427" s="267"/>
      <c r="H1427" s="267"/>
      <c r="I1427" s="267"/>
      <c r="J1427" s="267"/>
      <c r="K1427" s="267"/>
      <c r="L1427" s="267"/>
      <c r="M1427" s="267"/>
      <c r="N1427" s="267"/>
      <c r="O1427" s="267"/>
    </row>
    <row r="1428" spans="3:16" s="255" customFormat="1" ht="21" customHeight="1">
      <c r="C1428" s="283"/>
      <c r="D1428" s="512" t="s">
        <v>217</v>
      </c>
      <c r="E1428" s="512"/>
      <c r="F1428" s="512"/>
      <c r="G1428" s="512"/>
      <c r="H1428" s="512"/>
      <c r="I1428" s="512"/>
      <c r="J1428" s="512"/>
      <c r="K1428" s="512"/>
      <c r="L1428" s="512"/>
      <c r="M1428" s="512"/>
      <c r="N1428" s="512"/>
      <c r="O1428" s="512"/>
      <c r="P1428" s="266"/>
    </row>
    <row r="1429" spans="3:16" s="255" customFormat="1" ht="21" customHeight="1">
      <c r="C1429" s="267"/>
      <c r="D1429" s="267"/>
      <c r="E1429" s="267"/>
      <c r="F1429" s="267"/>
      <c r="G1429" s="267"/>
      <c r="H1429" s="267"/>
      <c r="I1429" s="267"/>
      <c r="J1429" s="267"/>
      <c r="K1429" s="267"/>
      <c r="L1429" s="267"/>
      <c r="M1429" s="267"/>
      <c r="N1429" s="267"/>
      <c r="O1429" s="267"/>
    </row>
    <row r="1430" spans="3:16" s="255" customFormat="1" ht="21" customHeight="1">
      <c r="C1430" s="285"/>
      <c r="D1430" s="285"/>
      <c r="E1430" s="285"/>
      <c r="F1430" s="285"/>
      <c r="G1430" s="285"/>
      <c r="H1430" s="285"/>
      <c r="I1430" s="285"/>
      <c r="J1430" s="285"/>
    </row>
    <row r="1431" spans="3:16" s="255" customFormat="1" ht="27" customHeight="1">
      <c r="C1431" s="283" t="s">
        <v>251</v>
      </c>
      <c r="D1431" s="283" t="s">
        <v>218</v>
      </c>
      <c r="E1431" s="513"/>
      <c r="F1431" s="513"/>
      <c r="G1431" s="513"/>
      <c r="H1431" s="513"/>
      <c r="I1431" s="513"/>
      <c r="J1431" s="513"/>
      <c r="K1431" s="513"/>
      <c r="M1431" s="269"/>
      <c r="N1431" s="270" t="s">
        <v>219</v>
      </c>
    </row>
    <row r="1432" spans="3:16" s="255" customFormat="1" ht="27" customHeight="1">
      <c r="C1432" s="283" t="s">
        <v>252</v>
      </c>
      <c r="D1432" s="283" t="s">
        <v>220</v>
      </c>
      <c r="E1432" s="514"/>
      <c r="F1432" s="514"/>
      <c r="G1432" s="514"/>
      <c r="H1432" s="514"/>
      <c r="I1432" s="514"/>
      <c r="J1432" s="514"/>
      <c r="K1432" s="514"/>
      <c r="L1432" s="284" t="s">
        <v>253</v>
      </c>
      <c r="M1432" s="282"/>
      <c r="N1432" s="273" t="s">
        <v>221</v>
      </c>
      <c r="O1432" s="274"/>
    </row>
    <row r="1433" spans="3:16" s="255" customFormat="1" ht="22.5" customHeight="1">
      <c r="C1433" s="283"/>
      <c r="D1433" s="283"/>
      <c r="E1433" s="283"/>
      <c r="F1433" s="283"/>
      <c r="G1433" s="283"/>
      <c r="H1433" s="283"/>
      <c r="I1433" s="283"/>
      <c r="J1433" s="283"/>
    </row>
    <row r="1434" spans="3:16" s="255" customFormat="1" ht="27" customHeight="1">
      <c r="C1434" s="283"/>
      <c r="D1434" s="283" t="s">
        <v>254</v>
      </c>
      <c r="E1434" s="515" t="s">
        <v>222</v>
      </c>
      <c r="F1434" s="515"/>
      <c r="G1434" s="515"/>
      <c r="H1434" s="515"/>
      <c r="I1434" s="515"/>
      <c r="J1434" s="515"/>
      <c r="K1434" s="515"/>
    </row>
    <row r="1435" spans="3:16" s="255" customFormat="1" ht="22.5" customHeight="1">
      <c r="C1435" s="283"/>
      <c r="D1435" s="283"/>
      <c r="E1435" s="283"/>
      <c r="F1435" s="283"/>
      <c r="G1435" s="283"/>
      <c r="H1435" s="283"/>
      <c r="I1435" s="283"/>
      <c r="J1435" s="283"/>
    </row>
    <row r="1436" spans="3:16" s="255" customFormat="1" ht="27" customHeight="1">
      <c r="C1436" s="283" t="s">
        <v>255</v>
      </c>
      <c r="D1436" s="283" t="s">
        <v>223</v>
      </c>
      <c r="E1436" s="275"/>
      <c r="F1436" s="275"/>
      <c r="G1436" s="275"/>
      <c r="H1436" s="275"/>
      <c r="I1436" s="275"/>
      <c r="J1436" s="275"/>
      <c r="K1436" s="276"/>
      <c r="L1436" s="277"/>
    </row>
    <row r="1437" spans="3:16" s="255" customFormat="1" ht="27" customHeight="1">
      <c r="C1437" s="283"/>
      <c r="D1437" s="283"/>
      <c r="E1437" s="516" t="s">
        <v>224</v>
      </c>
      <c r="F1437" s="516"/>
      <c r="G1437" s="516"/>
      <c r="H1437" s="516"/>
      <c r="I1437" s="516"/>
      <c r="J1437" s="516"/>
      <c r="K1437" s="516"/>
      <c r="L1437" s="516"/>
      <c r="M1437" s="516"/>
      <c r="N1437" s="516"/>
    </row>
    <row r="1438" spans="3:16" s="255" customFormat="1" ht="22.5" customHeight="1">
      <c r="C1438" s="283"/>
      <c r="D1438" s="283"/>
      <c r="E1438" s="283"/>
      <c r="F1438" s="283"/>
      <c r="G1438" s="283"/>
      <c r="H1438" s="283"/>
      <c r="I1438" s="283"/>
      <c r="J1438" s="283"/>
    </row>
    <row r="1439" spans="3:16" s="255" customFormat="1" ht="27" customHeight="1">
      <c r="C1439" s="283" t="s">
        <v>256</v>
      </c>
      <c r="D1439" s="283" t="s">
        <v>218</v>
      </c>
      <c r="E1439" s="517"/>
      <c r="F1439" s="517"/>
      <c r="G1439" s="517"/>
      <c r="H1439" s="517"/>
      <c r="I1439" s="517"/>
      <c r="J1439" s="517"/>
      <c r="K1439" s="517"/>
      <c r="L1439" s="517"/>
      <c r="M1439" s="517"/>
      <c r="N1439" s="517"/>
    </row>
    <row r="1440" spans="3:16" s="255" customFormat="1" ht="27" customHeight="1">
      <c r="C1440" s="283" t="s">
        <v>257</v>
      </c>
      <c r="D1440" s="283" t="s">
        <v>225</v>
      </c>
      <c r="E1440" s="508"/>
      <c r="F1440" s="508"/>
      <c r="G1440" s="508"/>
      <c r="H1440" s="508"/>
      <c r="I1440" s="508"/>
      <c r="J1440" s="508"/>
      <c r="K1440" s="508"/>
      <c r="L1440" s="508"/>
      <c r="M1440" s="508"/>
      <c r="N1440" s="508"/>
    </row>
    <row r="1441" spans="1:16" s="255" customFormat="1" ht="22.5" customHeight="1">
      <c r="C1441" s="283"/>
      <c r="D1441" s="283"/>
      <c r="E1441" s="283"/>
      <c r="F1441" s="283"/>
      <c r="G1441" s="283"/>
      <c r="H1441" s="283"/>
      <c r="I1441" s="283"/>
      <c r="J1441" s="283"/>
    </row>
    <row r="1442" spans="1:16" s="255" customFormat="1" ht="19.5" customHeight="1">
      <c r="C1442" s="283"/>
      <c r="M1442" s="278"/>
      <c r="N1442" s="509" t="s">
        <v>226</v>
      </c>
      <c r="O1442" s="509"/>
    </row>
    <row r="1443" spans="1:16" s="255" customFormat="1" ht="19.5" customHeight="1">
      <c r="C1443" s="283"/>
      <c r="M1443" s="278"/>
      <c r="N1443" s="278"/>
    </row>
    <row r="1444" spans="1:16" s="255" customFormat="1" ht="27" customHeight="1">
      <c r="C1444" s="510" t="s">
        <v>227</v>
      </c>
      <c r="D1444" s="510"/>
      <c r="E1444" s="510"/>
      <c r="F1444" s="510"/>
      <c r="G1444" s="510"/>
      <c r="H1444" s="510"/>
      <c r="I1444" s="510"/>
      <c r="J1444" s="510"/>
      <c r="K1444" s="510"/>
      <c r="L1444" s="510"/>
      <c r="M1444" s="510"/>
      <c r="N1444" s="510"/>
      <c r="O1444" s="510"/>
    </row>
    <row r="1445" spans="1:16" s="255" customFormat="1" ht="24" customHeight="1">
      <c r="C1445" s="511" t="s">
        <v>228</v>
      </c>
      <c r="D1445" s="511"/>
      <c r="E1445" s="511"/>
      <c r="F1445" s="511"/>
      <c r="G1445" s="511"/>
      <c r="H1445" s="511"/>
      <c r="I1445" s="511"/>
      <c r="J1445" s="511"/>
      <c r="K1445" s="511"/>
      <c r="L1445" s="511"/>
      <c r="M1445" s="511"/>
      <c r="N1445" s="511"/>
      <c r="O1445" s="511"/>
    </row>
    <row r="1446" spans="1:16" s="255" customFormat="1" ht="24" customHeight="1">
      <c r="C1446" s="511" t="s">
        <v>258</v>
      </c>
      <c r="D1446" s="511"/>
      <c r="E1446" s="511"/>
      <c r="F1446" s="511"/>
      <c r="G1446" s="511"/>
      <c r="H1446" s="511"/>
      <c r="I1446" s="511"/>
      <c r="J1446" s="511"/>
      <c r="K1446" s="511"/>
      <c r="L1446" s="511"/>
      <c r="M1446" s="511"/>
      <c r="N1446" s="511"/>
      <c r="O1446" s="511"/>
    </row>
    <row r="1447" spans="1:16" s="255" customFormat="1" ht="24" customHeight="1">
      <c r="C1447" s="511" t="s">
        <v>259</v>
      </c>
      <c r="D1447" s="511"/>
      <c r="E1447" s="511"/>
      <c r="F1447" s="511"/>
      <c r="G1447" s="511"/>
      <c r="H1447" s="511"/>
      <c r="I1447" s="511"/>
      <c r="J1447" s="511"/>
      <c r="K1447" s="511"/>
      <c r="L1447" s="511"/>
      <c r="M1447" s="511"/>
      <c r="N1447" s="511"/>
      <c r="O1447" s="511"/>
    </row>
    <row r="1448" spans="1:16" s="255" customFormat="1" ht="24" customHeight="1">
      <c r="C1448" s="511" t="s">
        <v>260</v>
      </c>
      <c r="D1448" s="511"/>
      <c r="E1448" s="511"/>
      <c r="F1448" s="511"/>
      <c r="G1448" s="511"/>
      <c r="H1448" s="511"/>
      <c r="I1448" s="511"/>
      <c r="J1448" s="511"/>
      <c r="K1448" s="511"/>
      <c r="L1448" s="511"/>
      <c r="M1448" s="511"/>
      <c r="N1448" s="511"/>
      <c r="O1448" s="511"/>
    </row>
    <row r="1449" spans="1:16" s="255" customFormat="1" ht="24" customHeight="1">
      <c r="C1449" s="522" t="s">
        <v>261</v>
      </c>
      <c r="D1449" s="522"/>
      <c r="E1449" s="522"/>
      <c r="F1449" s="522"/>
      <c r="G1449" s="522"/>
      <c r="H1449" s="522"/>
      <c r="I1449" s="522"/>
      <c r="J1449" s="522"/>
      <c r="K1449" s="522"/>
      <c r="L1449" s="522"/>
      <c r="M1449" s="522"/>
      <c r="N1449" s="522"/>
      <c r="O1449" s="522"/>
    </row>
    <row r="1450" spans="1:16" s="255" customFormat="1" ht="24" customHeight="1">
      <c r="C1450" s="522" t="s">
        <v>262</v>
      </c>
      <c r="D1450" s="522"/>
      <c r="E1450" s="522"/>
      <c r="F1450" s="522"/>
      <c r="G1450" s="522"/>
      <c r="H1450" s="522"/>
      <c r="I1450" s="522"/>
      <c r="J1450" s="522"/>
      <c r="K1450" s="522"/>
      <c r="L1450" s="522"/>
      <c r="M1450" s="522"/>
      <c r="N1450" s="522"/>
      <c r="O1450" s="522"/>
    </row>
    <row r="1451" spans="1:16" ht="18.75" customHeight="1">
      <c r="D1451" s="279"/>
      <c r="E1451" s="279"/>
      <c r="F1451" s="279"/>
      <c r="G1451" s="279"/>
      <c r="H1451" s="279"/>
      <c r="I1451" s="279"/>
      <c r="J1451" s="279"/>
      <c r="K1451" s="279"/>
      <c r="L1451" s="279"/>
      <c r="M1451" s="279"/>
      <c r="N1451" s="279"/>
      <c r="O1451" s="279"/>
    </row>
    <row r="1452" spans="1:16" ht="18.75" customHeight="1" thickBot="1">
      <c r="N1452" s="523">
        <v>20250414</v>
      </c>
      <c r="O1452" s="523"/>
    </row>
    <row r="1453" spans="1:16" s="255" customFormat="1" ht="31.5" customHeight="1">
      <c r="A1453" s="255">
        <f>IF(MOD(ROW()-1,44)=0,QUOTIENT(ROW()-1,44)+1,"")</f>
        <v>34</v>
      </c>
      <c r="C1453" s="498" t="s">
        <v>248</v>
      </c>
      <c r="D1453" s="498"/>
      <c r="E1453" s="499">
        <f>VLOOKUP(A1453,入力フォーム!$A$26:$AA$75,25,FALSE)</f>
        <v>0</v>
      </c>
      <c r="F1453" s="500"/>
      <c r="G1453" s="501"/>
      <c r="H1453" s="505">
        <f>IF(OR(E1453="新規",E1453="変更"),"※提出してください",IF(E1453="済","※提出は不要です",))</f>
        <v>0</v>
      </c>
      <c r="I1453" s="505"/>
      <c r="J1453" s="505"/>
      <c r="K1453" s="505"/>
      <c r="L1453" s="505"/>
      <c r="M1453" s="505"/>
      <c r="N1453" s="505"/>
      <c r="O1453" s="505"/>
    </row>
    <row r="1454" spans="1:16" s="255" customFormat="1" ht="23.25" customHeight="1" thickBot="1">
      <c r="C1454" s="498"/>
      <c r="D1454" s="498"/>
      <c r="E1454" s="502"/>
      <c r="F1454" s="503"/>
      <c r="G1454" s="504"/>
      <c r="H1454" s="505"/>
      <c r="I1454" s="505"/>
      <c r="J1454" s="505"/>
      <c r="K1454" s="505"/>
      <c r="L1454" s="505"/>
      <c r="M1454" s="505"/>
      <c r="N1454" s="505"/>
      <c r="O1454" s="505"/>
    </row>
    <row r="1455" spans="1:16" s="255" customFormat="1" ht="23.25" customHeight="1">
      <c r="C1455" s="256"/>
      <c r="D1455" s="256"/>
      <c r="E1455" s="256"/>
      <c r="F1455" s="256"/>
      <c r="G1455" s="256"/>
      <c r="H1455" s="256"/>
      <c r="I1455" s="256"/>
      <c r="J1455" s="256"/>
      <c r="K1455" s="256"/>
      <c r="L1455" s="256"/>
      <c r="M1455" s="256"/>
      <c r="N1455" s="256"/>
      <c r="O1455" s="256"/>
    </row>
    <row r="1456" spans="1:16" ht="30" customHeight="1">
      <c r="D1456" s="506" t="s">
        <v>249</v>
      </c>
      <c r="E1456" s="506"/>
      <c r="F1456" s="506"/>
      <c r="G1456" s="506"/>
      <c r="H1456" s="506"/>
      <c r="I1456" s="506"/>
      <c r="J1456" s="506"/>
      <c r="K1456" s="506"/>
      <c r="L1456" s="506"/>
      <c r="M1456" s="506"/>
      <c r="N1456" s="506"/>
      <c r="O1456" s="258"/>
      <c r="P1456" s="259"/>
    </row>
    <row r="1457" spans="3:31" ht="30" customHeight="1">
      <c r="D1457" s="506" t="s">
        <v>210</v>
      </c>
      <c r="E1457" s="506"/>
      <c r="F1457" s="506"/>
      <c r="G1457" s="506"/>
      <c r="H1457" s="506"/>
      <c r="I1457" s="506"/>
      <c r="J1457" s="506"/>
      <c r="K1457" s="506"/>
      <c r="L1457" s="506"/>
      <c r="M1457" s="506"/>
      <c r="N1457" s="506"/>
      <c r="O1457" s="258"/>
      <c r="P1457" s="259"/>
    </row>
    <row r="1458" spans="3:31" ht="27" customHeight="1">
      <c r="D1458" s="281"/>
      <c r="E1458" s="281"/>
      <c r="F1458" s="281"/>
      <c r="G1458" s="281"/>
      <c r="H1458" s="281"/>
      <c r="I1458" s="281"/>
      <c r="J1458" s="281"/>
      <c r="K1458" s="281"/>
      <c r="L1458" s="281"/>
      <c r="M1458" s="281"/>
      <c r="N1458" s="281"/>
      <c r="O1458" s="281"/>
      <c r="P1458" s="259"/>
      <c r="AE1458" s="262"/>
    </row>
    <row r="1459" spans="3:31" s="255" customFormat="1" ht="19.5" customHeight="1">
      <c r="C1459" s="283"/>
      <c r="L1459" s="283"/>
      <c r="N1459" s="507">
        <f ca="1">TODAY()</f>
        <v>45761</v>
      </c>
      <c r="O1459" s="507"/>
    </row>
    <row r="1460" spans="3:31" s="255" customFormat="1" ht="19.5" customHeight="1">
      <c r="C1460" s="283"/>
    </row>
    <row r="1461" spans="3:31" s="255" customFormat="1" ht="19.5" customHeight="1">
      <c r="C1461" s="518" t="s">
        <v>211</v>
      </c>
      <c r="D1461" s="518"/>
      <c r="E1461" s="518"/>
      <c r="F1461" s="518"/>
      <c r="G1461" s="518"/>
      <c r="H1461" s="518"/>
      <c r="I1461" s="518"/>
      <c r="J1461" s="518"/>
      <c r="K1461" s="518"/>
    </row>
    <row r="1462" spans="3:31" s="255" customFormat="1" ht="19.5" customHeight="1">
      <c r="C1462" s="283"/>
    </row>
    <row r="1463" spans="3:31" s="255" customFormat="1" ht="24" customHeight="1">
      <c r="C1463" s="283"/>
      <c r="M1463" s="264" t="s">
        <v>212</v>
      </c>
      <c r="N1463" s="519" t="str">
        <f>入力フォーム!$C$22</f>
        <v>07-999</v>
      </c>
      <c r="O1463" s="519"/>
    </row>
    <row r="1464" spans="3:31" s="255" customFormat="1" ht="24" customHeight="1">
      <c r="C1464" s="283"/>
      <c r="M1464" s="264" t="s">
        <v>213</v>
      </c>
      <c r="N1464" s="519" t="str">
        <f>入力フォーム!$C$4</f>
        <v>文学部事務室</v>
      </c>
      <c r="O1464" s="519"/>
    </row>
    <row r="1465" spans="3:31" s="255" customFormat="1" ht="24" customHeight="1">
      <c r="C1465" s="283"/>
      <c r="M1465" s="264" t="s">
        <v>214</v>
      </c>
      <c r="N1465" s="519">
        <f>VLOOKUP(A1453,入力フォーム!$A$26:$AA$75,9,FALSE)</f>
        <v>0</v>
      </c>
      <c r="O1465" s="519"/>
    </row>
    <row r="1466" spans="3:31" s="255" customFormat="1" ht="24" customHeight="1">
      <c r="C1466" s="283"/>
      <c r="M1466" s="264" t="s">
        <v>215</v>
      </c>
      <c r="N1466" s="519">
        <f>VLOOKUP(A1453,入力フォーム!$A$26:$AA$75,2,FALSE)</f>
        <v>0</v>
      </c>
      <c r="O1466" s="519"/>
    </row>
    <row r="1467" spans="3:31" s="255" customFormat="1" ht="22.5" customHeight="1">
      <c r="C1467" s="283"/>
      <c r="M1467" s="283"/>
      <c r="N1467" s="265"/>
      <c r="O1467" s="265"/>
    </row>
    <row r="1468" spans="3:31" s="255" customFormat="1" ht="22.5" customHeight="1">
      <c r="C1468" s="283"/>
      <c r="M1468" s="283"/>
      <c r="N1468" s="265"/>
      <c r="O1468" s="265"/>
    </row>
    <row r="1469" spans="3:31" s="255" customFormat="1" ht="19.5" customHeight="1">
      <c r="C1469" s="266" t="s">
        <v>250</v>
      </c>
      <c r="D1469" s="266"/>
      <c r="E1469" s="520">
        <f>入力フォーム!$C$13</f>
        <v>45931</v>
      </c>
      <c r="F1469" s="520"/>
      <c r="G1469" s="520"/>
      <c r="H1469" s="520"/>
      <c r="I1469" s="521" t="s">
        <v>216</v>
      </c>
      <c r="J1469" s="521"/>
      <c r="K1469" s="521"/>
      <c r="L1469" s="521"/>
      <c r="M1469" s="521"/>
      <c r="N1469" s="521"/>
    </row>
    <row r="1470" spans="3:31" s="255" customFormat="1" ht="21" customHeight="1">
      <c r="C1470" s="267"/>
      <c r="D1470" s="267"/>
      <c r="E1470" s="267"/>
      <c r="F1470" s="267"/>
      <c r="G1470" s="267"/>
      <c r="H1470" s="267"/>
      <c r="I1470" s="267"/>
      <c r="J1470" s="267"/>
      <c r="K1470" s="267"/>
      <c r="L1470" s="267"/>
      <c r="M1470" s="267"/>
      <c r="N1470" s="267"/>
      <c r="O1470" s="267"/>
    </row>
    <row r="1471" spans="3:31" s="255" customFormat="1" ht="21" customHeight="1">
      <c r="C1471" s="267"/>
      <c r="D1471" s="267"/>
      <c r="E1471" s="267"/>
      <c r="F1471" s="267"/>
      <c r="G1471" s="267"/>
      <c r="H1471" s="267"/>
      <c r="I1471" s="267"/>
      <c r="J1471" s="267"/>
      <c r="K1471" s="267"/>
      <c r="L1471" s="267"/>
      <c r="M1471" s="267"/>
      <c r="N1471" s="267"/>
      <c r="O1471" s="267"/>
    </row>
    <row r="1472" spans="3:31" s="255" customFormat="1" ht="21" customHeight="1">
      <c r="C1472" s="283"/>
      <c r="D1472" s="512" t="s">
        <v>217</v>
      </c>
      <c r="E1472" s="512"/>
      <c r="F1472" s="512"/>
      <c r="G1472" s="512"/>
      <c r="H1472" s="512"/>
      <c r="I1472" s="512"/>
      <c r="J1472" s="512"/>
      <c r="K1472" s="512"/>
      <c r="L1472" s="512"/>
      <c r="M1472" s="512"/>
      <c r="N1472" s="512"/>
      <c r="O1472" s="512"/>
      <c r="P1472" s="266"/>
    </row>
    <row r="1473" spans="3:15" s="255" customFormat="1" ht="21" customHeight="1">
      <c r="C1473" s="267"/>
      <c r="D1473" s="267"/>
      <c r="E1473" s="267"/>
      <c r="F1473" s="267"/>
      <c r="G1473" s="267"/>
      <c r="H1473" s="267"/>
      <c r="I1473" s="267"/>
      <c r="J1473" s="267"/>
      <c r="K1473" s="267"/>
      <c r="L1473" s="267"/>
      <c r="M1473" s="267"/>
      <c r="N1473" s="267"/>
      <c r="O1473" s="267"/>
    </row>
    <row r="1474" spans="3:15" s="255" customFormat="1" ht="21" customHeight="1">
      <c r="C1474" s="285"/>
      <c r="D1474" s="285"/>
      <c r="E1474" s="285"/>
      <c r="F1474" s="285"/>
      <c r="G1474" s="285"/>
      <c r="H1474" s="285"/>
      <c r="I1474" s="285"/>
      <c r="J1474" s="285"/>
    </row>
    <row r="1475" spans="3:15" s="255" customFormat="1" ht="27" customHeight="1">
      <c r="C1475" s="283" t="s">
        <v>251</v>
      </c>
      <c r="D1475" s="283" t="s">
        <v>218</v>
      </c>
      <c r="E1475" s="513"/>
      <c r="F1475" s="513"/>
      <c r="G1475" s="513"/>
      <c r="H1475" s="513"/>
      <c r="I1475" s="513"/>
      <c r="J1475" s="513"/>
      <c r="K1475" s="513"/>
      <c r="M1475" s="269"/>
      <c r="N1475" s="270" t="s">
        <v>219</v>
      </c>
    </row>
    <row r="1476" spans="3:15" s="255" customFormat="1" ht="27" customHeight="1">
      <c r="C1476" s="283" t="s">
        <v>252</v>
      </c>
      <c r="D1476" s="283" t="s">
        <v>220</v>
      </c>
      <c r="E1476" s="514"/>
      <c r="F1476" s="514"/>
      <c r="G1476" s="514"/>
      <c r="H1476" s="514"/>
      <c r="I1476" s="514"/>
      <c r="J1476" s="514"/>
      <c r="K1476" s="514"/>
      <c r="L1476" s="284" t="s">
        <v>253</v>
      </c>
      <c r="M1476" s="282"/>
      <c r="N1476" s="273" t="s">
        <v>221</v>
      </c>
      <c r="O1476" s="274"/>
    </row>
    <row r="1477" spans="3:15" s="255" customFormat="1" ht="22.5" customHeight="1">
      <c r="C1477" s="283"/>
      <c r="D1477" s="283"/>
      <c r="E1477" s="283"/>
      <c r="F1477" s="283"/>
      <c r="G1477" s="283"/>
      <c r="H1477" s="283"/>
      <c r="I1477" s="283"/>
      <c r="J1477" s="283"/>
    </row>
    <row r="1478" spans="3:15" s="255" customFormat="1" ht="27" customHeight="1">
      <c r="C1478" s="283"/>
      <c r="D1478" s="283" t="s">
        <v>254</v>
      </c>
      <c r="E1478" s="515" t="s">
        <v>222</v>
      </c>
      <c r="F1478" s="515"/>
      <c r="G1478" s="515"/>
      <c r="H1478" s="515"/>
      <c r="I1478" s="515"/>
      <c r="J1478" s="515"/>
      <c r="K1478" s="515"/>
    </row>
    <row r="1479" spans="3:15" s="255" customFormat="1" ht="22.5" customHeight="1">
      <c r="C1479" s="283"/>
      <c r="D1479" s="283"/>
      <c r="E1479" s="283"/>
      <c r="F1479" s="283"/>
      <c r="G1479" s="283"/>
      <c r="H1479" s="283"/>
      <c r="I1479" s="283"/>
      <c r="J1479" s="283"/>
    </row>
    <row r="1480" spans="3:15" s="255" customFormat="1" ht="27" customHeight="1">
      <c r="C1480" s="283" t="s">
        <v>255</v>
      </c>
      <c r="D1480" s="283" t="s">
        <v>223</v>
      </c>
      <c r="E1480" s="275"/>
      <c r="F1480" s="275"/>
      <c r="G1480" s="275"/>
      <c r="H1480" s="275"/>
      <c r="I1480" s="275"/>
      <c r="J1480" s="275"/>
      <c r="K1480" s="276"/>
      <c r="L1480" s="277"/>
    </row>
    <row r="1481" spans="3:15" s="255" customFormat="1" ht="27" customHeight="1">
      <c r="C1481" s="283"/>
      <c r="D1481" s="283"/>
      <c r="E1481" s="516" t="s">
        <v>224</v>
      </c>
      <c r="F1481" s="516"/>
      <c r="G1481" s="516"/>
      <c r="H1481" s="516"/>
      <c r="I1481" s="516"/>
      <c r="J1481" s="516"/>
      <c r="K1481" s="516"/>
      <c r="L1481" s="516"/>
      <c r="M1481" s="516"/>
      <c r="N1481" s="516"/>
    </row>
    <row r="1482" spans="3:15" s="255" customFormat="1" ht="22.5" customHeight="1">
      <c r="C1482" s="283"/>
      <c r="D1482" s="283"/>
      <c r="E1482" s="283"/>
      <c r="F1482" s="283"/>
      <c r="G1482" s="283"/>
      <c r="H1482" s="283"/>
      <c r="I1482" s="283"/>
      <c r="J1482" s="283"/>
    </row>
    <row r="1483" spans="3:15" s="255" customFormat="1" ht="27" customHeight="1">
      <c r="C1483" s="283" t="s">
        <v>256</v>
      </c>
      <c r="D1483" s="283" t="s">
        <v>218</v>
      </c>
      <c r="E1483" s="517"/>
      <c r="F1483" s="517"/>
      <c r="G1483" s="517"/>
      <c r="H1483" s="517"/>
      <c r="I1483" s="517"/>
      <c r="J1483" s="517"/>
      <c r="K1483" s="517"/>
      <c r="L1483" s="517"/>
      <c r="M1483" s="517"/>
      <c r="N1483" s="517"/>
    </row>
    <row r="1484" spans="3:15" s="255" customFormat="1" ht="27" customHeight="1">
      <c r="C1484" s="283" t="s">
        <v>257</v>
      </c>
      <c r="D1484" s="283" t="s">
        <v>225</v>
      </c>
      <c r="E1484" s="508"/>
      <c r="F1484" s="508"/>
      <c r="G1484" s="508"/>
      <c r="H1484" s="508"/>
      <c r="I1484" s="508"/>
      <c r="J1484" s="508"/>
      <c r="K1484" s="508"/>
      <c r="L1484" s="508"/>
      <c r="M1484" s="508"/>
      <c r="N1484" s="508"/>
    </row>
    <row r="1485" spans="3:15" s="255" customFormat="1" ht="22.5" customHeight="1">
      <c r="C1485" s="283"/>
      <c r="D1485" s="283"/>
      <c r="E1485" s="283"/>
      <c r="F1485" s="283"/>
      <c r="G1485" s="283"/>
      <c r="H1485" s="283"/>
      <c r="I1485" s="283"/>
      <c r="J1485" s="283"/>
    </row>
    <row r="1486" spans="3:15" s="255" customFormat="1" ht="19.5" customHeight="1">
      <c r="C1486" s="283"/>
      <c r="M1486" s="278"/>
      <c r="N1486" s="509" t="s">
        <v>226</v>
      </c>
      <c r="O1486" s="509"/>
    </row>
    <row r="1487" spans="3:15" s="255" customFormat="1" ht="19.5" customHeight="1">
      <c r="C1487" s="283"/>
      <c r="M1487" s="278"/>
      <c r="N1487" s="278"/>
    </row>
    <row r="1488" spans="3:15" s="255" customFormat="1" ht="27" customHeight="1">
      <c r="C1488" s="510" t="s">
        <v>227</v>
      </c>
      <c r="D1488" s="510"/>
      <c r="E1488" s="510"/>
      <c r="F1488" s="510"/>
      <c r="G1488" s="510"/>
      <c r="H1488" s="510"/>
      <c r="I1488" s="510"/>
      <c r="J1488" s="510"/>
      <c r="K1488" s="510"/>
      <c r="L1488" s="510"/>
      <c r="M1488" s="510"/>
      <c r="N1488" s="510"/>
      <c r="O1488" s="510"/>
    </row>
    <row r="1489" spans="1:31" s="255" customFormat="1" ht="24" customHeight="1">
      <c r="C1489" s="511" t="s">
        <v>228</v>
      </c>
      <c r="D1489" s="511"/>
      <c r="E1489" s="511"/>
      <c r="F1489" s="511"/>
      <c r="G1489" s="511"/>
      <c r="H1489" s="511"/>
      <c r="I1489" s="511"/>
      <c r="J1489" s="511"/>
      <c r="K1489" s="511"/>
      <c r="L1489" s="511"/>
      <c r="M1489" s="511"/>
      <c r="N1489" s="511"/>
      <c r="O1489" s="511"/>
    </row>
    <row r="1490" spans="1:31" s="255" customFormat="1" ht="24" customHeight="1">
      <c r="C1490" s="511" t="s">
        <v>258</v>
      </c>
      <c r="D1490" s="511"/>
      <c r="E1490" s="511"/>
      <c r="F1490" s="511"/>
      <c r="G1490" s="511"/>
      <c r="H1490" s="511"/>
      <c r="I1490" s="511"/>
      <c r="J1490" s="511"/>
      <c r="K1490" s="511"/>
      <c r="L1490" s="511"/>
      <c r="M1490" s="511"/>
      <c r="N1490" s="511"/>
      <c r="O1490" s="511"/>
    </row>
    <row r="1491" spans="1:31" s="255" customFormat="1" ht="24" customHeight="1">
      <c r="C1491" s="511" t="s">
        <v>259</v>
      </c>
      <c r="D1491" s="511"/>
      <c r="E1491" s="511"/>
      <c r="F1491" s="511"/>
      <c r="G1491" s="511"/>
      <c r="H1491" s="511"/>
      <c r="I1491" s="511"/>
      <c r="J1491" s="511"/>
      <c r="K1491" s="511"/>
      <c r="L1491" s="511"/>
      <c r="M1491" s="511"/>
      <c r="N1491" s="511"/>
      <c r="O1491" s="511"/>
    </row>
    <row r="1492" spans="1:31" s="255" customFormat="1" ht="24" customHeight="1">
      <c r="C1492" s="511" t="s">
        <v>260</v>
      </c>
      <c r="D1492" s="511"/>
      <c r="E1492" s="511"/>
      <c r="F1492" s="511"/>
      <c r="G1492" s="511"/>
      <c r="H1492" s="511"/>
      <c r="I1492" s="511"/>
      <c r="J1492" s="511"/>
      <c r="K1492" s="511"/>
      <c r="L1492" s="511"/>
      <c r="M1492" s="511"/>
      <c r="N1492" s="511"/>
      <c r="O1492" s="511"/>
    </row>
    <row r="1493" spans="1:31" s="255" customFormat="1" ht="24" customHeight="1">
      <c r="C1493" s="522" t="s">
        <v>261</v>
      </c>
      <c r="D1493" s="522"/>
      <c r="E1493" s="522"/>
      <c r="F1493" s="522"/>
      <c r="G1493" s="522"/>
      <c r="H1493" s="522"/>
      <c r="I1493" s="522"/>
      <c r="J1493" s="522"/>
      <c r="K1493" s="522"/>
      <c r="L1493" s="522"/>
      <c r="M1493" s="522"/>
      <c r="N1493" s="522"/>
      <c r="O1493" s="522"/>
    </row>
    <row r="1494" spans="1:31" s="255" customFormat="1" ht="24" customHeight="1">
      <c r="C1494" s="522" t="s">
        <v>262</v>
      </c>
      <c r="D1494" s="522"/>
      <c r="E1494" s="522"/>
      <c r="F1494" s="522"/>
      <c r="G1494" s="522"/>
      <c r="H1494" s="522"/>
      <c r="I1494" s="522"/>
      <c r="J1494" s="522"/>
      <c r="K1494" s="522"/>
      <c r="L1494" s="522"/>
      <c r="M1494" s="522"/>
      <c r="N1494" s="522"/>
      <c r="O1494" s="522"/>
    </row>
    <row r="1495" spans="1:31" ht="18.75" customHeight="1">
      <c r="D1495" s="279"/>
      <c r="E1495" s="279"/>
      <c r="F1495" s="279"/>
      <c r="G1495" s="279"/>
      <c r="H1495" s="279"/>
      <c r="I1495" s="279"/>
      <c r="J1495" s="279"/>
      <c r="K1495" s="279"/>
      <c r="L1495" s="279"/>
      <c r="M1495" s="279"/>
      <c r="N1495" s="279"/>
      <c r="O1495" s="279"/>
    </row>
    <row r="1496" spans="1:31" ht="18.75" customHeight="1" thickBot="1">
      <c r="N1496" s="523">
        <v>20250414</v>
      </c>
      <c r="O1496" s="523"/>
    </row>
    <row r="1497" spans="1:31" s="255" customFormat="1" ht="31.5" customHeight="1">
      <c r="A1497" s="255">
        <f>IF(MOD(ROW()-1,44)=0,QUOTIENT(ROW()-1,44)+1,"")</f>
        <v>35</v>
      </c>
      <c r="C1497" s="498" t="s">
        <v>248</v>
      </c>
      <c r="D1497" s="498"/>
      <c r="E1497" s="499">
        <f>VLOOKUP(A1497,入力フォーム!$A$26:$AA$75,25,FALSE)</f>
        <v>0</v>
      </c>
      <c r="F1497" s="500"/>
      <c r="G1497" s="501"/>
      <c r="H1497" s="505">
        <f>IF(OR(E1497="新規",E1497="変更"),"※提出してください",IF(E1497="済","※提出は不要です",))</f>
        <v>0</v>
      </c>
      <c r="I1497" s="505"/>
      <c r="J1497" s="505"/>
      <c r="K1497" s="505"/>
      <c r="L1497" s="505"/>
      <c r="M1497" s="505"/>
      <c r="N1497" s="505"/>
      <c r="O1497" s="505"/>
    </row>
    <row r="1498" spans="1:31" s="255" customFormat="1" ht="23.25" customHeight="1" thickBot="1">
      <c r="C1498" s="498"/>
      <c r="D1498" s="498"/>
      <c r="E1498" s="502"/>
      <c r="F1498" s="503"/>
      <c r="G1498" s="504"/>
      <c r="H1498" s="505"/>
      <c r="I1498" s="505"/>
      <c r="J1498" s="505"/>
      <c r="K1498" s="505"/>
      <c r="L1498" s="505"/>
      <c r="M1498" s="505"/>
      <c r="N1498" s="505"/>
      <c r="O1498" s="505"/>
    </row>
    <row r="1499" spans="1:31" s="255" customFormat="1" ht="23.25" customHeight="1">
      <c r="C1499" s="256"/>
      <c r="D1499" s="256"/>
      <c r="E1499" s="256"/>
      <c r="F1499" s="256"/>
      <c r="G1499" s="256"/>
      <c r="H1499" s="256"/>
      <c r="I1499" s="256"/>
      <c r="J1499" s="256"/>
      <c r="K1499" s="256"/>
      <c r="L1499" s="256"/>
      <c r="M1499" s="256"/>
      <c r="N1499" s="256"/>
      <c r="O1499" s="256"/>
    </row>
    <row r="1500" spans="1:31" ht="30" customHeight="1">
      <c r="D1500" s="506" t="s">
        <v>249</v>
      </c>
      <c r="E1500" s="506"/>
      <c r="F1500" s="506"/>
      <c r="G1500" s="506"/>
      <c r="H1500" s="506"/>
      <c r="I1500" s="506"/>
      <c r="J1500" s="506"/>
      <c r="K1500" s="506"/>
      <c r="L1500" s="506"/>
      <c r="M1500" s="506"/>
      <c r="N1500" s="506"/>
      <c r="O1500" s="258"/>
      <c r="P1500" s="259"/>
    </row>
    <row r="1501" spans="1:31" ht="30" customHeight="1">
      <c r="D1501" s="506" t="s">
        <v>210</v>
      </c>
      <c r="E1501" s="506"/>
      <c r="F1501" s="506"/>
      <c r="G1501" s="506"/>
      <c r="H1501" s="506"/>
      <c r="I1501" s="506"/>
      <c r="J1501" s="506"/>
      <c r="K1501" s="506"/>
      <c r="L1501" s="506"/>
      <c r="M1501" s="506"/>
      <c r="N1501" s="506"/>
      <c r="O1501" s="258"/>
      <c r="P1501" s="259"/>
    </row>
    <row r="1502" spans="1:31" ht="27" customHeight="1">
      <c r="D1502" s="281"/>
      <c r="E1502" s="281"/>
      <c r="F1502" s="281"/>
      <c r="G1502" s="281"/>
      <c r="H1502" s="281"/>
      <c r="I1502" s="281"/>
      <c r="J1502" s="281"/>
      <c r="K1502" s="281"/>
      <c r="L1502" s="281"/>
      <c r="M1502" s="281"/>
      <c r="N1502" s="281"/>
      <c r="O1502" s="281"/>
      <c r="P1502" s="259"/>
      <c r="AE1502" s="262"/>
    </row>
    <row r="1503" spans="1:31" s="255" customFormat="1" ht="19.5" customHeight="1">
      <c r="C1503" s="283"/>
      <c r="L1503" s="283"/>
      <c r="N1503" s="507">
        <f ca="1">TODAY()</f>
        <v>45761</v>
      </c>
      <c r="O1503" s="507"/>
    </row>
    <row r="1504" spans="1:31" s="255" customFormat="1" ht="19.5" customHeight="1">
      <c r="C1504" s="283"/>
    </row>
    <row r="1505" spans="3:16" s="255" customFormat="1" ht="19.5" customHeight="1">
      <c r="C1505" s="518" t="s">
        <v>211</v>
      </c>
      <c r="D1505" s="518"/>
      <c r="E1505" s="518"/>
      <c r="F1505" s="518"/>
      <c r="G1505" s="518"/>
      <c r="H1505" s="518"/>
      <c r="I1505" s="518"/>
      <c r="J1505" s="518"/>
      <c r="K1505" s="518"/>
    </row>
    <row r="1506" spans="3:16" s="255" customFormat="1" ht="19.5" customHeight="1">
      <c r="C1506" s="283"/>
    </row>
    <row r="1507" spans="3:16" s="255" customFormat="1" ht="24" customHeight="1">
      <c r="C1507" s="283"/>
      <c r="M1507" s="264" t="s">
        <v>212</v>
      </c>
      <c r="N1507" s="519" t="str">
        <f>入力フォーム!$C$22</f>
        <v>07-999</v>
      </c>
      <c r="O1507" s="519"/>
    </row>
    <row r="1508" spans="3:16" s="255" customFormat="1" ht="24" customHeight="1">
      <c r="C1508" s="283"/>
      <c r="M1508" s="264" t="s">
        <v>213</v>
      </c>
      <c r="N1508" s="519" t="str">
        <f>入力フォーム!$C$4</f>
        <v>文学部事務室</v>
      </c>
      <c r="O1508" s="519"/>
    </row>
    <row r="1509" spans="3:16" s="255" customFormat="1" ht="24" customHeight="1">
      <c r="C1509" s="283"/>
      <c r="M1509" s="264" t="s">
        <v>214</v>
      </c>
      <c r="N1509" s="519">
        <f>VLOOKUP(A1497,入力フォーム!$A$26:$AA$75,9,FALSE)</f>
        <v>0</v>
      </c>
      <c r="O1509" s="519"/>
    </row>
    <row r="1510" spans="3:16" s="255" customFormat="1" ht="24" customHeight="1">
      <c r="C1510" s="283"/>
      <c r="M1510" s="264" t="s">
        <v>215</v>
      </c>
      <c r="N1510" s="519">
        <f>VLOOKUP(A1497,入力フォーム!$A$26:$AA$75,2,FALSE)</f>
        <v>0</v>
      </c>
      <c r="O1510" s="519"/>
    </row>
    <row r="1511" spans="3:16" s="255" customFormat="1" ht="22.5" customHeight="1">
      <c r="C1511" s="283"/>
      <c r="M1511" s="283"/>
      <c r="N1511" s="265"/>
      <c r="O1511" s="265"/>
    </row>
    <row r="1512" spans="3:16" s="255" customFormat="1" ht="22.5" customHeight="1">
      <c r="C1512" s="283"/>
      <c r="M1512" s="283"/>
      <c r="N1512" s="265"/>
      <c r="O1512" s="265"/>
    </row>
    <row r="1513" spans="3:16" s="255" customFormat="1" ht="19.5" customHeight="1">
      <c r="C1513" s="266" t="s">
        <v>250</v>
      </c>
      <c r="D1513" s="266"/>
      <c r="E1513" s="520">
        <f>入力フォーム!$C$13</f>
        <v>45931</v>
      </c>
      <c r="F1513" s="520"/>
      <c r="G1513" s="520"/>
      <c r="H1513" s="520"/>
      <c r="I1513" s="521" t="s">
        <v>216</v>
      </c>
      <c r="J1513" s="521"/>
      <c r="K1513" s="521"/>
      <c r="L1513" s="521"/>
      <c r="M1513" s="521"/>
      <c r="N1513" s="521"/>
    </row>
    <row r="1514" spans="3:16" s="255" customFormat="1" ht="21" customHeight="1">
      <c r="C1514" s="267"/>
      <c r="D1514" s="267"/>
      <c r="E1514" s="267"/>
      <c r="F1514" s="267"/>
      <c r="G1514" s="267"/>
      <c r="H1514" s="267"/>
      <c r="I1514" s="267"/>
      <c r="J1514" s="267"/>
      <c r="K1514" s="267"/>
      <c r="L1514" s="267"/>
      <c r="M1514" s="267"/>
      <c r="N1514" s="267"/>
      <c r="O1514" s="267"/>
    </row>
    <row r="1515" spans="3:16" s="255" customFormat="1" ht="21" customHeight="1">
      <c r="C1515" s="267"/>
      <c r="D1515" s="267"/>
      <c r="E1515" s="267"/>
      <c r="F1515" s="267"/>
      <c r="G1515" s="267"/>
      <c r="H1515" s="267"/>
      <c r="I1515" s="267"/>
      <c r="J1515" s="267"/>
      <c r="K1515" s="267"/>
      <c r="L1515" s="267"/>
      <c r="M1515" s="267"/>
      <c r="N1515" s="267"/>
      <c r="O1515" s="267"/>
    </row>
    <row r="1516" spans="3:16" s="255" customFormat="1" ht="21" customHeight="1">
      <c r="C1516" s="283"/>
      <c r="D1516" s="512" t="s">
        <v>217</v>
      </c>
      <c r="E1516" s="512"/>
      <c r="F1516" s="512"/>
      <c r="G1516" s="512"/>
      <c r="H1516" s="512"/>
      <c r="I1516" s="512"/>
      <c r="J1516" s="512"/>
      <c r="K1516" s="512"/>
      <c r="L1516" s="512"/>
      <c r="M1516" s="512"/>
      <c r="N1516" s="512"/>
      <c r="O1516" s="512"/>
      <c r="P1516" s="266"/>
    </row>
    <row r="1517" spans="3:16" s="255" customFormat="1" ht="21" customHeight="1">
      <c r="C1517" s="267"/>
      <c r="D1517" s="267"/>
      <c r="E1517" s="267"/>
      <c r="F1517" s="267"/>
      <c r="G1517" s="267"/>
      <c r="H1517" s="267"/>
      <c r="I1517" s="267"/>
      <c r="J1517" s="267"/>
      <c r="K1517" s="267"/>
      <c r="L1517" s="267"/>
      <c r="M1517" s="267"/>
      <c r="N1517" s="267"/>
      <c r="O1517" s="267"/>
    </row>
    <row r="1518" spans="3:16" s="255" customFormat="1" ht="21" customHeight="1">
      <c r="C1518" s="285"/>
      <c r="D1518" s="285"/>
      <c r="E1518" s="285"/>
      <c r="F1518" s="285"/>
      <c r="G1518" s="285"/>
      <c r="H1518" s="285"/>
      <c r="I1518" s="285"/>
      <c r="J1518" s="285"/>
    </row>
    <row r="1519" spans="3:16" s="255" customFormat="1" ht="27" customHeight="1">
      <c r="C1519" s="283" t="s">
        <v>251</v>
      </c>
      <c r="D1519" s="283" t="s">
        <v>218</v>
      </c>
      <c r="E1519" s="513"/>
      <c r="F1519" s="513"/>
      <c r="G1519" s="513"/>
      <c r="H1519" s="513"/>
      <c r="I1519" s="513"/>
      <c r="J1519" s="513"/>
      <c r="K1519" s="513"/>
      <c r="M1519" s="269"/>
      <c r="N1519" s="270" t="s">
        <v>219</v>
      </c>
    </row>
    <row r="1520" spans="3:16" s="255" customFormat="1" ht="27" customHeight="1">
      <c r="C1520" s="283" t="s">
        <v>252</v>
      </c>
      <c r="D1520" s="283" t="s">
        <v>220</v>
      </c>
      <c r="E1520" s="514"/>
      <c r="F1520" s="514"/>
      <c r="G1520" s="514"/>
      <c r="H1520" s="514"/>
      <c r="I1520" s="514"/>
      <c r="J1520" s="514"/>
      <c r="K1520" s="514"/>
      <c r="L1520" s="284" t="s">
        <v>253</v>
      </c>
      <c r="M1520" s="282"/>
      <c r="N1520" s="273" t="s">
        <v>221</v>
      </c>
      <c r="O1520" s="274"/>
    </row>
    <row r="1521" spans="3:15" s="255" customFormat="1" ht="22.5" customHeight="1">
      <c r="C1521" s="283"/>
      <c r="D1521" s="283"/>
      <c r="E1521" s="283"/>
      <c r="F1521" s="283"/>
      <c r="G1521" s="283"/>
      <c r="H1521" s="283"/>
      <c r="I1521" s="283"/>
      <c r="J1521" s="283"/>
    </row>
    <row r="1522" spans="3:15" s="255" customFormat="1" ht="27" customHeight="1">
      <c r="C1522" s="283"/>
      <c r="D1522" s="283" t="s">
        <v>254</v>
      </c>
      <c r="E1522" s="515" t="s">
        <v>222</v>
      </c>
      <c r="F1522" s="515"/>
      <c r="G1522" s="515"/>
      <c r="H1522" s="515"/>
      <c r="I1522" s="515"/>
      <c r="J1522" s="515"/>
      <c r="K1522" s="515"/>
    </row>
    <row r="1523" spans="3:15" s="255" customFormat="1" ht="22.5" customHeight="1">
      <c r="C1523" s="283"/>
      <c r="D1523" s="283"/>
      <c r="E1523" s="283"/>
      <c r="F1523" s="283"/>
      <c r="G1523" s="283"/>
      <c r="H1523" s="283"/>
      <c r="I1523" s="283"/>
      <c r="J1523" s="283"/>
    </row>
    <row r="1524" spans="3:15" s="255" customFormat="1" ht="27" customHeight="1">
      <c r="C1524" s="283" t="s">
        <v>255</v>
      </c>
      <c r="D1524" s="283" t="s">
        <v>223</v>
      </c>
      <c r="E1524" s="275"/>
      <c r="F1524" s="275"/>
      <c r="G1524" s="275"/>
      <c r="H1524" s="275"/>
      <c r="I1524" s="275"/>
      <c r="J1524" s="275"/>
      <c r="K1524" s="276"/>
      <c r="L1524" s="277"/>
    </row>
    <row r="1525" spans="3:15" s="255" customFormat="1" ht="27" customHeight="1">
      <c r="C1525" s="283"/>
      <c r="D1525" s="283"/>
      <c r="E1525" s="516" t="s">
        <v>224</v>
      </c>
      <c r="F1525" s="516"/>
      <c r="G1525" s="516"/>
      <c r="H1525" s="516"/>
      <c r="I1525" s="516"/>
      <c r="J1525" s="516"/>
      <c r="K1525" s="516"/>
      <c r="L1525" s="516"/>
      <c r="M1525" s="516"/>
      <c r="N1525" s="516"/>
    </row>
    <row r="1526" spans="3:15" s="255" customFormat="1" ht="22.5" customHeight="1">
      <c r="C1526" s="283"/>
      <c r="D1526" s="283"/>
      <c r="E1526" s="283"/>
      <c r="F1526" s="283"/>
      <c r="G1526" s="283"/>
      <c r="H1526" s="283"/>
      <c r="I1526" s="283"/>
      <c r="J1526" s="283"/>
    </row>
    <row r="1527" spans="3:15" s="255" customFormat="1" ht="27" customHeight="1">
      <c r="C1527" s="283" t="s">
        <v>256</v>
      </c>
      <c r="D1527" s="283" t="s">
        <v>218</v>
      </c>
      <c r="E1527" s="517"/>
      <c r="F1527" s="517"/>
      <c r="G1527" s="517"/>
      <c r="H1527" s="517"/>
      <c r="I1527" s="517"/>
      <c r="J1527" s="517"/>
      <c r="K1527" s="517"/>
      <c r="L1527" s="517"/>
      <c r="M1527" s="517"/>
      <c r="N1527" s="517"/>
    </row>
    <row r="1528" spans="3:15" s="255" customFormat="1" ht="27" customHeight="1">
      <c r="C1528" s="283" t="s">
        <v>257</v>
      </c>
      <c r="D1528" s="283" t="s">
        <v>225</v>
      </c>
      <c r="E1528" s="508"/>
      <c r="F1528" s="508"/>
      <c r="G1528" s="508"/>
      <c r="H1528" s="508"/>
      <c r="I1528" s="508"/>
      <c r="J1528" s="508"/>
      <c r="K1528" s="508"/>
      <c r="L1528" s="508"/>
      <c r="M1528" s="508"/>
      <c r="N1528" s="508"/>
    </row>
    <row r="1529" spans="3:15" s="255" customFormat="1" ht="22.5" customHeight="1">
      <c r="C1529" s="283"/>
      <c r="D1529" s="283"/>
      <c r="E1529" s="283"/>
      <c r="F1529" s="283"/>
      <c r="G1529" s="283"/>
      <c r="H1529" s="283"/>
      <c r="I1529" s="283"/>
      <c r="J1529" s="283"/>
    </row>
    <row r="1530" spans="3:15" s="255" customFormat="1" ht="19.5" customHeight="1">
      <c r="C1530" s="283"/>
      <c r="M1530" s="278"/>
      <c r="N1530" s="509" t="s">
        <v>226</v>
      </c>
      <c r="O1530" s="509"/>
    </row>
    <row r="1531" spans="3:15" s="255" customFormat="1" ht="19.5" customHeight="1">
      <c r="C1531" s="283"/>
      <c r="M1531" s="278"/>
      <c r="N1531" s="278"/>
    </row>
    <row r="1532" spans="3:15" s="255" customFormat="1" ht="27" customHeight="1">
      <c r="C1532" s="510" t="s">
        <v>227</v>
      </c>
      <c r="D1532" s="510"/>
      <c r="E1532" s="510"/>
      <c r="F1532" s="510"/>
      <c r="G1532" s="510"/>
      <c r="H1532" s="510"/>
      <c r="I1532" s="510"/>
      <c r="J1532" s="510"/>
      <c r="K1532" s="510"/>
      <c r="L1532" s="510"/>
      <c r="M1532" s="510"/>
      <c r="N1532" s="510"/>
      <c r="O1532" s="510"/>
    </row>
    <row r="1533" spans="3:15" s="255" customFormat="1" ht="24" customHeight="1">
      <c r="C1533" s="511" t="s">
        <v>228</v>
      </c>
      <c r="D1533" s="511"/>
      <c r="E1533" s="511"/>
      <c r="F1533" s="511"/>
      <c r="G1533" s="511"/>
      <c r="H1533" s="511"/>
      <c r="I1533" s="511"/>
      <c r="J1533" s="511"/>
      <c r="K1533" s="511"/>
      <c r="L1533" s="511"/>
      <c r="M1533" s="511"/>
      <c r="N1533" s="511"/>
      <c r="O1533" s="511"/>
    </row>
    <row r="1534" spans="3:15" s="255" customFormat="1" ht="24" customHeight="1">
      <c r="C1534" s="511" t="s">
        <v>258</v>
      </c>
      <c r="D1534" s="511"/>
      <c r="E1534" s="511"/>
      <c r="F1534" s="511"/>
      <c r="G1534" s="511"/>
      <c r="H1534" s="511"/>
      <c r="I1534" s="511"/>
      <c r="J1534" s="511"/>
      <c r="K1534" s="511"/>
      <c r="L1534" s="511"/>
      <c r="M1534" s="511"/>
      <c r="N1534" s="511"/>
      <c r="O1534" s="511"/>
    </row>
    <row r="1535" spans="3:15" s="255" customFormat="1" ht="24" customHeight="1">
      <c r="C1535" s="511" t="s">
        <v>259</v>
      </c>
      <c r="D1535" s="511"/>
      <c r="E1535" s="511"/>
      <c r="F1535" s="511"/>
      <c r="G1535" s="511"/>
      <c r="H1535" s="511"/>
      <c r="I1535" s="511"/>
      <c r="J1535" s="511"/>
      <c r="K1535" s="511"/>
      <c r="L1535" s="511"/>
      <c r="M1535" s="511"/>
      <c r="N1535" s="511"/>
      <c r="O1535" s="511"/>
    </row>
    <row r="1536" spans="3:15" s="255" customFormat="1" ht="24" customHeight="1">
      <c r="C1536" s="511" t="s">
        <v>260</v>
      </c>
      <c r="D1536" s="511"/>
      <c r="E1536" s="511"/>
      <c r="F1536" s="511"/>
      <c r="G1536" s="511"/>
      <c r="H1536" s="511"/>
      <c r="I1536" s="511"/>
      <c r="J1536" s="511"/>
      <c r="K1536" s="511"/>
      <c r="L1536" s="511"/>
      <c r="M1536" s="511"/>
      <c r="N1536" s="511"/>
      <c r="O1536" s="511"/>
    </row>
    <row r="1537" spans="1:31" s="255" customFormat="1" ht="24" customHeight="1">
      <c r="C1537" s="522" t="s">
        <v>261</v>
      </c>
      <c r="D1537" s="522"/>
      <c r="E1537" s="522"/>
      <c r="F1537" s="522"/>
      <c r="G1537" s="522"/>
      <c r="H1537" s="522"/>
      <c r="I1537" s="522"/>
      <c r="J1537" s="522"/>
      <c r="K1537" s="522"/>
      <c r="L1537" s="522"/>
      <c r="M1537" s="522"/>
      <c r="N1537" s="522"/>
      <c r="O1537" s="522"/>
    </row>
    <row r="1538" spans="1:31" s="255" customFormat="1" ht="24" customHeight="1">
      <c r="C1538" s="522" t="s">
        <v>262</v>
      </c>
      <c r="D1538" s="522"/>
      <c r="E1538" s="522"/>
      <c r="F1538" s="522"/>
      <c r="G1538" s="522"/>
      <c r="H1538" s="522"/>
      <c r="I1538" s="522"/>
      <c r="J1538" s="522"/>
      <c r="K1538" s="522"/>
      <c r="L1538" s="522"/>
      <c r="M1538" s="522"/>
      <c r="N1538" s="522"/>
      <c r="O1538" s="522"/>
    </row>
    <row r="1539" spans="1:31" ht="18.75" customHeight="1">
      <c r="D1539" s="279"/>
      <c r="E1539" s="279"/>
      <c r="F1539" s="279"/>
      <c r="G1539" s="279"/>
      <c r="H1539" s="279"/>
      <c r="I1539" s="279"/>
      <c r="J1539" s="279"/>
      <c r="K1539" s="279"/>
      <c r="L1539" s="279"/>
      <c r="M1539" s="279"/>
      <c r="N1539" s="279"/>
      <c r="O1539" s="279"/>
    </row>
    <row r="1540" spans="1:31" ht="18.75" customHeight="1" thickBot="1">
      <c r="N1540" s="523">
        <v>20250414</v>
      </c>
      <c r="O1540" s="523"/>
    </row>
    <row r="1541" spans="1:31" s="255" customFormat="1" ht="31.5" customHeight="1">
      <c r="A1541" s="255">
        <f>IF(MOD(ROW()-1,44)=0,QUOTIENT(ROW()-1,44)+1,"")</f>
        <v>36</v>
      </c>
      <c r="C1541" s="498" t="s">
        <v>248</v>
      </c>
      <c r="D1541" s="498"/>
      <c r="E1541" s="499">
        <f>VLOOKUP(A1541,入力フォーム!$A$26:$AA$75,25,FALSE)</f>
        <v>0</v>
      </c>
      <c r="F1541" s="500"/>
      <c r="G1541" s="501"/>
      <c r="H1541" s="505">
        <f>IF(OR(E1541="新規",E1541="変更"),"※提出してください",IF(E1541="済","※提出は不要です",))</f>
        <v>0</v>
      </c>
      <c r="I1541" s="505"/>
      <c r="J1541" s="505"/>
      <c r="K1541" s="505"/>
      <c r="L1541" s="505"/>
      <c r="M1541" s="505"/>
      <c r="N1541" s="505"/>
      <c r="O1541" s="505"/>
    </row>
    <row r="1542" spans="1:31" s="255" customFormat="1" ht="23.25" customHeight="1" thickBot="1">
      <c r="C1542" s="498"/>
      <c r="D1542" s="498"/>
      <c r="E1542" s="502"/>
      <c r="F1542" s="503"/>
      <c r="G1542" s="504"/>
      <c r="H1542" s="505"/>
      <c r="I1542" s="505"/>
      <c r="J1542" s="505"/>
      <c r="K1542" s="505"/>
      <c r="L1542" s="505"/>
      <c r="M1542" s="505"/>
      <c r="N1542" s="505"/>
      <c r="O1542" s="505"/>
    </row>
    <row r="1543" spans="1:31" s="255" customFormat="1" ht="23.25" customHeight="1">
      <c r="C1543" s="256"/>
      <c r="D1543" s="256"/>
      <c r="E1543" s="256"/>
      <c r="F1543" s="256"/>
      <c r="G1543" s="256"/>
      <c r="H1543" s="256"/>
      <c r="I1543" s="256"/>
      <c r="J1543" s="256"/>
      <c r="K1543" s="256"/>
      <c r="L1543" s="256"/>
      <c r="M1543" s="256"/>
      <c r="N1543" s="256"/>
      <c r="O1543" s="256"/>
    </row>
    <row r="1544" spans="1:31" ht="30" customHeight="1">
      <c r="D1544" s="506" t="s">
        <v>249</v>
      </c>
      <c r="E1544" s="506"/>
      <c r="F1544" s="506"/>
      <c r="G1544" s="506"/>
      <c r="H1544" s="506"/>
      <c r="I1544" s="506"/>
      <c r="J1544" s="506"/>
      <c r="K1544" s="506"/>
      <c r="L1544" s="506"/>
      <c r="M1544" s="506"/>
      <c r="N1544" s="506"/>
      <c r="O1544" s="258"/>
      <c r="P1544" s="259"/>
    </row>
    <row r="1545" spans="1:31" ht="30" customHeight="1">
      <c r="D1545" s="506" t="s">
        <v>210</v>
      </c>
      <c r="E1545" s="506"/>
      <c r="F1545" s="506"/>
      <c r="G1545" s="506"/>
      <c r="H1545" s="506"/>
      <c r="I1545" s="506"/>
      <c r="J1545" s="506"/>
      <c r="K1545" s="506"/>
      <c r="L1545" s="506"/>
      <c r="M1545" s="506"/>
      <c r="N1545" s="506"/>
      <c r="O1545" s="258"/>
      <c r="P1545" s="259"/>
    </row>
    <row r="1546" spans="1:31" ht="27" customHeight="1">
      <c r="D1546" s="281"/>
      <c r="E1546" s="281"/>
      <c r="F1546" s="281"/>
      <c r="G1546" s="281"/>
      <c r="H1546" s="281"/>
      <c r="I1546" s="281"/>
      <c r="J1546" s="281"/>
      <c r="K1546" s="281"/>
      <c r="L1546" s="281"/>
      <c r="M1546" s="281"/>
      <c r="N1546" s="281"/>
      <c r="O1546" s="281"/>
      <c r="P1546" s="259"/>
      <c r="AE1546" s="262"/>
    </row>
    <row r="1547" spans="1:31" s="255" customFormat="1" ht="19.5" customHeight="1">
      <c r="C1547" s="283"/>
      <c r="L1547" s="283"/>
      <c r="N1547" s="507">
        <f ca="1">TODAY()</f>
        <v>45761</v>
      </c>
      <c r="O1547" s="507"/>
    </row>
    <row r="1548" spans="1:31" s="255" customFormat="1" ht="19.5" customHeight="1">
      <c r="C1548" s="283"/>
    </row>
    <row r="1549" spans="1:31" s="255" customFormat="1" ht="19.5" customHeight="1">
      <c r="C1549" s="518" t="s">
        <v>211</v>
      </c>
      <c r="D1549" s="518"/>
      <c r="E1549" s="518"/>
      <c r="F1549" s="518"/>
      <c r="G1549" s="518"/>
      <c r="H1549" s="518"/>
      <c r="I1549" s="518"/>
      <c r="J1549" s="518"/>
      <c r="K1549" s="518"/>
    </row>
    <row r="1550" spans="1:31" s="255" customFormat="1" ht="19.5" customHeight="1">
      <c r="C1550" s="283"/>
    </row>
    <row r="1551" spans="1:31" s="255" customFormat="1" ht="24" customHeight="1">
      <c r="C1551" s="283"/>
      <c r="M1551" s="264" t="s">
        <v>212</v>
      </c>
      <c r="N1551" s="519" t="str">
        <f>入力フォーム!$C$22</f>
        <v>07-999</v>
      </c>
      <c r="O1551" s="519"/>
    </row>
    <row r="1552" spans="1:31" s="255" customFormat="1" ht="24" customHeight="1">
      <c r="C1552" s="283"/>
      <c r="M1552" s="264" t="s">
        <v>213</v>
      </c>
      <c r="N1552" s="519" t="str">
        <f>入力フォーム!$C$4</f>
        <v>文学部事務室</v>
      </c>
      <c r="O1552" s="519"/>
    </row>
    <row r="1553" spans="3:16" s="255" customFormat="1" ht="24" customHeight="1">
      <c r="C1553" s="283"/>
      <c r="M1553" s="264" t="s">
        <v>214</v>
      </c>
      <c r="N1553" s="519">
        <f>VLOOKUP(A1541,入力フォーム!$A$26:$AA$75,9,FALSE)</f>
        <v>0</v>
      </c>
      <c r="O1553" s="519"/>
    </row>
    <row r="1554" spans="3:16" s="255" customFormat="1" ht="24" customHeight="1">
      <c r="C1554" s="283"/>
      <c r="M1554" s="264" t="s">
        <v>215</v>
      </c>
      <c r="N1554" s="519">
        <f>VLOOKUP(A1541,入力フォーム!$A$26:$AA$75,2,FALSE)</f>
        <v>0</v>
      </c>
      <c r="O1554" s="519"/>
    </row>
    <row r="1555" spans="3:16" s="255" customFormat="1" ht="22.5" customHeight="1">
      <c r="C1555" s="283"/>
      <c r="M1555" s="283"/>
      <c r="N1555" s="265"/>
      <c r="O1555" s="265"/>
    </row>
    <row r="1556" spans="3:16" s="255" customFormat="1" ht="22.5" customHeight="1">
      <c r="C1556" s="283"/>
      <c r="M1556" s="283"/>
      <c r="N1556" s="265"/>
      <c r="O1556" s="265"/>
    </row>
    <row r="1557" spans="3:16" s="255" customFormat="1" ht="19.5" customHeight="1">
      <c r="C1557" s="266" t="s">
        <v>250</v>
      </c>
      <c r="D1557" s="266"/>
      <c r="E1557" s="520">
        <f>入力フォーム!$C$13</f>
        <v>45931</v>
      </c>
      <c r="F1557" s="520"/>
      <c r="G1557" s="520"/>
      <c r="H1557" s="520"/>
      <c r="I1557" s="521" t="s">
        <v>216</v>
      </c>
      <c r="J1557" s="521"/>
      <c r="K1557" s="521"/>
      <c r="L1557" s="521"/>
      <c r="M1557" s="521"/>
      <c r="N1557" s="521"/>
    </row>
    <row r="1558" spans="3:16" s="255" customFormat="1" ht="21" customHeight="1">
      <c r="C1558" s="267"/>
      <c r="D1558" s="267"/>
      <c r="E1558" s="267"/>
      <c r="F1558" s="267"/>
      <c r="G1558" s="267"/>
      <c r="H1558" s="267"/>
      <c r="I1558" s="267"/>
      <c r="J1558" s="267"/>
      <c r="K1558" s="267"/>
      <c r="L1558" s="267"/>
      <c r="M1558" s="267"/>
      <c r="N1558" s="267"/>
      <c r="O1558" s="267"/>
    </row>
    <row r="1559" spans="3:16" s="255" customFormat="1" ht="21" customHeight="1">
      <c r="C1559" s="267"/>
      <c r="D1559" s="267"/>
      <c r="E1559" s="267"/>
      <c r="F1559" s="267"/>
      <c r="G1559" s="267"/>
      <c r="H1559" s="267"/>
      <c r="I1559" s="267"/>
      <c r="J1559" s="267"/>
      <c r="K1559" s="267"/>
      <c r="L1559" s="267"/>
      <c r="M1559" s="267"/>
      <c r="N1559" s="267"/>
      <c r="O1559" s="267"/>
    </row>
    <row r="1560" spans="3:16" s="255" customFormat="1" ht="21" customHeight="1">
      <c r="C1560" s="283"/>
      <c r="D1560" s="512" t="s">
        <v>217</v>
      </c>
      <c r="E1560" s="512"/>
      <c r="F1560" s="512"/>
      <c r="G1560" s="512"/>
      <c r="H1560" s="512"/>
      <c r="I1560" s="512"/>
      <c r="J1560" s="512"/>
      <c r="K1560" s="512"/>
      <c r="L1560" s="512"/>
      <c r="M1560" s="512"/>
      <c r="N1560" s="512"/>
      <c r="O1560" s="512"/>
      <c r="P1560" s="266"/>
    </row>
    <row r="1561" spans="3:16" s="255" customFormat="1" ht="21" customHeight="1">
      <c r="C1561" s="267"/>
      <c r="D1561" s="267"/>
      <c r="E1561" s="267"/>
      <c r="F1561" s="267"/>
      <c r="G1561" s="267"/>
      <c r="H1561" s="267"/>
      <c r="I1561" s="267"/>
      <c r="J1561" s="267"/>
      <c r="K1561" s="267"/>
      <c r="L1561" s="267"/>
      <c r="M1561" s="267"/>
      <c r="N1561" s="267"/>
      <c r="O1561" s="267"/>
    </row>
    <row r="1562" spans="3:16" s="255" customFormat="1" ht="21" customHeight="1">
      <c r="C1562" s="285"/>
      <c r="D1562" s="285"/>
      <c r="E1562" s="285"/>
      <c r="F1562" s="285"/>
      <c r="G1562" s="285"/>
      <c r="H1562" s="285"/>
      <c r="I1562" s="285"/>
      <c r="J1562" s="285"/>
    </row>
    <row r="1563" spans="3:16" s="255" customFormat="1" ht="27" customHeight="1">
      <c r="C1563" s="283" t="s">
        <v>251</v>
      </c>
      <c r="D1563" s="283" t="s">
        <v>218</v>
      </c>
      <c r="E1563" s="513"/>
      <c r="F1563" s="513"/>
      <c r="G1563" s="513"/>
      <c r="H1563" s="513"/>
      <c r="I1563" s="513"/>
      <c r="J1563" s="513"/>
      <c r="K1563" s="513"/>
      <c r="M1563" s="269"/>
      <c r="N1563" s="270" t="s">
        <v>219</v>
      </c>
    </row>
    <row r="1564" spans="3:16" s="255" customFormat="1" ht="27" customHeight="1">
      <c r="C1564" s="283" t="s">
        <v>252</v>
      </c>
      <c r="D1564" s="283" t="s">
        <v>220</v>
      </c>
      <c r="E1564" s="514"/>
      <c r="F1564" s="514"/>
      <c r="G1564" s="514"/>
      <c r="H1564" s="514"/>
      <c r="I1564" s="514"/>
      <c r="J1564" s="514"/>
      <c r="K1564" s="514"/>
      <c r="L1564" s="284" t="s">
        <v>253</v>
      </c>
      <c r="M1564" s="282"/>
      <c r="N1564" s="273" t="s">
        <v>221</v>
      </c>
      <c r="O1564" s="274"/>
    </row>
    <row r="1565" spans="3:16" s="255" customFormat="1" ht="22.5" customHeight="1">
      <c r="C1565" s="283"/>
      <c r="D1565" s="283"/>
      <c r="E1565" s="283"/>
      <c r="F1565" s="283"/>
      <c r="G1565" s="283"/>
      <c r="H1565" s="283"/>
      <c r="I1565" s="283"/>
      <c r="J1565" s="283"/>
    </row>
    <row r="1566" spans="3:16" s="255" customFormat="1" ht="27" customHeight="1">
      <c r="C1566" s="283"/>
      <c r="D1566" s="283" t="s">
        <v>254</v>
      </c>
      <c r="E1566" s="515" t="s">
        <v>222</v>
      </c>
      <c r="F1566" s="515"/>
      <c r="G1566" s="515"/>
      <c r="H1566" s="515"/>
      <c r="I1566" s="515"/>
      <c r="J1566" s="515"/>
      <c r="K1566" s="515"/>
    </row>
    <row r="1567" spans="3:16" s="255" customFormat="1" ht="22.5" customHeight="1">
      <c r="C1567" s="283"/>
      <c r="D1567" s="283"/>
      <c r="E1567" s="283"/>
      <c r="F1567" s="283"/>
      <c r="G1567" s="283"/>
      <c r="H1567" s="283"/>
      <c r="I1567" s="283"/>
      <c r="J1567" s="283"/>
    </row>
    <row r="1568" spans="3:16" s="255" customFormat="1" ht="27" customHeight="1">
      <c r="C1568" s="283" t="s">
        <v>255</v>
      </c>
      <c r="D1568" s="283" t="s">
        <v>223</v>
      </c>
      <c r="E1568" s="275"/>
      <c r="F1568" s="275"/>
      <c r="G1568" s="275"/>
      <c r="H1568" s="275"/>
      <c r="I1568" s="275"/>
      <c r="J1568" s="275"/>
      <c r="K1568" s="276"/>
      <c r="L1568" s="277"/>
    </row>
    <row r="1569" spans="3:15" s="255" customFormat="1" ht="27" customHeight="1">
      <c r="C1569" s="283"/>
      <c r="D1569" s="283"/>
      <c r="E1569" s="516" t="s">
        <v>224</v>
      </c>
      <c r="F1569" s="516"/>
      <c r="G1569" s="516"/>
      <c r="H1569" s="516"/>
      <c r="I1569" s="516"/>
      <c r="J1569" s="516"/>
      <c r="K1569" s="516"/>
      <c r="L1569" s="516"/>
      <c r="M1569" s="516"/>
      <c r="N1569" s="516"/>
    </row>
    <row r="1570" spans="3:15" s="255" customFormat="1" ht="22.5" customHeight="1">
      <c r="C1570" s="283"/>
      <c r="D1570" s="283"/>
      <c r="E1570" s="283"/>
      <c r="F1570" s="283"/>
      <c r="G1570" s="283"/>
      <c r="H1570" s="283"/>
      <c r="I1570" s="283"/>
      <c r="J1570" s="283"/>
    </row>
    <row r="1571" spans="3:15" s="255" customFormat="1" ht="27" customHeight="1">
      <c r="C1571" s="283" t="s">
        <v>256</v>
      </c>
      <c r="D1571" s="283" t="s">
        <v>218</v>
      </c>
      <c r="E1571" s="517"/>
      <c r="F1571" s="517"/>
      <c r="G1571" s="517"/>
      <c r="H1571" s="517"/>
      <c r="I1571" s="517"/>
      <c r="J1571" s="517"/>
      <c r="K1571" s="517"/>
      <c r="L1571" s="517"/>
      <c r="M1571" s="517"/>
      <c r="N1571" s="517"/>
    </row>
    <row r="1572" spans="3:15" s="255" customFormat="1" ht="27" customHeight="1">
      <c r="C1572" s="283" t="s">
        <v>257</v>
      </c>
      <c r="D1572" s="283" t="s">
        <v>225</v>
      </c>
      <c r="E1572" s="508"/>
      <c r="F1572" s="508"/>
      <c r="G1572" s="508"/>
      <c r="H1572" s="508"/>
      <c r="I1572" s="508"/>
      <c r="J1572" s="508"/>
      <c r="K1572" s="508"/>
      <c r="L1572" s="508"/>
      <c r="M1572" s="508"/>
      <c r="N1572" s="508"/>
    </row>
    <row r="1573" spans="3:15" s="255" customFormat="1" ht="22.5" customHeight="1">
      <c r="C1573" s="283"/>
      <c r="D1573" s="283"/>
      <c r="E1573" s="283"/>
      <c r="F1573" s="283"/>
      <c r="G1573" s="283"/>
      <c r="H1573" s="283"/>
      <c r="I1573" s="283"/>
      <c r="J1573" s="283"/>
    </row>
    <row r="1574" spans="3:15" s="255" customFormat="1" ht="19.5" customHeight="1">
      <c r="C1574" s="283"/>
      <c r="M1574" s="278"/>
      <c r="N1574" s="509" t="s">
        <v>226</v>
      </c>
      <c r="O1574" s="509"/>
    </row>
    <row r="1575" spans="3:15" s="255" customFormat="1" ht="19.5" customHeight="1">
      <c r="C1575" s="283"/>
      <c r="M1575" s="278"/>
      <c r="N1575" s="278"/>
    </row>
    <row r="1576" spans="3:15" s="255" customFormat="1" ht="27" customHeight="1">
      <c r="C1576" s="510" t="s">
        <v>227</v>
      </c>
      <c r="D1576" s="510"/>
      <c r="E1576" s="510"/>
      <c r="F1576" s="510"/>
      <c r="G1576" s="510"/>
      <c r="H1576" s="510"/>
      <c r="I1576" s="510"/>
      <c r="J1576" s="510"/>
      <c r="K1576" s="510"/>
      <c r="L1576" s="510"/>
      <c r="M1576" s="510"/>
      <c r="N1576" s="510"/>
      <c r="O1576" s="510"/>
    </row>
    <row r="1577" spans="3:15" s="255" customFormat="1" ht="24" customHeight="1">
      <c r="C1577" s="511" t="s">
        <v>228</v>
      </c>
      <c r="D1577" s="511"/>
      <c r="E1577" s="511"/>
      <c r="F1577" s="511"/>
      <c r="G1577" s="511"/>
      <c r="H1577" s="511"/>
      <c r="I1577" s="511"/>
      <c r="J1577" s="511"/>
      <c r="K1577" s="511"/>
      <c r="L1577" s="511"/>
      <c r="M1577" s="511"/>
      <c r="N1577" s="511"/>
      <c r="O1577" s="511"/>
    </row>
    <row r="1578" spans="3:15" s="255" customFormat="1" ht="24" customHeight="1">
      <c r="C1578" s="511" t="s">
        <v>258</v>
      </c>
      <c r="D1578" s="511"/>
      <c r="E1578" s="511"/>
      <c r="F1578" s="511"/>
      <c r="G1578" s="511"/>
      <c r="H1578" s="511"/>
      <c r="I1578" s="511"/>
      <c r="J1578" s="511"/>
      <c r="K1578" s="511"/>
      <c r="L1578" s="511"/>
      <c r="M1578" s="511"/>
      <c r="N1578" s="511"/>
      <c r="O1578" s="511"/>
    </row>
    <row r="1579" spans="3:15" s="255" customFormat="1" ht="24" customHeight="1">
      <c r="C1579" s="511" t="s">
        <v>259</v>
      </c>
      <c r="D1579" s="511"/>
      <c r="E1579" s="511"/>
      <c r="F1579" s="511"/>
      <c r="G1579" s="511"/>
      <c r="H1579" s="511"/>
      <c r="I1579" s="511"/>
      <c r="J1579" s="511"/>
      <c r="K1579" s="511"/>
      <c r="L1579" s="511"/>
      <c r="M1579" s="511"/>
      <c r="N1579" s="511"/>
      <c r="O1579" s="511"/>
    </row>
    <row r="1580" spans="3:15" s="255" customFormat="1" ht="24" customHeight="1">
      <c r="C1580" s="511" t="s">
        <v>260</v>
      </c>
      <c r="D1580" s="511"/>
      <c r="E1580" s="511"/>
      <c r="F1580" s="511"/>
      <c r="G1580" s="511"/>
      <c r="H1580" s="511"/>
      <c r="I1580" s="511"/>
      <c r="J1580" s="511"/>
      <c r="K1580" s="511"/>
      <c r="L1580" s="511"/>
      <c r="M1580" s="511"/>
      <c r="N1580" s="511"/>
      <c r="O1580" s="511"/>
    </row>
    <row r="1581" spans="3:15" s="255" customFormat="1" ht="24" customHeight="1">
      <c r="C1581" s="522" t="s">
        <v>261</v>
      </c>
      <c r="D1581" s="522"/>
      <c r="E1581" s="522"/>
      <c r="F1581" s="522"/>
      <c r="G1581" s="522"/>
      <c r="H1581" s="522"/>
      <c r="I1581" s="522"/>
      <c r="J1581" s="522"/>
      <c r="K1581" s="522"/>
      <c r="L1581" s="522"/>
      <c r="M1581" s="522"/>
      <c r="N1581" s="522"/>
      <c r="O1581" s="522"/>
    </row>
    <row r="1582" spans="3:15" s="255" customFormat="1" ht="24" customHeight="1">
      <c r="C1582" s="522" t="s">
        <v>262</v>
      </c>
      <c r="D1582" s="522"/>
      <c r="E1582" s="522"/>
      <c r="F1582" s="522"/>
      <c r="G1582" s="522"/>
      <c r="H1582" s="522"/>
      <c r="I1582" s="522"/>
      <c r="J1582" s="522"/>
      <c r="K1582" s="522"/>
      <c r="L1582" s="522"/>
      <c r="M1582" s="522"/>
      <c r="N1582" s="522"/>
      <c r="O1582" s="522"/>
    </row>
    <row r="1583" spans="3:15" ht="18.75" customHeight="1">
      <c r="D1583" s="279"/>
      <c r="E1583" s="279"/>
      <c r="F1583" s="279"/>
      <c r="G1583" s="279"/>
      <c r="H1583" s="279"/>
      <c r="I1583" s="279"/>
      <c r="J1583" s="279"/>
      <c r="K1583" s="279"/>
      <c r="L1583" s="279"/>
      <c r="M1583" s="279"/>
      <c r="N1583" s="279"/>
      <c r="O1583" s="279"/>
    </row>
    <row r="1584" spans="3:15" ht="18.75" customHeight="1" thickBot="1">
      <c r="N1584" s="523">
        <v>20250414</v>
      </c>
      <c r="O1584" s="523"/>
    </row>
    <row r="1585" spans="1:31" s="255" customFormat="1" ht="31.5" customHeight="1">
      <c r="A1585" s="255">
        <f>IF(MOD(ROW()-1,44)=0,QUOTIENT(ROW()-1,44)+1,"")</f>
        <v>37</v>
      </c>
      <c r="C1585" s="498" t="s">
        <v>248</v>
      </c>
      <c r="D1585" s="498"/>
      <c r="E1585" s="499">
        <f>VLOOKUP(A1585,入力フォーム!$A$26:$AA$75,25,FALSE)</f>
        <v>0</v>
      </c>
      <c r="F1585" s="500"/>
      <c r="G1585" s="501"/>
      <c r="H1585" s="505">
        <f>IF(OR(E1585="新規",E1585="変更"),"※提出してください",IF(E1585="済","※提出は不要です",))</f>
        <v>0</v>
      </c>
      <c r="I1585" s="505"/>
      <c r="J1585" s="505"/>
      <c r="K1585" s="505"/>
      <c r="L1585" s="505"/>
      <c r="M1585" s="505"/>
      <c r="N1585" s="505"/>
      <c r="O1585" s="505"/>
    </row>
    <row r="1586" spans="1:31" s="255" customFormat="1" ht="23.25" customHeight="1" thickBot="1">
      <c r="C1586" s="498"/>
      <c r="D1586" s="498"/>
      <c r="E1586" s="502"/>
      <c r="F1586" s="503"/>
      <c r="G1586" s="504"/>
      <c r="H1586" s="505"/>
      <c r="I1586" s="505"/>
      <c r="J1586" s="505"/>
      <c r="K1586" s="505"/>
      <c r="L1586" s="505"/>
      <c r="M1586" s="505"/>
      <c r="N1586" s="505"/>
      <c r="O1586" s="505"/>
    </row>
    <row r="1587" spans="1:31" s="255" customFormat="1" ht="23.25" customHeight="1">
      <c r="C1587" s="256"/>
      <c r="D1587" s="256"/>
      <c r="E1587" s="256"/>
      <c r="F1587" s="256"/>
      <c r="G1587" s="256"/>
      <c r="H1587" s="256"/>
      <c r="I1587" s="256"/>
      <c r="J1587" s="256"/>
      <c r="K1587" s="256"/>
      <c r="L1587" s="256"/>
      <c r="M1587" s="256"/>
      <c r="N1587" s="256"/>
      <c r="O1587" s="256"/>
    </row>
    <row r="1588" spans="1:31" ht="30" customHeight="1">
      <c r="D1588" s="506" t="s">
        <v>249</v>
      </c>
      <c r="E1588" s="506"/>
      <c r="F1588" s="506"/>
      <c r="G1588" s="506"/>
      <c r="H1588" s="506"/>
      <c r="I1588" s="506"/>
      <c r="J1588" s="506"/>
      <c r="K1588" s="506"/>
      <c r="L1588" s="506"/>
      <c r="M1588" s="506"/>
      <c r="N1588" s="506"/>
      <c r="O1588" s="258"/>
      <c r="P1588" s="259"/>
    </row>
    <row r="1589" spans="1:31" ht="30" customHeight="1">
      <c r="D1589" s="506" t="s">
        <v>210</v>
      </c>
      <c r="E1589" s="506"/>
      <c r="F1589" s="506"/>
      <c r="G1589" s="506"/>
      <c r="H1589" s="506"/>
      <c r="I1589" s="506"/>
      <c r="J1589" s="506"/>
      <c r="K1589" s="506"/>
      <c r="L1589" s="506"/>
      <c r="M1589" s="506"/>
      <c r="N1589" s="506"/>
      <c r="O1589" s="258"/>
      <c r="P1589" s="259"/>
    </row>
    <row r="1590" spans="1:31" ht="27" customHeight="1">
      <c r="D1590" s="281"/>
      <c r="E1590" s="281"/>
      <c r="F1590" s="281"/>
      <c r="G1590" s="281"/>
      <c r="H1590" s="281"/>
      <c r="I1590" s="281"/>
      <c r="J1590" s="281"/>
      <c r="K1590" s="281"/>
      <c r="L1590" s="281"/>
      <c r="M1590" s="281"/>
      <c r="N1590" s="281"/>
      <c r="O1590" s="281"/>
      <c r="P1590" s="259"/>
      <c r="AE1590" s="262"/>
    </row>
    <row r="1591" spans="1:31" s="255" customFormat="1" ht="19.5" customHeight="1">
      <c r="C1591" s="283"/>
      <c r="L1591" s="283"/>
      <c r="N1591" s="507">
        <f ca="1">TODAY()</f>
        <v>45761</v>
      </c>
      <c r="O1591" s="507"/>
    </row>
    <row r="1592" spans="1:31" s="255" customFormat="1" ht="19.5" customHeight="1">
      <c r="C1592" s="283"/>
    </row>
    <row r="1593" spans="1:31" s="255" customFormat="1" ht="19.5" customHeight="1">
      <c r="C1593" s="518" t="s">
        <v>211</v>
      </c>
      <c r="D1593" s="518"/>
      <c r="E1593" s="518"/>
      <c r="F1593" s="518"/>
      <c r="G1593" s="518"/>
      <c r="H1593" s="518"/>
      <c r="I1593" s="518"/>
      <c r="J1593" s="518"/>
      <c r="K1593" s="518"/>
    </row>
    <row r="1594" spans="1:31" s="255" customFormat="1" ht="19.5" customHeight="1">
      <c r="C1594" s="283"/>
    </row>
    <row r="1595" spans="1:31" s="255" customFormat="1" ht="24" customHeight="1">
      <c r="C1595" s="283"/>
      <c r="M1595" s="264" t="s">
        <v>212</v>
      </c>
      <c r="N1595" s="519" t="str">
        <f>入力フォーム!$C$22</f>
        <v>07-999</v>
      </c>
      <c r="O1595" s="519"/>
    </row>
    <row r="1596" spans="1:31" s="255" customFormat="1" ht="24" customHeight="1">
      <c r="C1596" s="283"/>
      <c r="M1596" s="264" t="s">
        <v>213</v>
      </c>
      <c r="N1596" s="519" t="str">
        <f>入力フォーム!$C$4</f>
        <v>文学部事務室</v>
      </c>
      <c r="O1596" s="519"/>
    </row>
    <row r="1597" spans="1:31" s="255" customFormat="1" ht="24" customHeight="1">
      <c r="C1597" s="283"/>
      <c r="M1597" s="264" t="s">
        <v>214</v>
      </c>
      <c r="N1597" s="519">
        <f>VLOOKUP(A1585,入力フォーム!$A$26:$AA$75,9,FALSE)</f>
        <v>0</v>
      </c>
      <c r="O1597" s="519"/>
    </row>
    <row r="1598" spans="1:31" s="255" customFormat="1" ht="24" customHeight="1">
      <c r="C1598" s="283"/>
      <c r="M1598" s="264" t="s">
        <v>215</v>
      </c>
      <c r="N1598" s="519">
        <f>VLOOKUP(A1585,入力フォーム!$A$26:$AA$75,2,FALSE)</f>
        <v>0</v>
      </c>
      <c r="O1598" s="519"/>
    </row>
    <row r="1599" spans="1:31" s="255" customFormat="1" ht="22.5" customHeight="1">
      <c r="C1599" s="283"/>
      <c r="M1599" s="283"/>
      <c r="N1599" s="265"/>
      <c r="O1599" s="265"/>
    </row>
    <row r="1600" spans="1:31" s="255" customFormat="1" ht="22.5" customHeight="1">
      <c r="C1600" s="283"/>
      <c r="M1600" s="283"/>
      <c r="N1600" s="265"/>
      <c r="O1600" s="265"/>
    </row>
    <row r="1601" spans="3:16" s="255" customFormat="1" ht="19.5" customHeight="1">
      <c r="C1601" s="266" t="s">
        <v>250</v>
      </c>
      <c r="D1601" s="266"/>
      <c r="E1601" s="520">
        <f>入力フォーム!$C$13</f>
        <v>45931</v>
      </c>
      <c r="F1601" s="520"/>
      <c r="G1601" s="520"/>
      <c r="H1601" s="520"/>
      <c r="I1601" s="521" t="s">
        <v>216</v>
      </c>
      <c r="J1601" s="521"/>
      <c r="K1601" s="521"/>
      <c r="L1601" s="521"/>
      <c r="M1601" s="521"/>
      <c r="N1601" s="521"/>
    </row>
    <row r="1602" spans="3:16" s="255" customFormat="1" ht="21" customHeight="1">
      <c r="C1602" s="267"/>
      <c r="D1602" s="267"/>
      <c r="E1602" s="267"/>
      <c r="F1602" s="267"/>
      <c r="G1602" s="267"/>
      <c r="H1602" s="267"/>
      <c r="I1602" s="267"/>
      <c r="J1602" s="267"/>
      <c r="K1602" s="267"/>
      <c r="L1602" s="267"/>
      <c r="M1602" s="267"/>
      <c r="N1602" s="267"/>
      <c r="O1602" s="267"/>
    </row>
    <row r="1603" spans="3:16" s="255" customFormat="1" ht="21" customHeight="1">
      <c r="C1603" s="267"/>
      <c r="D1603" s="267"/>
      <c r="E1603" s="267"/>
      <c r="F1603" s="267"/>
      <c r="G1603" s="267"/>
      <c r="H1603" s="267"/>
      <c r="I1603" s="267"/>
      <c r="J1603" s="267"/>
      <c r="K1603" s="267"/>
      <c r="L1603" s="267"/>
      <c r="M1603" s="267"/>
      <c r="N1603" s="267"/>
      <c r="O1603" s="267"/>
    </row>
    <row r="1604" spans="3:16" s="255" customFormat="1" ht="21" customHeight="1">
      <c r="C1604" s="283"/>
      <c r="D1604" s="512" t="s">
        <v>217</v>
      </c>
      <c r="E1604" s="512"/>
      <c r="F1604" s="512"/>
      <c r="G1604" s="512"/>
      <c r="H1604" s="512"/>
      <c r="I1604" s="512"/>
      <c r="J1604" s="512"/>
      <c r="K1604" s="512"/>
      <c r="L1604" s="512"/>
      <c r="M1604" s="512"/>
      <c r="N1604" s="512"/>
      <c r="O1604" s="512"/>
      <c r="P1604" s="266"/>
    </row>
    <row r="1605" spans="3:16" s="255" customFormat="1" ht="21" customHeight="1">
      <c r="C1605" s="267"/>
      <c r="D1605" s="267"/>
      <c r="E1605" s="267"/>
      <c r="F1605" s="267"/>
      <c r="G1605" s="267"/>
      <c r="H1605" s="267"/>
      <c r="I1605" s="267"/>
      <c r="J1605" s="267"/>
      <c r="K1605" s="267"/>
      <c r="L1605" s="267"/>
      <c r="M1605" s="267"/>
      <c r="N1605" s="267"/>
      <c r="O1605" s="267"/>
    </row>
    <row r="1606" spans="3:16" s="255" customFormat="1" ht="21" customHeight="1">
      <c r="C1606" s="285"/>
      <c r="D1606" s="285"/>
      <c r="E1606" s="285"/>
      <c r="F1606" s="285"/>
      <c r="G1606" s="285"/>
      <c r="H1606" s="285"/>
      <c r="I1606" s="285"/>
      <c r="J1606" s="285"/>
    </row>
    <row r="1607" spans="3:16" s="255" customFormat="1" ht="27" customHeight="1">
      <c r="C1607" s="283" t="s">
        <v>251</v>
      </c>
      <c r="D1607" s="283" t="s">
        <v>218</v>
      </c>
      <c r="E1607" s="513"/>
      <c r="F1607" s="513"/>
      <c r="G1607" s="513"/>
      <c r="H1607" s="513"/>
      <c r="I1607" s="513"/>
      <c r="J1607" s="513"/>
      <c r="K1607" s="513"/>
      <c r="M1607" s="269"/>
      <c r="N1607" s="270" t="s">
        <v>219</v>
      </c>
    </row>
    <row r="1608" spans="3:16" s="255" customFormat="1" ht="27" customHeight="1">
      <c r="C1608" s="283" t="s">
        <v>252</v>
      </c>
      <c r="D1608" s="283" t="s">
        <v>220</v>
      </c>
      <c r="E1608" s="514"/>
      <c r="F1608" s="514"/>
      <c r="G1608" s="514"/>
      <c r="H1608" s="514"/>
      <c r="I1608" s="514"/>
      <c r="J1608" s="514"/>
      <c r="K1608" s="514"/>
      <c r="L1608" s="284" t="s">
        <v>253</v>
      </c>
      <c r="M1608" s="282"/>
      <c r="N1608" s="273" t="s">
        <v>221</v>
      </c>
      <c r="O1608" s="274"/>
    </row>
    <row r="1609" spans="3:16" s="255" customFormat="1" ht="22.5" customHeight="1">
      <c r="C1609" s="283"/>
      <c r="D1609" s="283"/>
      <c r="E1609" s="283"/>
      <c r="F1609" s="283"/>
      <c r="G1609" s="283"/>
      <c r="H1609" s="283"/>
      <c r="I1609" s="283"/>
      <c r="J1609" s="283"/>
    </row>
    <row r="1610" spans="3:16" s="255" customFormat="1" ht="27" customHeight="1">
      <c r="C1610" s="283"/>
      <c r="D1610" s="283" t="s">
        <v>254</v>
      </c>
      <c r="E1610" s="515" t="s">
        <v>222</v>
      </c>
      <c r="F1610" s="515"/>
      <c r="G1610" s="515"/>
      <c r="H1610" s="515"/>
      <c r="I1610" s="515"/>
      <c r="J1610" s="515"/>
      <c r="K1610" s="515"/>
    </row>
    <row r="1611" spans="3:16" s="255" customFormat="1" ht="22.5" customHeight="1">
      <c r="C1611" s="283"/>
      <c r="D1611" s="283"/>
      <c r="E1611" s="283"/>
      <c r="F1611" s="283"/>
      <c r="G1611" s="283"/>
      <c r="H1611" s="283"/>
      <c r="I1611" s="283"/>
      <c r="J1611" s="283"/>
    </row>
    <row r="1612" spans="3:16" s="255" customFormat="1" ht="27" customHeight="1">
      <c r="C1612" s="283" t="s">
        <v>255</v>
      </c>
      <c r="D1612" s="283" t="s">
        <v>223</v>
      </c>
      <c r="E1612" s="275"/>
      <c r="F1612" s="275"/>
      <c r="G1612" s="275"/>
      <c r="H1612" s="275"/>
      <c r="I1612" s="275"/>
      <c r="J1612" s="275"/>
      <c r="K1612" s="276"/>
      <c r="L1612" s="277"/>
    </row>
    <row r="1613" spans="3:16" s="255" customFormat="1" ht="27" customHeight="1">
      <c r="C1613" s="283"/>
      <c r="D1613" s="283"/>
      <c r="E1613" s="516" t="s">
        <v>224</v>
      </c>
      <c r="F1613" s="516"/>
      <c r="G1613" s="516"/>
      <c r="H1613" s="516"/>
      <c r="I1613" s="516"/>
      <c r="J1613" s="516"/>
      <c r="K1613" s="516"/>
      <c r="L1613" s="516"/>
      <c r="M1613" s="516"/>
      <c r="N1613" s="516"/>
    </row>
    <row r="1614" spans="3:16" s="255" customFormat="1" ht="22.5" customHeight="1">
      <c r="C1614" s="283"/>
      <c r="D1614" s="283"/>
      <c r="E1614" s="283"/>
      <c r="F1614" s="283"/>
      <c r="G1614" s="283"/>
      <c r="H1614" s="283"/>
      <c r="I1614" s="283"/>
      <c r="J1614" s="283"/>
    </row>
    <row r="1615" spans="3:16" s="255" customFormat="1" ht="27" customHeight="1">
      <c r="C1615" s="283" t="s">
        <v>256</v>
      </c>
      <c r="D1615" s="283" t="s">
        <v>218</v>
      </c>
      <c r="E1615" s="517"/>
      <c r="F1615" s="517"/>
      <c r="G1615" s="517"/>
      <c r="H1615" s="517"/>
      <c r="I1615" s="517"/>
      <c r="J1615" s="517"/>
      <c r="K1615" s="517"/>
      <c r="L1615" s="517"/>
      <c r="M1615" s="517"/>
      <c r="N1615" s="517"/>
    </row>
    <row r="1616" spans="3:16" s="255" customFormat="1" ht="27" customHeight="1">
      <c r="C1616" s="283" t="s">
        <v>257</v>
      </c>
      <c r="D1616" s="283" t="s">
        <v>225</v>
      </c>
      <c r="E1616" s="508"/>
      <c r="F1616" s="508"/>
      <c r="G1616" s="508"/>
      <c r="H1616" s="508"/>
      <c r="I1616" s="508"/>
      <c r="J1616" s="508"/>
      <c r="K1616" s="508"/>
      <c r="L1616" s="508"/>
      <c r="M1616" s="508"/>
      <c r="N1616" s="508"/>
    </row>
    <row r="1617" spans="1:16" s="255" customFormat="1" ht="22.5" customHeight="1">
      <c r="C1617" s="283"/>
      <c r="D1617" s="283"/>
      <c r="E1617" s="283"/>
      <c r="F1617" s="283"/>
      <c r="G1617" s="283"/>
      <c r="H1617" s="283"/>
      <c r="I1617" s="283"/>
      <c r="J1617" s="283"/>
    </row>
    <row r="1618" spans="1:16" s="255" customFormat="1" ht="19.5" customHeight="1">
      <c r="C1618" s="283"/>
      <c r="M1618" s="278"/>
      <c r="N1618" s="509" t="s">
        <v>226</v>
      </c>
      <c r="O1618" s="509"/>
    </row>
    <row r="1619" spans="1:16" s="255" customFormat="1" ht="19.5" customHeight="1">
      <c r="C1619" s="283"/>
      <c r="M1619" s="278"/>
      <c r="N1619" s="278"/>
    </row>
    <row r="1620" spans="1:16" s="255" customFormat="1" ht="27" customHeight="1">
      <c r="C1620" s="510" t="s">
        <v>227</v>
      </c>
      <c r="D1620" s="510"/>
      <c r="E1620" s="510"/>
      <c r="F1620" s="510"/>
      <c r="G1620" s="510"/>
      <c r="H1620" s="510"/>
      <c r="I1620" s="510"/>
      <c r="J1620" s="510"/>
      <c r="K1620" s="510"/>
      <c r="L1620" s="510"/>
      <c r="M1620" s="510"/>
      <c r="N1620" s="510"/>
      <c r="O1620" s="510"/>
    </row>
    <row r="1621" spans="1:16" s="255" customFormat="1" ht="24" customHeight="1">
      <c r="C1621" s="511" t="s">
        <v>228</v>
      </c>
      <c r="D1621" s="511"/>
      <c r="E1621" s="511"/>
      <c r="F1621" s="511"/>
      <c r="G1621" s="511"/>
      <c r="H1621" s="511"/>
      <c r="I1621" s="511"/>
      <c r="J1621" s="511"/>
      <c r="K1621" s="511"/>
      <c r="L1621" s="511"/>
      <c r="M1621" s="511"/>
      <c r="N1621" s="511"/>
      <c r="O1621" s="511"/>
    </row>
    <row r="1622" spans="1:16" s="255" customFormat="1" ht="24" customHeight="1">
      <c r="C1622" s="511" t="s">
        <v>258</v>
      </c>
      <c r="D1622" s="511"/>
      <c r="E1622" s="511"/>
      <c r="F1622" s="511"/>
      <c r="G1622" s="511"/>
      <c r="H1622" s="511"/>
      <c r="I1622" s="511"/>
      <c r="J1622" s="511"/>
      <c r="K1622" s="511"/>
      <c r="L1622" s="511"/>
      <c r="M1622" s="511"/>
      <c r="N1622" s="511"/>
      <c r="O1622" s="511"/>
    </row>
    <row r="1623" spans="1:16" s="255" customFormat="1" ht="24" customHeight="1">
      <c r="C1623" s="511" t="s">
        <v>259</v>
      </c>
      <c r="D1623" s="511"/>
      <c r="E1623" s="511"/>
      <c r="F1623" s="511"/>
      <c r="G1623" s="511"/>
      <c r="H1623" s="511"/>
      <c r="I1623" s="511"/>
      <c r="J1623" s="511"/>
      <c r="K1623" s="511"/>
      <c r="L1623" s="511"/>
      <c r="M1623" s="511"/>
      <c r="N1623" s="511"/>
      <c r="O1623" s="511"/>
    </row>
    <row r="1624" spans="1:16" s="255" customFormat="1" ht="24" customHeight="1">
      <c r="C1624" s="511" t="s">
        <v>260</v>
      </c>
      <c r="D1624" s="511"/>
      <c r="E1624" s="511"/>
      <c r="F1624" s="511"/>
      <c r="G1624" s="511"/>
      <c r="H1624" s="511"/>
      <c r="I1624" s="511"/>
      <c r="J1624" s="511"/>
      <c r="K1624" s="511"/>
      <c r="L1624" s="511"/>
      <c r="M1624" s="511"/>
      <c r="N1624" s="511"/>
      <c r="O1624" s="511"/>
    </row>
    <row r="1625" spans="1:16" s="255" customFormat="1" ht="24" customHeight="1">
      <c r="C1625" s="522" t="s">
        <v>261</v>
      </c>
      <c r="D1625" s="522"/>
      <c r="E1625" s="522"/>
      <c r="F1625" s="522"/>
      <c r="G1625" s="522"/>
      <c r="H1625" s="522"/>
      <c r="I1625" s="522"/>
      <c r="J1625" s="522"/>
      <c r="K1625" s="522"/>
      <c r="L1625" s="522"/>
      <c r="M1625" s="522"/>
      <c r="N1625" s="522"/>
      <c r="O1625" s="522"/>
    </row>
    <row r="1626" spans="1:16" s="255" customFormat="1" ht="24" customHeight="1">
      <c r="C1626" s="522" t="s">
        <v>262</v>
      </c>
      <c r="D1626" s="522"/>
      <c r="E1626" s="522"/>
      <c r="F1626" s="522"/>
      <c r="G1626" s="522"/>
      <c r="H1626" s="522"/>
      <c r="I1626" s="522"/>
      <c r="J1626" s="522"/>
      <c r="K1626" s="522"/>
      <c r="L1626" s="522"/>
      <c r="M1626" s="522"/>
      <c r="N1626" s="522"/>
      <c r="O1626" s="522"/>
    </row>
    <row r="1627" spans="1:16" ht="18.75" customHeight="1">
      <c r="D1627" s="279"/>
      <c r="E1627" s="279"/>
      <c r="F1627" s="279"/>
      <c r="G1627" s="279"/>
      <c r="H1627" s="279"/>
      <c r="I1627" s="279"/>
      <c r="J1627" s="279"/>
      <c r="K1627" s="279"/>
      <c r="L1627" s="279"/>
      <c r="M1627" s="279"/>
      <c r="N1627" s="279"/>
      <c r="O1627" s="279"/>
    </row>
    <row r="1628" spans="1:16" ht="18.75" customHeight="1" thickBot="1">
      <c r="N1628" s="523">
        <v>20250414</v>
      </c>
      <c r="O1628" s="523"/>
    </row>
    <row r="1629" spans="1:16" s="255" customFormat="1" ht="31.5" customHeight="1">
      <c r="A1629" s="255">
        <f>IF(MOD(ROW()-1,44)=0,QUOTIENT(ROW()-1,44)+1,"")</f>
        <v>38</v>
      </c>
      <c r="C1629" s="498" t="s">
        <v>248</v>
      </c>
      <c r="D1629" s="498"/>
      <c r="E1629" s="499">
        <f>VLOOKUP(A1629,入力フォーム!$A$26:$AA$75,25,FALSE)</f>
        <v>0</v>
      </c>
      <c r="F1629" s="500"/>
      <c r="G1629" s="501"/>
      <c r="H1629" s="505">
        <f>IF(OR(E1629="新規",E1629="変更"),"※提出してください",IF(E1629="済","※提出は不要です",))</f>
        <v>0</v>
      </c>
      <c r="I1629" s="505"/>
      <c r="J1629" s="505"/>
      <c r="K1629" s="505"/>
      <c r="L1629" s="505"/>
      <c r="M1629" s="505"/>
      <c r="N1629" s="505"/>
      <c r="O1629" s="505"/>
    </row>
    <row r="1630" spans="1:16" s="255" customFormat="1" ht="23.25" customHeight="1" thickBot="1">
      <c r="C1630" s="498"/>
      <c r="D1630" s="498"/>
      <c r="E1630" s="502"/>
      <c r="F1630" s="503"/>
      <c r="G1630" s="504"/>
      <c r="H1630" s="505"/>
      <c r="I1630" s="505"/>
      <c r="J1630" s="505"/>
      <c r="K1630" s="505"/>
      <c r="L1630" s="505"/>
      <c r="M1630" s="505"/>
      <c r="N1630" s="505"/>
      <c r="O1630" s="505"/>
    </row>
    <row r="1631" spans="1:16" s="255" customFormat="1" ht="23.25" customHeight="1">
      <c r="C1631" s="256"/>
      <c r="D1631" s="256"/>
      <c r="E1631" s="256"/>
      <c r="F1631" s="256"/>
      <c r="G1631" s="256"/>
      <c r="H1631" s="256"/>
      <c r="I1631" s="256"/>
      <c r="J1631" s="256"/>
      <c r="K1631" s="256"/>
      <c r="L1631" s="256"/>
      <c r="M1631" s="256"/>
      <c r="N1631" s="256"/>
      <c r="O1631" s="256"/>
    </row>
    <row r="1632" spans="1:16" ht="30" customHeight="1">
      <c r="D1632" s="506" t="s">
        <v>249</v>
      </c>
      <c r="E1632" s="506"/>
      <c r="F1632" s="506"/>
      <c r="G1632" s="506"/>
      <c r="H1632" s="506"/>
      <c r="I1632" s="506"/>
      <c r="J1632" s="506"/>
      <c r="K1632" s="506"/>
      <c r="L1632" s="506"/>
      <c r="M1632" s="506"/>
      <c r="N1632" s="506"/>
      <c r="O1632" s="258"/>
      <c r="P1632" s="259"/>
    </row>
    <row r="1633" spans="3:31" ht="30" customHeight="1">
      <c r="D1633" s="506" t="s">
        <v>210</v>
      </c>
      <c r="E1633" s="506"/>
      <c r="F1633" s="506"/>
      <c r="G1633" s="506"/>
      <c r="H1633" s="506"/>
      <c r="I1633" s="506"/>
      <c r="J1633" s="506"/>
      <c r="K1633" s="506"/>
      <c r="L1633" s="506"/>
      <c r="M1633" s="506"/>
      <c r="N1633" s="506"/>
      <c r="O1633" s="258"/>
      <c r="P1633" s="259"/>
    </row>
    <row r="1634" spans="3:31" ht="27" customHeight="1">
      <c r="D1634" s="281"/>
      <c r="E1634" s="281"/>
      <c r="F1634" s="281"/>
      <c r="G1634" s="281"/>
      <c r="H1634" s="281"/>
      <c r="I1634" s="281"/>
      <c r="J1634" s="281"/>
      <c r="K1634" s="281"/>
      <c r="L1634" s="281"/>
      <c r="M1634" s="281"/>
      <c r="N1634" s="281"/>
      <c r="O1634" s="281"/>
      <c r="P1634" s="259"/>
      <c r="AE1634" s="262"/>
    </row>
    <row r="1635" spans="3:31" s="255" customFormat="1" ht="19.5" customHeight="1">
      <c r="C1635" s="283"/>
      <c r="L1635" s="283"/>
      <c r="N1635" s="507">
        <f ca="1">TODAY()</f>
        <v>45761</v>
      </c>
      <c r="O1635" s="507"/>
    </row>
    <row r="1636" spans="3:31" s="255" customFormat="1" ht="19.5" customHeight="1">
      <c r="C1636" s="283"/>
    </row>
    <row r="1637" spans="3:31" s="255" customFormat="1" ht="19.5" customHeight="1">
      <c r="C1637" s="518" t="s">
        <v>211</v>
      </c>
      <c r="D1637" s="518"/>
      <c r="E1637" s="518"/>
      <c r="F1637" s="518"/>
      <c r="G1637" s="518"/>
      <c r="H1637" s="518"/>
      <c r="I1637" s="518"/>
      <c r="J1637" s="518"/>
      <c r="K1637" s="518"/>
    </row>
    <row r="1638" spans="3:31" s="255" customFormat="1" ht="19.5" customHeight="1">
      <c r="C1638" s="283"/>
    </row>
    <row r="1639" spans="3:31" s="255" customFormat="1" ht="24" customHeight="1">
      <c r="C1639" s="283"/>
      <c r="M1639" s="264" t="s">
        <v>212</v>
      </c>
      <c r="N1639" s="519" t="str">
        <f>入力フォーム!$C$22</f>
        <v>07-999</v>
      </c>
      <c r="O1639" s="519"/>
    </row>
    <row r="1640" spans="3:31" s="255" customFormat="1" ht="24" customHeight="1">
      <c r="C1640" s="283"/>
      <c r="M1640" s="264" t="s">
        <v>213</v>
      </c>
      <c r="N1640" s="519" t="str">
        <f>入力フォーム!$C$4</f>
        <v>文学部事務室</v>
      </c>
      <c r="O1640" s="519"/>
    </row>
    <row r="1641" spans="3:31" s="255" customFormat="1" ht="24" customHeight="1">
      <c r="C1641" s="283"/>
      <c r="M1641" s="264" t="s">
        <v>214</v>
      </c>
      <c r="N1641" s="519">
        <f>VLOOKUP(A1629,入力フォーム!$A$26:$AA$75,9,FALSE)</f>
        <v>0</v>
      </c>
      <c r="O1641" s="519"/>
    </row>
    <row r="1642" spans="3:31" s="255" customFormat="1" ht="24" customHeight="1">
      <c r="C1642" s="283"/>
      <c r="M1642" s="264" t="s">
        <v>215</v>
      </c>
      <c r="N1642" s="519">
        <f>VLOOKUP(A1629,入力フォーム!$A$26:$AA$75,2,FALSE)</f>
        <v>0</v>
      </c>
      <c r="O1642" s="519"/>
    </row>
    <row r="1643" spans="3:31" s="255" customFormat="1" ht="22.5" customHeight="1">
      <c r="C1643" s="283"/>
      <c r="M1643" s="283"/>
      <c r="N1643" s="265"/>
      <c r="O1643" s="265"/>
    </row>
    <row r="1644" spans="3:31" s="255" customFormat="1" ht="22.5" customHeight="1">
      <c r="C1644" s="283"/>
      <c r="M1644" s="283"/>
      <c r="N1644" s="265"/>
      <c r="O1644" s="265"/>
    </row>
    <row r="1645" spans="3:31" s="255" customFormat="1" ht="19.5" customHeight="1">
      <c r="C1645" s="266" t="s">
        <v>250</v>
      </c>
      <c r="D1645" s="266"/>
      <c r="E1645" s="520">
        <f>入力フォーム!$C$13</f>
        <v>45931</v>
      </c>
      <c r="F1645" s="520"/>
      <c r="G1645" s="520"/>
      <c r="H1645" s="520"/>
      <c r="I1645" s="521" t="s">
        <v>216</v>
      </c>
      <c r="J1645" s="521"/>
      <c r="K1645" s="521"/>
      <c r="L1645" s="521"/>
      <c r="M1645" s="521"/>
      <c r="N1645" s="521"/>
    </row>
    <row r="1646" spans="3:31" s="255" customFormat="1" ht="21" customHeight="1">
      <c r="C1646" s="267"/>
      <c r="D1646" s="267"/>
      <c r="E1646" s="267"/>
      <c r="F1646" s="267"/>
      <c r="G1646" s="267"/>
      <c r="H1646" s="267"/>
      <c r="I1646" s="267"/>
      <c r="J1646" s="267"/>
      <c r="K1646" s="267"/>
      <c r="L1646" s="267"/>
      <c r="M1646" s="267"/>
      <c r="N1646" s="267"/>
      <c r="O1646" s="267"/>
    </row>
    <row r="1647" spans="3:31" s="255" customFormat="1" ht="21" customHeight="1">
      <c r="C1647" s="267"/>
      <c r="D1647" s="267"/>
      <c r="E1647" s="267"/>
      <c r="F1647" s="267"/>
      <c r="G1647" s="267"/>
      <c r="H1647" s="267"/>
      <c r="I1647" s="267"/>
      <c r="J1647" s="267"/>
      <c r="K1647" s="267"/>
      <c r="L1647" s="267"/>
      <c r="M1647" s="267"/>
      <c r="N1647" s="267"/>
      <c r="O1647" s="267"/>
    </row>
    <row r="1648" spans="3:31" s="255" customFormat="1" ht="21" customHeight="1">
      <c r="C1648" s="283"/>
      <c r="D1648" s="512" t="s">
        <v>217</v>
      </c>
      <c r="E1648" s="512"/>
      <c r="F1648" s="512"/>
      <c r="G1648" s="512"/>
      <c r="H1648" s="512"/>
      <c r="I1648" s="512"/>
      <c r="J1648" s="512"/>
      <c r="K1648" s="512"/>
      <c r="L1648" s="512"/>
      <c r="M1648" s="512"/>
      <c r="N1648" s="512"/>
      <c r="O1648" s="512"/>
      <c r="P1648" s="266"/>
    </row>
    <row r="1649" spans="3:15" s="255" customFormat="1" ht="21" customHeight="1">
      <c r="C1649" s="267"/>
      <c r="D1649" s="267"/>
      <c r="E1649" s="267"/>
      <c r="F1649" s="267"/>
      <c r="G1649" s="267"/>
      <c r="H1649" s="267"/>
      <c r="I1649" s="267"/>
      <c r="J1649" s="267"/>
      <c r="K1649" s="267"/>
      <c r="L1649" s="267"/>
      <c r="M1649" s="267"/>
      <c r="N1649" s="267"/>
      <c r="O1649" s="267"/>
    </row>
    <row r="1650" spans="3:15" s="255" customFormat="1" ht="21" customHeight="1">
      <c r="C1650" s="285"/>
      <c r="D1650" s="285"/>
      <c r="E1650" s="285"/>
      <c r="F1650" s="285"/>
      <c r="G1650" s="285"/>
      <c r="H1650" s="285"/>
      <c r="I1650" s="285"/>
      <c r="J1650" s="285"/>
    </row>
    <row r="1651" spans="3:15" s="255" customFormat="1" ht="27" customHeight="1">
      <c r="C1651" s="283" t="s">
        <v>251</v>
      </c>
      <c r="D1651" s="283" t="s">
        <v>218</v>
      </c>
      <c r="E1651" s="513"/>
      <c r="F1651" s="513"/>
      <c r="G1651" s="513"/>
      <c r="H1651" s="513"/>
      <c r="I1651" s="513"/>
      <c r="J1651" s="513"/>
      <c r="K1651" s="513"/>
      <c r="M1651" s="269"/>
      <c r="N1651" s="270" t="s">
        <v>219</v>
      </c>
    </row>
    <row r="1652" spans="3:15" s="255" customFormat="1" ht="27" customHeight="1">
      <c r="C1652" s="283" t="s">
        <v>252</v>
      </c>
      <c r="D1652" s="283" t="s">
        <v>220</v>
      </c>
      <c r="E1652" s="514"/>
      <c r="F1652" s="514"/>
      <c r="G1652" s="514"/>
      <c r="H1652" s="514"/>
      <c r="I1652" s="514"/>
      <c r="J1652" s="514"/>
      <c r="K1652" s="514"/>
      <c r="L1652" s="284" t="s">
        <v>253</v>
      </c>
      <c r="M1652" s="282"/>
      <c r="N1652" s="273" t="s">
        <v>221</v>
      </c>
      <c r="O1652" s="274"/>
    </row>
    <row r="1653" spans="3:15" s="255" customFormat="1" ht="22.5" customHeight="1">
      <c r="C1653" s="283"/>
      <c r="D1653" s="283"/>
      <c r="E1653" s="283"/>
      <c r="F1653" s="283"/>
      <c r="G1653" s="283"/>
      <c r="H1653" s="283"/>
      <c r="I1653" s="283"/>
      <c r="J1653" s="283"/>
    </row>
    <row r="1654" spans="3:15" s="255" customFormat="1" ht="27" customHeight="1">
      <c r="C1654" s="283"/>
      <c r="D1654" s="283" t="s">
        <v>254</v>
      </c>
      <c r="E1654" s="515" t="s">
        <v>222</v>
      </c>
      <c r="F1654" s="515"/>
      <c r="G1654" s="515"/>
      <c r="H1654" s="515"/>
      <c r="I1654" s="515"/>
      <c r="J1654" s="515"/>
      <c r="K1654" s="515"/>
    </row>
    <row r="1655" spans="3:15" s="255" customFormat="1" ht="22.5" customHeight="1">
      <c r="C1655" s="283"/>
      <c r="D1655" s="283"/>
      <c r="E1655" s="283"/>
      <c r="F1655" s="283"/>
      <c r="G1655" s="283"/>
      <c r="H1655" s="283"/>
      <c r="I1655" s="283"/>
      <c r="J1655" s="283"/>
    </row>
    <row r="1656" spans="3:15" s="255" customFormat="1" ht="27" customHeight="1">
      <c r="C1656" s="283" t="s">
        <v>255</v>
      </c>
      <c r="D1656" s="283" t="s">
        <v>223</v>
      </c>
      <c r="E1656" s="275"/>
      <c r="F1656" s="275"/>
      <c r="G1656" s="275"/>
      <c r="H1656" s="275"/>
      <c r="I1656" s="275"/>
      <c r="J1656" s="275"/>
      <c r="K1656" s="276"/>
      <c r="L1656" s="277"/>
    </row>
    <row r="1657" spans="3:15" s="255" customFormat="1" ht="27" customHeight="1">
      <c r="C1657" s="283"/>
      <c r="D1657" s="283"/>
      <c r="E1657" s="516" t="s">
        <v>224</v>
      </c>
      <c r="F1657" s="516"/>
      <c r="G1657" s="516"/>
      <c r="H1657" s="516"/>
      <c r="I1657" s="516"/>
      <c r="J1657" s="516"/>
      <c r="K1657" s="516"/>
      <c r="L1657" s="516"/>
      <c r="M1657" s="516"/>
      <c r="N1657" s="516"/>
    </row>
    <row r="1658" spans="3:15" s="255" customFormat="1" ht="22.5" customHeight="1">
      <c r="C1658" s="283"/>
      <c r="D1658" s="283"/>
      <c r="E1658" s="283"/>
      <c r="F1658" s="283"/>
      <c r="G1658" s="283"/>
      <c r="H1658" s="283"/>
      <c r="I1658" s="283"/>
      <c r="J1658" s="283"/>
    </row>
    <row r="1659" spans="3:15" s="255" customFormat="1" ht="27" customHeight="1">
      <c r="C1659" s="283" t="s">
        <v>256</v>
      </c>
      <c r="D1659" s="283" t="s">
        <v>218</v>
      </c>
      <c r="E1659" s="517"/>
      <c r="F1659" s="517"/>
      <c r="G1659" s="517"/>
      <c r="H1659" s="517"/>
      <c r="I1659" s="517"/>
      <c r="J1659" s="517"/>
      <c r="K1659" s="517"/>
      <c r="L1659" s="517"/>
      <c r="M1659" s="517"/>
      <c r="N1659" s="517"/>
    </row>
    <row r="1660" spans="3:15" s="255" customFormat="1" ht="27" customHeight="1">
      <c r="C1660" s="283" t="s">
        <v>257</v>
      </c>
      <c r="D1660" s="283" t="s">
        <v>225</v>
      </c>
      <c r="E1660" s="508"/>
      <c r="F1660" s="508"/>
      <c r="G1660" s="508"/>
      <c r="H1660" s="508"/>
      <c r="I1660" s="508"/>
      <c r="J1660" s="508"/>
      <c r="K1660" s="508"/>
      <c r="L1660" s="508"/>
      <c r="M1660" s="508"/>
      <c r="N1660" s="508"/>
    </row>
    <row r="1661" spans="3:15" s="255" customFormat="1" ht="22.5" customHeight="1">
      <c r="C1661" s="283"/>
      <c r="D1661" s="283"/>
      <c r="E1661" s="283"/>
      <c r="F1661" s="283"/>
      <c r="G1661" s="283"/>
      <c r="H1661" s="283"/>
      <c r="I1661" s="283"/>
      <c r="J1661" s="283"/>
    </row>
    <row r="1662" spans="3:15" s="255" customFormat="1" ht="19.5" customHeight="1">
      <c r="C1662" s="283"/>
      <c r="M1662" s="278"/>
      <c r="N1662" s="509" t="s">
        <v>226</v>
      </c>
      <c r="O1662" s="509"/>
    </row>
    <row r="1663" spans="3:15" s="255" customFormat="1" ht="19.5" customHeight="1">
      <c r="C1663" s="283"/>
      <c r="M1663" s="278"/>
      <c r="N1663" s="278"/>
    </row>
    <row r="1664" spans="3:15" s="255" customFormat="1" ht="27" customHeight="1">
      <c r="C1664" s="510" t="s">
        <v>227</v>
      </c>
      <c r="D1664" s="510"/>
      <c r="E1664" s="510"/>
      <c r="F1664" s="510"/>
      <c r="G1664" s="510"/>
      <c r="H1664" s="510"/>
      <c r="I1664" s="510"/>
      <c r="J1664" s="510"/>
      <c r="K1664" s="510"/>
      <c r="L1664" s="510"/>
      <c r="M1664" s="510"/>
      <c r="N1664" s="510"/>
      <c r="O1664" s="510"/>
    </row>
    <row r="1665" spans="1:31" s="255" customFormat="1" ht="24" customHeight="1">
      <c r="C1665" s="511" t="s">
        <v>228</v>
      </c>
      <c r="D1665" s="511"/>
      <c r="E1665" s="511"/>
      <c r="F1665" s="511"/>
      <c r="G1665" s="511"/>
      <c r="H1665" s="511"/>
      <c r="I1665" s="511"/>
      <c r="J1665" s="511"/>
      <c r="K1665" s="511"/>
      <c r="L1665" s="511"/>
      <c r="M1665" s="511"/>
      <c r="N1665" s="511"/>
      <c r="O1665" s="511"/>
    </row>
    <row r="1666" spans="1:31" s="255" customFormat="1" ht="24" customHeight="1">
      <c r="C1666" s="511" t="s">
        <v>258</v>
      </c>
      <c r="D1666" s="511"/>
      <c r="E1666" s="511"/>
      <c r="F1666" s="511"/>
      <c r="G1666" s="511"/>
      <c r="H1666" s="511"/>
      <c r="I1666" s="511"/>
      <c r="J1666" s="511"/>
      <c r="K1666" s="511"/>
      <c r="L1666" s="511"/>
      <c r="M1666" s="511"/>
      <c r="N1666" s="511"/>
      <c r="O1666" s="511"/>
    </row>
    <row r="1667" spans="1:31" s="255" customFormat="1" ht="24" customHeight="1">
      <c r="C1667" s="511" t="s">
        <v>259</v>
      </c>
      <c r="D1667" s="511"/>
      <c r="E1667" s="511"/>
      <c r="F1667" s="511"/>
      <c r="G1667" s="511"/>
      <c r="H1667" s="511"/>
      <c r="I1667" s="511"/>
      <c r="J1667" s="511"/>
      <c r="K1667" s="511"/>
      <c r="L1667" s="511"/>
      <c r="M1667" s="511"/>
      <c r="N1667" s="511"/>
      <c r="O1667" s="511"/>
    </row>
    <row r="1668" spans="1:31" s="255" customFormat="1" ht="24" customHeight="1">
      <c r="C1668" s="511" t="s">
        <v>260</v>
      </c>
      <c r="D1668" s="511"/>
      <c r="E1668" s="511"/>
      <c r="F1668" s="511"/>
      <c r="G1668" s="511"/>
      <c r="H1668" s="511"/>
      <c r="I1668" s="511"/>
      <c r="J1668" s="511"/>
      <c r="K1668" s="511"/>
      <c r="L1668" s="511"/>
      <c r="M1668" s="511"/>
      <c r="N1668" s="511"/>
      <c r="O1668" s="511"/>
    </row>
    <row r="1669" spans="1:31" s="255" customFormat="1" ht="24" customHeight="1">
      <c r="C1669" s="522" t="s">
        <v>261</v>
      </c>
      <c r="D1669" s="522"/>
      <c r="E1669" s="522"/>
      <c r="F1669" s="522"/>
      <c r="G1669" s="522"/>
      <c r="H1669" s="522"/>
      <c r="I1669" s="522"/>
      <c r="J1669" s="522"/>
      <c r="K1669" s="522"/>
      <c r="L1669" s="522"/>
      <c r="M1669" s="522"/>
      <c r="N1669" s="522"/>
      <c r="O1669" s="522"/>
    </row>
    <row r="1670" spans="1:31" s="255" customFormat="1" ht="24" customHeight="1">
      <c r="C1670" s="522" t="s">
        <v>262</v>
      </c>
      <c r="D1670" s="522"/>
      <c r="E1670" s="522"/>
      <c r="F1670" s="522"/>
      <c r="G1670" s="522"/>
      <c r="H1670" s="522"/>
      <c r="I1670" s="522"/>
      <c r="J1670" s="522"/>
      <c r="K1670" s="522"/>
      <c r="L1670" s="522"/>
      <c r="M1670" s="522"/>
      <c r="N1670" s="522"/>
      <c r="O1670" s="522"/>
    </row>
    <row r="1671" spans="1:31" ht="18.75" customHeight="1">
      <c r="D1671" s="279"/>
      <c r="E1671" s="279"/>
      <c r="F1671" s="279"/>
      <c r="G1671" s="279"/>
      <c r="H1671" s="279"/>
      <c r="I1671" s="279"/>
      <c r="J1671" s="279"/>
      <c r="K1671" s="279"/>
      <c r="L1671" s="279"/>
      <c r="M1671" s="279"/>
      <c r="N1671" s="279"/>
      <c r="O1671" s="279"/>
    </row>
    <row r="1672" spans="1:31" ht="18.75" customHeight="1" thickBot="1">
      <c r="N1672" s="523">
        <v>20250414</v>
      </c>
      <c r="O1672" s="523"/>
    </row>
    <row r="1673" spans="1:31" s="255" customFormat="1" ht="31.5" customHeight="1">
      <c r="A1673" s="255">
        <f>IF(MOD(ROW()-1,44)=0,QUOTIENT(ROW()-1,44)+1,"")</f>
        <v>39</v>
      </c>
      <c r="C1673" s="498" t="s">
        <v>248</v>
      </c>
      <c r="D1673" s="498"/>
      <c r="E1673" s="499">
        <f>VLOOKUP(A1673,入力フォーム!$A$26:$AA$75,25,FALSE)</f>
        <v>0</v>
      </c>
      <c r="F1673" s="500"/>
      <c r="G1673" s="501"/>
      <c r="H1673" s="505">
        <f>IF(OR(E1673="新規",E1673="変更"),"※提出してください",IF(E1673="済","※提出は不要です",))</f>
        <v>0</v>
      </c>
      <c r="I1673" s="505"/>
      <c r="J1673" s="505"/>
      <c r="K1673" s="505"/>
      <c r="L1673" s="505"/>
      <c r="M1673" s="505"/>
      <c r="N1673" s="505"/>
      <c r="O1673" s="505"/>
    </row>
    <row r="1674" spans="1:31" s="255" customFormat="1" ht="23.25" customHeight="1" thickBot="1">
      <c r="C1674" s="498"/>
      <c r="D1674" s="498"/>
      <c r="E1674" s="502"/>
      <c r="F1674" s="503"/>
      <c r="G1674" s="504"/>
      <c r="H1674" s="505"/>
      <c r="I1674" s="505"/>
      <c r="J1674" s="505"/>
      <c r="K1674" s="505"/>
      <c r="L1674" s="505"/>
      <c r="M1674" s="505"/>
      <c r="N1674" s="505"/>
      <c r="O1674" s="505"/>
    </row>
    <row r="1675" spans="1:31" s="255" customFormat="1" ht="23.25" customHeight="1">
      <c r="C1675" s="256"/>
      <c r="D1675" s="256"/>
      <c r="E1675" s="256"/>
      <c r="F1675" s="256"/>
      <c r="G1675" s="256"/>
      <c r="H1675" s="256"/>
      <c r="I1675" s="256"/>
      <c r="J1675" s="256"/>
      <c r="K1675" s="256"/>
      <c r="L1675" s="256"/>
      <c r="M1675" s="256"/>
      <c r="N1675" s="256"/>
      <c r="O1675" s="256"/>
    </row>
    <row r="1676" spans="1:31" ht="30" customHeight="1">
      <c r="D1676" s="506" t="s">
        <v>249</v>
      </c>
      <c r="E1676" s="506"/>
      <c r="F1676" s="506"/>
      <c r="G1676" s="506"/>
      <c r="H1676" s="506"/>
      <c r="I1676" s="506"/>
      <c r="J1676" s="506"/>
      <c r="K1676" s="506"/>
      <c r="L1676" s="506"/>
      <c r="M1676" s="506"/>
      <c r="N1676" s="506"/>
      <c r="O1676" s="258"/>
      <c r="P1676" s="259"/>
    </row>
    <row r="1677" spans="1:31" ht="30" customHeight="1">
      <c r="D1677" s="506" t="s">
        <v>210</v>
      </c>
      <c r="E1677" s="506"/>
      <c r="F1677" s="506"/>
      <c r="G1677" s="506"/>
      <c r="H1677" s="506"/>
      <c r="I1677" s="506"/>
      <c r="J1677" s="506"/>
      <c r="K1677" s="506"/>
      <c r="L1677" s="506"/>
      <c r="M1677" s="506"/>
      <c r="N1677" s="506"/>
      <c r="O1677" s="258"/>
      <c r="P1677" s="259"/>
    </row>
    <row r="1678" spans="1:31" ht="27" customHeight="1">
      <c r="D1678" s="281"/>
      <c r="E1678" s="281"/>
      <c r="F1678" s="281"/>
      <c r="G1678" s="281"/>
      <c r="H1678" s="281"/>
      <c r="I1678" s="281"/>
      <c r="J1678" s="281"/>
      <c r="K1678" s="281"/>
      <c r="L1678" s="281"/>
      <c r="M1678" s="281"/>
      <c r="N1678" s="281"/>
      <c r="O1678" s="281"/>
      <c r="P1678" s="259"/>
      <c r="AE1678" s="262"/>
    </row>
    <row r="1679" spans="1:31" s="255" customFormat="1" ht="19.5" customHeight="1">
      <c r="C1679" s="283"/>
      <c r="L1679" s="283"/>
      <c r="N1679" s="507">
        <f ca="1">TODAY()</f>
        <v>45761</v>
      </c>
      <c r="O1679" s="507"/>
    </row>
    <row r="1680" spans="1:31" s="255" customFormat="1" ht="19.5" customHeight="1">
      <c r="C1680" s="283"/>
    </row>
    <row r="1681" spans="3:16" s="255" customFormat="1" ht="19.5" customHeight="1">
      <c r="C1681" s="518" t="s">
        <v>211</v>
      </c>
      <c r="D1681" s="518"/>
      <c r="E1681" s="518"/>
      <c r="F1681" s="518"/>
      <c r="G1681" s="518"/>
      <c r="H1681" s="518"/>
      <c r="I1681" s="518"/>
      <c r="J1681" s="518"/>
      <c r="K1681" s="518"/>
    </row>
    <row r="1682" spans="3:16" s="255" customFormat="1" ht="19.5" customHeight="1">
      <c r="C1682" s="283"/>
    </row>
    <row r="1683" spans="3:16" s="255" customFormat="1" ht="24" customHeight="1">
      <c r="C1683" s="283"/>
      <c r="M1683" s="264" t="s">
        <v>212</v>
      </c>
      <c r="N1683" s="519" t="str">
        <f>入力フォーム!$C$22</f>
        <v>07-999</v>
      </c>
      <c r="O1683" s="519"/>
    </row>
    <row r="1684" spans="3:16" s="255" customFormat="1" ht="24" customHeight="1">
      <c r="C1684" s="283"/>
      <c r="M1684" s="264" t="s">
        <v>213</v>
      </c>
      <c r="N1684" s="519" t="str">
        <f>入力フォーム!$C$4</f>
        <v>文学部事務室</v>
      </c>
      <c r="O1684" s="519"/>
    </row>
    <row r="1685" spans="3:16" s="255" customFormat="1" ht="24" customHeight="1">
      <c r="C1685" s="283"/>
      <c r="M1685" s="264" t="s">
        <v>214</v>
      </c>
      <c r="N1685" s="519">
        <f>VLOOKUP(A1673,入力フォーム!$A$26:$AA$75,9,FALSE)</f>
        <v>0</v>
      </c>
      <c r="O1685" s="519"/>
    </row>
    <row r="1686" spans="3:16" s="255" customFormat="1" ht="24" customHeight="1">
      <c r="C1686" s="283"/>
      <c r="M1686" s="264" t="s">
        <v>215</v>
      </c>
      <c r="N1686" s="519">
        <f>VLOOKUP(A1673,入力フォーム!$A$26:$AA$75,2,FALSE)</f>
        <v>0</v>
      </c>
      <c r="O1686" s="519"/>
    </row>
    <row r="1687" spans="3:16" s="255" customFormat="1" ht="22.5" customHeight="1">
      <c r="C1687" s="283"/>
      <c r="M1687" s="283"/>
      <c r="N1687" s="265"/>
      <c r="O1687" s="265"/>
    </row>
    <row r="1688" spans="3:16" s="255" customFormat="1" ht="22.5" customHeight="1">
      <c r="C1688" s="283"/>
      <c r="M1688" s="283"/>
      <c r="N1688" s="265"/>
      <c r="O1688" s="265"/>
    </row>
    <row r="1689" spans="3:16" s="255" customFormat="1" ht="19.5" customHeight="1">
      <c r="C1689" s="266" t="s">
        <v>250</v>
      </c>
      <c r="D1689" s="266"/>
      <c r="E1689" s="520">
        <f>入力フォーム!$C$13</f>
        <v>45931</v>
      </c>
      <c r="F1689" s="520"/>
      <c r="G1689" s="520"/>
      <c r="H1689" s="520"/>
      <c r="I1689" s="521" t="s">
        <v>216</v>
      </c>
      <c r="J1689" s="521"/>
      <c r="K1689" s="521"/>
      <c r="L1689" s="521"/>
      <c r="M1689" s="521"/>
      <c r="N1689" s="521"/>
    </row>
    <row r="1690" spans="3:16" s="255" customFormat="1" ht="21" customHeight="1">
      <c r="C1690" s="267"/>
      <c r="D1690" s="267"/>
      <c r="E1690" s="267"/>
      <c r="F1690" s="267"/>
      <c r="G1690" s="267"/>
      <c r="H1690" s="267"/>
      <c r="I1690" s="267"/>
      <c r="J1690" s="267"/>
      <c r="K1690" s="267"/>
      <c r="L1690" s="267"/>
      <c r="M1690" s="267"/>
      <c r="N1690" s="267"/>
      <c r="O1690" s="267"/>
    </row>
    <row r="1691" spans="3:16" s="255" customFormat="1" ht="21" customHeight="1">
      <c r="C1691" s="267"/>
      <c r="D1691" s="267"/>
      <c r="E1691" s="267"/>
      <c r="F1691" s="267"/>
      <c r="G1691" s="267"/>
      <c r="H1691" s="267"/>
      <c r="I1691" s="267"/>
      <c r="J1691" s="267"/>
      <c r="K1691" s="267"/>
      <c r="L1691" s="267"/>
      <c r="M1691" s="267"/>
      <c r="N1691" s="267"/>
      <c r="O1691" s="267"/>
    </row>
    <row r="1692" spans="3:16" s="255" customFormat="1" ht="21" customHeight="1">
      <c r="C1692" s="283"/>
      <c r="D1692" s="512" t="s">
        <v>217</v>
      </c>
      <c r="E1692" s="512"/>
      <c r="F1692" s="512"/>
      <c r="G1692" s="512"/>
      <c r="H1692" s="512"/>
      <c r="I1692" s="512"/>
      <c r="J1692" s="512"/>
      <c r="K1692" s="512"/>
      <c r="L1692" s="512"/>
      <c r="M1692" s="512"/>
      <c r="N1692" s="512"/>
      <c r="O1692" s="512"/>
      <c r="P1692" s="266"/>
    </row>
    <row r="1693" spans="3:16" s="255" customFormat="1" ht="21" customHeight="1">
      <c r="C1693" s="267"/>
      <c r="D1693" s="267"/>
      <c r="E1693" s="267"/>
      <c r="F1693" s="267"/>
      <c r="G1693" s="267"/>
      <c r="H1693" s="267"/>
      <c r="I1693" s="267"/>
      <c r="J1693" s="267"/>
      <c r="K1693" s="267"/>
      <c r="L1693" s="267"/>
      <c r="M1693" s="267"/>
      <c r="N1693" s="267"/>
      <c r="O1693" s="267"/>
    </row>
    <row r="1694" spans="3:16" s="255" customFormat="1" ht="21" customHeight="1">
      <c r="C1694" s="285"/>
      <c r="D1694" s="285"/>
      <c r="E1694" s="285"/>
      <c r="F1694" s="285"/>
      <c r="G1694" s="285"/>
      <c r="H1694" s="285"/>
      <c r="I1694" s="285"/>
      <c r="J1694" s="285"/>
    </row>
    <row r="1695" spans="3:16" s="255" customFormat="1" ht="27" customHeight="1">
      <c r="C1695" s="283" t="s">
        <v>251</v>
      </c>
      <c r="D1695" s="283" t="s">
        <v>218</v>
      </c>
      <c r="E1695" s="513"/>
      <c r="F1695" s="513"/>
      <c r="G1695" s="513"/>
      <c r="H1695" s="513"/>
      <c r="I1695" s="513"/>
      <c r="J1695" s="513"/>
      <c r="K1695" s="513"/>
      <c r="M1695" s="269"/>
      <c r="N1695" s="270" t="s">
        <v>219</v>
      </c>
    </row>
    <row r="1696" spans="3:16" s="255" customFormat="1" ht="27" customHeight="1">
      <c r="C1696" s="283" t="s">
        <v>252</v>
      </c>
      <c r="D1696" s="283" t="s">
        <v>220</v>
      </c>
      <c r="E1696" s="514"/>
      <c r="F1696" s="514"/>
      <c r="G1696" s="514"/>
      <c r="H1696" s="514"/>
      <c r="I1696" s="514"/>
      <c r="J1696" s="514"/>
      <c r="K1696" s="514"/>
      <c r="L1696" s="284" t="s">
        <v>253</v>
      </c>
      <c r="M1696" s="282"/>
      <c r="N1696" s="273" t="s">
        <v>221</v>
      </c>
      <c r="O1696" s="274"/>
    </row>
    <row r="1697" spans="3:15" s="255" customFormat="1" ht="22.5" customHeight="1">
      <c r="C1697" s="283"/>
      <c r="D1697" s="283"/>
      <c r="E1697" s="283"/>
      <c r="F1697" s="283"/>
      <c r="G1697" s="283"/>
      <c r="H1697" s="283"/>
      <c r="I1697" s="283"/>
      <c r="J1697" s="283"/>
    </row>
    <row r="1698" spans="3:15" s="255" customFormat="1" ht="27" customHeight="1">
      <c r="C1698" s="283"/>
      <c r="D1698" s="283" t="s">
        <v>254</v>
      </c>
      <c r="E1698" s="515" t="s">
        <v>222</v>
      </c>
      <c r="F1698" s="515"/>
      <c r="G1698" s="515"/>
      <c r="H1698" s="515"/>
      <c r="I1698" s="515"/>
      <c r="J1698" s="515"/>
      <c r="K1698" s="515"/>
    </row>
    <row r="1699" spans="3:15" s="255" customFormat="1" ht="22.5" customHeight="1">
      <c r="C1699" s="283"/>
      <c r="D1699" s="283"/>
      <c r="E1699" s="283"/>
      <c r="F1699" s="283"/>
      <c r="G1699" s="283"/>
      <c r="H1699" s="283"/>
      <c r="I1699" s="283"/>
      <c r="J1699" s="283"/>
    </row>
    <row r="1700" spans="3:15" s="255" customFormat="1" ht="27" customHeight="1">
      <c r="C1700" s="283" t="s">
        <v>255</v>
      </c>
      <c r="D1700" s="283" t="s">
        <v>223</v>
      </c>
      <c r="E1700" s="275"/>
      <c r="F1700" s="275"/>
      <c r="G1700" s="275"/>
      <c r="H1700" s="275"/>
      <c r="I1700" s="275"/>
      <c r="J1700" s="275"/>
      <c r="K1700" s="276"/>
      <c r="L1700" s="277"/>
    </row>
    <row r="1701" spans="3:15" s="255" customFormat="1" ht="27" customHeight="1">
      <c r="C1701" s="283"/>
      <c r="D1701" s="283"/>
      <c r="E1701" s="516" t="s">
        <v>224</v>
      </c>
      <c r="F1701" s="516"/>
      <c r="G1701" s="516"/>
      <c r="H1701" s="516"/>
      <c r="I1701" s="516"/>
      <c r="J1701" s="516"/>
      <c r="K1701" s="516"/>
      <c r="L1701" s="516"/>
      <c r="M1701" s="516"/>
      <c r="N1701" s="516"/>
    </row>
    <row r="1702" spans="3:15" s="255" customFormat="1" ht="22.5" customHeight="1">
      <c r="C1702" s="283"/>
      <c r="D1702" s="283"/>
      <c r="E1702" s="283"/>
      <c r="F1702" s="283"/>
      <c r="G1702" s="283"/>
      <c r="H1702" s="283"/>
      <c r="I1702" s="283"/>
      <c r="J1702" s="283"/>
    </row>
    <row r="1703" spans="3:15" s="255" customFormat="1" ht="27" customHeight="1">
      <c r="C1703" s="283" t="s">
        <v>256</v>
      </c>
      <c r="D1703" s="283" t="s">
        <v>218</v>
      </c>
      <c r="E1703" s="517"/>
      <c r="F1703" s="517"/>
      <c r="G1703" s="517"/>
      <c r="H1703" s="517"/>
      <c r="I1703" s="517"/>
      <c r="J1703" s="517"/>
      <c r="K1703" s="517"/>
      <c r="L1703" s="517"/>
      <c r="M1703" s="517"/>
      <c r="N1703" s="517"/>
    </row>
    <row r="1704" spans="3:15" s="255" customFormat="1" ht="27" customHeight="1">
      <c r="C1704" s="283" t="s">
        <v>257</v>
      </c>
      <c r="D1704" s="283" t="s">
        <v>225</v>
      </c>
      <c r="E1704" s="508"/>
      <c r="F1704" s="508"/>
      <c r="G1704" s="508"/>
      <c r="H1704" s="508"/>
      <c r="I1704" s="508"/>
      <c r="J1704" s="508"/>
      <c r="K1704" s="508"/>
      <c r="L1704" s="508"/>
      <c r="M1704" s="508"/>
      <c r="N1704" s="508"/>
    </row>
    <row r="1705" spans="3:15" s="255" customFormat="1" ht="22.5" customHeight="1">
      <c r="C1705" s="283"/>
      <c r="D1705" s="283"/>
      <c r="E1705" s="283"/>
      <c r="F1705" s="283"/>
      <c r="G1705" s="283"/>
      <c r="H1705" s="283"/>
      <c r="I1705" s="283"/>
      <c r="J1705" s="283"/>
    </row>
    <row r="1706" spans="3:15" s="255" customFormat="1" ht="19.5" customHeight="1">
      <c r="C1706" s="283"/>
      <c r="M1706" s="278"/>
      <c r="N1706" s="509" t="s">
        <v>226</v>
      </c>
      <c r="O1706" s="509"/>
    </row>
    <row r="1707" spans="3:15" s="255" customFormat="1" ht="19.5" customHeight="1">
      <c r="C1707" s="283"/>
      <c r="M1707" s="278"/>
      <c r="N1707" s="278"/>
    </row>
    <row r="1708" spans="3:15" s="255" customFormat="1" ht="27" customHeight="1">
      <c r="C1708" s="510" t="s">
        <v>227</v>
      </c>
      <c r="D1708" s="510"/>
      <c r="E1708" s="510"/>
      <c r="F1708" s="510"/>
      <c r="G1708" s="510"/>
      <c r="H1708" s="510"/>
      <c r="I1708" s="510"/>
      <c r="J1708" s="510"/>
      <c r="K1708" s="510"/>
      <c r="L1708" s="510"/>
      <c r="M1708" s="510"/>
      <c r="N1708" s="510"/>
      <c r="O1708" s="510"/>
    </row>
    <row r="1709" spans="3:15" s="255" customFormat="1" ht="24" customHeight="1">
      <c r="C1709" s="511" t="s">
        <v>228</v>
      </c>
      <c r="D1709" s="511"/>
      <c r="E1709" s="511"/>
      <c r="F1709" s="511"/>
      <c r="G1709" s="511"/>
      <c r="H1709" s="511"/>
      <c r="I1709" s="511"/>
      <c r="J1709" s="511"/>
      <c r="K1709" s="511"/>
      <c r="L1709" s="511"/>
      <c r="M1709" s="511"/>
      <c r="N1709" s="511"/>
      <c r="O1709" s="511"/>
    </row>
    <row r="1710" spans="3:15" s="255" customFormat="1" ht="24" customHeight="1">
      <c r="C1710" s="511" t="s">
        <v>258</v>
      </c>
      <c r="D1710" s="511"/>
      <c r="E1710" s="511"/>
      <c r="F1710" s="511"/>
      <c r="G1710" s="511"/>
      <c r="H1710" s="511"/>
      <c r="I1710" s="511"/>
      <c r="J1710" s="511"/>
      <c r="K1710" s="511"/>
      <c r="L1710" s="511"/>
      <c r="M1710" s="511"/>
      <c r="N1710" s="511"/>
      <c r="O1710" s="511"/>
    </row>
    <row r="1711" spans="3:15" s="255" customFormat="1" ht="24" customHeight="1">
      <c r="C1711" s="511" t="s">
        <v>259</v>
      </c>
      <c r="D1711" s="511"/>
      <c r="E1711" s="511"/>
      <c r="F1711" s="511"/>
      <c r="G1711" s="511"/>
      <c r="H1711" s="511"/>
      <c r="I1711" s="511"/>
      <c r="J1711" s="511"/>
      <c r="K1711" s="511"/>
      <c r="L1711" s="511"/>
      <c r="M1711" s="511"/>
      <c r="N1711" s="511"/>
      <c r="O1711" s="511"/>
    </row>
    <row r="1712" spans="3:15" s="255" customFormat="1" ht="24" customHeight="1">
      <c r="C1712" s="511" t="s">
        <v>260</v>
      </c>
      <c r="D1712" s="511"/>
      <c r="E1712" s="511"/>
      <c r="F1712" s="511"/>
      <c r="G1712" s="511"/>
      <c r="H1712" s="511"/>
      <c r="I1712" s="511"/>
      <c r="J1712" s="511"/>
      <c r="K1712" s="511"/>
      <c r="L1712" s="511"/>
      <c r="M1712" s="511"/>
      <c r="N1712" s="511"/>
      <c r="O1712" s="511"/>
    </row>
    <row r="1713" spans="1:31" s="255" customFormat="1" ht="24" customHeight="1">
      <c r="C1713" s="522" t="s">
        <v>261</v>
      </c>
      <c r="D1713" s="522"/>
      <c r="E1713" s="522"/>
      <c r="F1713" s="522"/>
      <c r="G1713" s="522"/>
      <c r="H1713" s="522"/>
      <c r="I1713" s="522"/>
      <c r="J1713" s="522"/>
      <c r="K1713" s="522"/>
      <c r="L1713" s="522"/>
      <c r="M1713" s="522"/>
      <c r="N1713" s="522"/>
      <c r="O1713" s="522"/>
    </row>
    <row r="1714" spans="1:31" s="255" customFormat="1" ht="24" customHeight="1">
      <c r="C1714" s="522" t="s">
        <v>262</v>
      </c>
      <c r="D1714" s="522"/>
      <c r="E1714" s="522"/>
      <c r="F1714" s="522"/>
      <c r="G1714" s="522"/>
      <c r="H1714" s="522"/>
      <c r="I1714" s="522"/>
      <c r="J1714" s="522"/>
      <c r="K1714" s="522"/>
      <c r="L1714" s="522"/>
      <c r="M1714" s="522"/>
      <c r="N1714" s="522"/>
      <c r="O1714" s="522"/>
    </row>
    <row r="1715" spans="1:31" ht="18.75" customHeight="1">
      <c r="D1715" s="279"/>
      <c r="E1715" s="279"/>
      <c r="F1715" s="279"/>
      <c r="G1715" s="279"/>
      <c r="H1715" s="279"/>
      <c r="I1715" s="279"/>
      <c r="J1715" s="279"/>
      <c r="K1715" s="279"/>
      <c r="L1715" s="279"/>
      <c r="M1715" s="279"/>
      <c r="N1715" s="279"/>
      <c r="O1715" s="279"/>
    </row>
    <row r="1716" spans="1:31" ht="18.75" customHeight="1" thickBot="1">
      <c r="N1716" s="523">
        <v>20250414</v>
      </c>
      <c r="O1716" s="523"/>
    </row>
    <row r="1717" spans="1:31" s="255" customFormat="1" ht="31.5" customHeight="1">
      <c r="A1717" s="255">
        <f>IF(MOD(ROW()-1,44)=0,QUOTIENT(ROW()-1,44)+1,"")</f>
        <v>40</v>
      </c>
      <c r="C1717" s="498" t="s">
        <v>248</v>
      </c>
      <c r="D1717" s="498"/>
      <c r="E1717" s="499">
        <f>VLOOKUP(A1717,入力フォーム!$A$26:$AA$75,25,FALSE)</f>
        <v>0</v>
      </c>
      <c r="F1717" s="500"/>
      <c r="G1717" s="501"/>
      <c r="H1717" s="505">
        <f>IF(OR(E1717="新規",E1717="変更"),"※提出してください",IF(E1717="済","※提出は不要です",))</f>
        <v>0</v>
      </c>
      <c r="I1717" s="505"/>
      <c r="J1717" s="505"/>
      <c r="K1717" s="505"/>
      <c r="L1717" s="505"/>
      <c r="M1717" s="505"/>
      <c r="N1717" s="505"/>
      <c r="O1717" s="505"/>
    </row>
    <row r="1718" spans="1:31" s="255" customFormat="1" ht="23.25" customHeight="1" thickBot="1">
      <c r="C1718" s="498"/>
      <c r="D1718" s="498"/>
      <c r="E1718" s="502"/>
      <c r="F1718" s="503"/>
      <c r="G1718" s="504"/>
      <c r="H1718" s="505"/>
      <c r="I1718" s="505"/>
      <c r="J1718" s="505"/>
      <c r="K1718" s="505"/>
      <c r="L1718" s="505"/>
      <c r="M1718" s="505"/>
      <c r="N1718" s="505"/>
      <c r="O1718" s="505"/>
    </row>
    <row r="1719" spans="1:31" s="255" customFormat="1" ht="23.25" customHeight="1">
      <c r="C1719" s="256"/>
      <c r="D1719" s="256"/>
      <c r="E1719" s="256"/>
      <c r="F1719" s="256"/>
      <c r="G1719" s="256"/>
      <c r="H1719" s="256"/>
      <c r="I1719" s="256"/>
      <c r="J1719" s="256"/>
      <c r="K1719" s="256"/>
      <c r="L1719" s="256"/>
      <c r="M1719" s="256"/>
      <c r="N1719" s="256"/>
      <c r="O1719" s="256"/>
    </row>
    <row r="1720" spans="1:31" ht="30" customHeight="1">
      <c r="D1720" s="506" t="s">
        <v>249</v>
      </c>
      <c r="E1720" s="506"/>
      <c r="F1720" s="506"/>
      <c r="G1720" s="506"/>
      <c r="H1720" s="506"/>
      <c r="I1720" s="506"/>
      <c r="J1720" s="506"/>
      <c r="K1720" s="506"/>
      <c r="L1720" s="506"/>
      <c r="M1720" s="506"/>
      <c r="N1720" s="506"/>
      <c r="O1720" s="258"/>
      <c r="P1720" s="259"/>
    </row>
    <row r="1721" spans="1:31" ht="30" customHeight="1">
      <c r="D1721" s="506" t="s">
        <v>210</v>
      </c>
      <c r="E1721" s="506"/>
      <c r="F1721" s="506"/>
      <c r="G1721" s="506"/>
      <c r="H1721" s="506"/>
      <c r="I1721" s="506"/>
      <c r="J1721" s="506"/>
      <c r="K1721" s="506"/>
      <c r="L1721" s="506"/>
      <c r="M1721" s="506"/>
      <c r="N1721" s="506"/>
      <c r="O1721" s="258"/>
      <c r="P1721" s="259"/>
    </row>
    <row r="1722" spans="1:31" ht="27" customHeight="1">
      <c r="D1722" s="281"/>
      <c r="E1722" s="281"/>
      <c r="F1722" s="281"/>
      <c r="G1722" s="281"/>
      <c r="H1722" s="281"/>
      <c r="I1722" s="281"/>
      <c r="J1722" s="281"/>
      <c r="K1722" s="281"/>
      <c r="L1722" s="281"/>
      <c r="M1722" s="281"/>
      <c r="N1722" s="281"/>
      <c r="O1722" s="281"/>
      <c r="P1722" s="259"/>
      <c r="AE1722" s="262"/>
    </row>
    <row r="1723" spans="1:31" s="255" customFormat="1" ht="19.5" customHeight="1">
      <c r="C1723" s="283"/>
      <c r="L1723" s="283"/>
      <c r="N1723" s="507">
        <f ca="1">TODAY()</f>
        <v>45761</v>
      </c>
      <c r="O1723" s="507"/>
    </row>
    <row r="1724" spans="1:31" s="255" customFormat="1" ht="19.5" customHeight="1">
      <c r="C1724" s="283"/>
    </row>
    <row r="1725" spans="1:31" s="255" customFormat="1" ht="19.5" customHeight="1">
      <c r="C1725" s="518" t="s">
        <v>211</v>
      </c>
      <c r="D1725" s="518"/>
      <c r="E1725" s="518"/>
      <c r="F1725" s="518"/>
      <c r="G1725" s="518"/>
      <c r="H1725" s="518"/>
      <c r="I1725" s="518"/>
      <c r="J1725" s="518"/>
      <c r="K1725" s="518"/>
    </row>
    <row r="1726" spans="1:31" s="255" customFormat="1" ht="19.5" customHeight="1">
      <c r="C1726" s="283"/>
    </row>
    <row r="1727" spans="1:31" s="255" customFormat="1" ht="24" customHeight="1">
      <c r="C1727" s="283"/>
      <c r="M1727" s="264" t="s">
        <v>212</v>
      </c>
      <c r="N1727" s="519" t="str">
        <f>入力フォーム!$C$22</f>
        <v>07-999</v>
      </c>
      <c r="O1727" s="519"/>
    </row>
    <row r="1728" spans="1:31" s="255" customFormat="1" ht="24" customHeight="1">
      <c r="C1728" s="283"/>
      <c r="M1728" s="264" t="s">
        <v>213</v>
      </c>
      <c r="N1728" s="519" t="str">
        <f>入力フォーム!$C$4</f>
        <v>文学部事務室</v>
      </c>
      <c r="O1728" s="519"/>
    </row>
    <row r="1729" spans="3:16" s="255" customFormat="1" ht="24" customHeight="1">
      <c r="C1729" s="283"/>
      <c r="M1729" s="264" t="s">
        <v>214</v>
      </c>
      <c r="N1729" s="519">
        <f>VLOOKUP(A1717,入力フォーム!$A$26:$AA$75,9,FALSE)</f>
        <v>0</v>
      </c>
      <c r="O1729" s="519"/>
    </row>
    <row r="1730" spans="3:16" s="255" customFormat="1" ht="24" customHeight="1">
      <c r="C1730" s="283"/>
      <c r="M1730" s="264" t="s">
        <v>215</v>
      </c>
      <c r="N1730" s="519">
        <f>VLOOKUP(A1717,入力フォーム!$A$26:$AA$75,2,FALSE)</f>
        <v>0</v>
      </c>
      <c r="O1730" s="519"/>
    </row>
    <row r="1731" spans="3:16" s="255" customFormat="1" ht="22.5" customHeight="1">
      <c r="C1731" s="283"/>
      <c r="M1731" s="283"/>
      <c r="N1731" s="265"/>
      <c r="O1731" s="265"/>
    </row>
    <row r="1732" spans="3:16" s="255" customFormat="1" ht="22.5" customHeight="1">
      <c r="C1732" s="283"/>
      <c r="M1732" s="283"/>
      <c r="N1732" s="265"/>
      <c r="O1732" s="265"/>
    </row>
    <row r="1733" spans="3:16" s="255" customFormat="1" ht="19.5" customHeight="1">
      <c r="C1733" s="266" t="s">
        <v>250</v>
      </c>
      <c r="D1733" s="266"/>
      <c r="E1733" s="520">
        <f>入力フォーム!$C$13</f>
        <v>45931</v>
      </c>
      <c r="F1733" s="520"/>
      <c r="G1733" s="520"/>
      <c r="H1733" s="520"/>
      <c r="I1733" s="521" t="s">
        <v>216</v>
      </c>
      <c r="J1733" s="521"/>
      <c r="K1733" s="521"/>
      <c r="L1733" s="521"/>
      <c r="M1733" s="521"/>
      <c r="N1733" s="521"/>
    </row>
    <row r="1734" spans="3:16" s="255" customFormat="1" ht="21" customHeight="1">
      <c r="C1734" s="267"/>
      <c r="D1734" s="267"/>
      <c r="E1734" s="267"/>
      <c r="F1734" s="267"/>
      <c r="G1734" s="267"/>
      <c r="H1734" s="267"/>
      <c r="I1734" s="267"/>
      <c r="J1734" s="267"/>
      <c r="K1734" s="267"/>
      <c r="L1734" s="267"/>
      <c r="M1734" s="267"/>
      <c r="N1734" s="267"/>
      <c r="O1734" s="267"/>
    </row>
    <row r="1735" spans="3:16" s="255" customFormat="1" ht="21" customHeight="1">
      <c r="C1735" s="267"/>
      <c r="D1735" s="267"/>
      <c r="E1735" s="267"/>
      <c r="F1735" s="267"/>
      <c r="G1735" s="267"/>
      <c r="H1735" s="267"/>
      <c r="I1735" s="267"/>
      <c r="J1735" s="267"/>
      <c r="K1735" s="267"/>
      <c r="L1735" s="267"/>
      <c r="M1735" s="267"/>
      <c r="N1735" s="267"/>
      <c r="O1735" s="267"/>
    </row>
    <row r="1736" spans="3:16" s="255" customFormat="1" ht="21" customHeight="1">
      <c r="C1736" s="283"/>
      <c r="D1736" s="512" t="s">
        <v>217</v>
      </c>
      <c r="E1736" s="512"/>
      <c r="F1736" s="512"/>
      <c r="G1736" s="512"/>
      <c r="H1736" s="512"/>
      <c r="I1736" s="512"/>
      <c r="J1736" s="512"/>
      <c r="K1736" s="512"/>
      <c r="L1736" s="512"/>
      <c r="M1736" s="512"/>
      <c r="N1736" s="512"/>
      <c r="O1736" s="512"/>
      <c r="P1736" s="266"/>
    </row>
    <row r="1737" spans="3:16" s="255" customFormat="1" ht="21" customHeight="1">
      <c r="C1737" s="267"/>
      <c r="D1737" s="267"/>
      <c r="E1737" s="267"/>
      <c r="F1737" s="267"/>
      <c r="G1737" s="267"/>
      <c r="H1737" s="267"/>
      <c r="I1737" s="267"/>
      <c r="J1737" s="267"/>
      <c r="K1737" s="267"/>
      <c r="L1737" s="267"/>
      <c r="M1737" s="267"/>
      <c r="N1737" s="267"/>
      <c r="O1737" s="267"/>
    </row>
    <row r="1738" spans="3:16" s="255" customFormat="1" ht="21" customHeight="1">
      <c r="C1738" s="285"/>
      <c r="D1738" s="285"/>
      <c r="E1738" s="285"/>
      <c r="F1738" s="285"/>
      <c r="G1738" s="285"/>
      <c r="H1738" s="285"/>
      <c r="I1738" s="285"/>
      <c r="J1738" s="285"/>
    </row>
    <row r="1739" spans="3:16" s="255" customFormat="1" ht="27" customHeight="1">
      <c r="C1739" s="283" t="s">
        <v>251</v>
      </c>
      <c r="D1739" s="283" t="s">
        <v>218</v>
      </c>
      <c r="E1739" s="513"/>
      <c r="F1739" s="513"/>
      <c r="G1739" s="513"/>
      <c r="H1739" s="513"/>
      <c r="I1739" s="513"/>
      <c r="J1739" s="513"/>
      <c r="K1739" s="513"/>
      <c r="M1739" s="269"/>
      <c r="N1739" s="270" t="s">
        <v>219</v>
      </c>
    </row>
    <row r="1740" spans="3:16" s="255" customFormat="1" ht="27" customHeight="1">
      <c r="C1740" s="283" t="s">
        <v>252</v>
      </c>
      <c r="D1740" s="283" t="s">
        <v>220</v>
      </c>
      <c r="E1740" s="514"/>
      <c r="F1740" s="514"/>
      <c r="G1740" s="514"/>
      <c r="H1740" s="514"/>
      <c r="I1740" s="514"/>
      <c r="J1740" s="514"/>
      <c r="K1740" s="514"/>
      <c r="L1740" s="284" t="s">
        <v>253</v>
      </c>
      <c r="M1740" s="282"/>
      <c r="N1740" s="273" t="s">
        <v>221</v>
      </c>
      <c r="O1740" s="274"/>
    </row>
    <row r="1741" spans="3:16" s="255" customFormat="1" ht="22.5" customHeight="1">
      <c r="C1741" s="283"/>
      <c r="D1741" s="283"/>
      <c r="E1741" s="283"/>
      <c r="F1741" s="283"/>
      <c r="G1741" s="283"/>
      <c r="H1741" s="283"/>
      <c r="I1741" s="283"/>
      <c r="J1741" s="283"/>
    </row>
    <row r="1742" spans="3:16" s="255" customFormat="1" ht="27" customHeight="1">
      <c r="C1742" s="283"/>
      <c r="D1742" s="283" t="s">
        <v>254</v>
      </c>
      <c r="E1742" s="515" t="s">
        <v>222</v>
      </c>
      <c r="F1742" s="515"/>
      <c r="G1742" s="515"/>
      <c r="H1742" s="515"/>
      <c r="I1742" s="515"/>
      <c r="J1742" s="515"/>
      <c r="K1742" s="515"/>
    </row>
    <row r="1743" spans="3:16" s="255" customFormat="1" ht="22.5" customHeight="1">
      <c r="C1743" s="283"/>
      <c r="D1743" s="283"/>
      <c r="E1743" s="283"/>
      <c r="F1743" s="283"/>
      <c r="G1743" s="283"/>
      <c r="H1743" s="283"/>
      <c r="I1743" s="283"/>
      <c r="J1743" s="283"/>
    </row>
    <row r="1744" spans="3:16" s="255" customFormat="1" ht="27" customHeight="1">
      <c r="C1744" s="283" t="s">
        <v>255</v>
      </c>
      <c r="D1744" s="283" t="s">
        <v>223</v>
      </c>
      <c r="E1744" s="275"/>
      <c r="F1744" s="275"/>
      <c r="G1744" s="275"/>
      <c r="H1744" s="275"/>
      <c r="I1744" s="275"/>
      <c r="J1744" s="275"/>
      <c r="K1744" s="276"/>
      <c r="L1744" s="277"/>
    </row>
    <row r="1745" spans="3:15" s="255" customFormat="1" ht="27" customHeight="1">
      <c r="C1745" s="283"/>
      <c r="D1745" s="283"/>
      <c r="E1745" s="516" t="s">
        <v>224</v>
      </c>
      <c r="F1745" s="516"/>
      <c r="G1745" s="516"/>
      <c r="H1745" s="516"/>
      <c r="I1745" s="516"/>
      <c r="J1745" s="516"/>
      <c r="K1745" s="516"/>
      <c r="L1745" s="516"/>
      <c r="M1745" s="516"/>
      <c r="N1745" s="516"/>
    </row>
    <row r="1746" spans="3:15" s="255" customFormat="1" ht="22.5" customHeight="1">
      <c r="C1746" s="283"/>
      <c r="D1746" s="283"/>
      <c r="E1746" s="283"/>
      <c r="F1746" s="283"/>
      <c r="G1746" s="283"/>
      <c r="H1746" s="283"/>
      <c r="I1746" s="283"/>
      <c r="J1746" s="283"/>
    </row>
    <row r="1747" spans="3:15" s="255" customFormat="1" ht="27" customHeight="1">
      <c r="C1747" s="283" t="s">
        <v>256</v>
      </c>
      <c r="D1747" s="283" t="s">
        <v>218</v>
      </c>
      <c r="E1747" s="517"/>
      <c r="F1747" s="517"/>
      <c r="G1747" s="517"/>
      <c r="H1747" s="517"/>
      <c r="I1747" s="517"/>
      <c r="J1747" s="517"/>
      <c r="K1747" s="517"/>
      <c r="L1747" s="517"/>
      <c r="M1747" s="517"/>
      <c r="N1747" s="517"/>
    </row>
    <row r="1748" spans="3:15" s="255" customFormat="1" ht="27" customHeight="1">
      <c r="C1748" s="283" t="s">
        <v>257</v>
      </c>
      <c r="D1748" s="283" t="s">
        <v>225</v>
      </c>
      <c r="E1748" s="508"/>
      <c r="F1748" s="508"/>
      <c r="G1748" s="508"/>
      <c r="H1748" s="508"/>
      <c r="I1748" s="508"/>
      <c r="J1748" s="508"/>
      <c r="K1748" s="508"/>
      <c r="L1748" s="508"/>
      <c r="M1748" s="508"/>
      <c r="N1748" s="508"/>
    </row>
    <row r="1749" spans="3:15" s="255" customFormat="1" ht="22.5" customHeight="1">
      <c r="C1749" s="283"/>
      <c r="D1749" s="283"/>
      <c r="E1749" s="283"/>
      <c r="F1749" s="283"/>
      <c r="G1749" s="283"/>
      <c r="H1749" s="283"/>
      <c r="I1749" s="283"/>
      <c r="J1749" s="283"/>
    </row>
    <row r="1750" spans="3:15" s="255" customFormat="1" ht="19.5" customHeight="1">
      <c r="C1750" s="283"/>
      <c r="M1750" s="278"/>
      <c r="N1750" s="509" t="s">
        <v>226</v>
      </c>
      <c r="O1750" s="509"/>
    </row>
    <row r="1751" spans="3:15" s="255" customFormat="1" ht="19.5" customHeight="1">
      <c r="C1751" s="283"/>
      <c r="M1751" s="278"/>
      <c r="N1751" s="278"/>
    </row>
    <row r="1752" spans="3:15" s="255" customFormat="1" ht="27" customHeight="1">
      <c r="C1752" s="510" t="s">
        <v>227</v>
      </c>
      <c r="D1752" s="510"/>
      <c r="E1752" s="510"/>
      <c r="F1752" s="510"/>
      <c r="G1752" s="510"/>
      <c r="H1752" s="510"/>
      <c r="I1752" s="510"/>
      <c r="J1752" s="510"/>
      <c r="K1752" s="510"/>
      <c r="L1752" s="510"/>
      <c r="M1752" s="510"/>
      <c r="N1752" s="510"/>
      <c r="O1752" s="510"/>
    </row>
    <row r="1753" spans="3:15" s="255" customFormat="1" ht="24" customHeight="1">
      <c r="C1753" s="511" t="s">
        <v>228</v>
      </c>
      <c r="D1753" s="511"/>
      <c r="E1753" s="511"/>
      <c r="F1753" s="511"/>
      <c r="G1753" s="511"/>
      <c r="H1753" s="511"/>
      <c r="I1753" s="511"/>
      <c r="J1753" s="511"/>
      <c r="K1753" s="511"/>
      <c r="L1753" s="511"/>
      <c r="M1753" s="511"/>
      <c r="N1753" s="511"/>
      <c r="O1753" s="511"/>
    </row>
    <row r="1754" spans="3:15" s="255" customFormat="1" ht="24" customHeight="1">
      <c r="C1754" s="511" t="s">
        <v>258</v>
      </c>
      <c r="D1754" s="511"/>
      <c r="E1754" s="511"/>
      <c r="F1754" s="511"/>
      <c r="G1754" s="511"/>
      <c r="H1754" s="511"/>
      <c r="I1754" s="511"/>
      <c r="J1754" s="511"/>
      <c r="K1754" s="511"/>
      <c r="L1754" s="511"/>
      <c r="M1754" s="511"/>
      <c r="N1754" s="511"/>
      <c r="O1754" s="511"/>
    </row>
    <row r="1755" spans="3:15" s="255" customFormat="1" ht="24" customHeight="1">
      <c r="C1755" s="511" t="s">
        <v>259</v>
      </c>
      <c r="D1755" s="511"/>
      <c r="E1755" s="511"/>
      <c r="F1755" s="511"/>
      <c r="G1755" s="511"/>
      <c r="H1755" s="511"/>
      <c r="I1755" s="511"/>
      <c r="J1755" s="511"/>
      <c r="K1755" s="511"/>
      <c r="L1755" s="511"/>
      <c r="M1755" s="511"/>
      <c r="N1755" s="511"/>
      <c r="O1755" s="511"/>
    </row>
    <row r="1756" spans="3:15" s="255" customFormat="1" ht="24" customHeight="1">
      <c r="C1756" s="511" t="s">
        <v>260</v>
      </c>
      <c r="D1756" s="511"/>
      <c r="E1756" s="511"/>
      <c r="F1756" s="511"/>
      <c r="G1756" s="511"/>
      <c r="H1756" s="511"/>
      <c r="I1756" s="511"/>
      <c r="J1756" s="511"/>
      <c r="K1756" s="511"/>
      <c r="L1756" s="511"/>
      <c r="M1756" s="511"/>
      <c r="N1756" s="511"/>
      <c r="O1756" s="511"/>
    </row>
    <row r="1757" spans="3:15" s="255" customFormat="1" ht="24" customHeight="1">
      <c r="C1757" s="522" t="s">
        <v>261</v>
      </c>
      <c r="D1757" s="522"/>
      <c r="E1757" s="522"/>
      <c r="F1757" s="522"/>
      <c r="G1757" s="522"/>
      <c r="H1757" s="522"/>
      <c r="I1757" s="522"/>
      <c r="J1757" s="522"/>
      <c r="K1757" s="522"/>
      <c r="L1757" s="522"/>
      <c r="M1757" s="522"/>
      <c r="N1757" s="522"/>
      <c r="O1757" s="522"/>
    </row>
    <row r="1758" spans="3:15" s="255" customFormat="1" ht="24" customHeight="1">
      <c r="C1758" s="522" t="s">
        <v>262</v>
      </c>
      <c r="D1758" s="522"/>
      <c r="E1758" s="522"/>
      <c r="F1758" s="522"/>
      <c r="G1758" s="522"/>
      <c r="H1758" s="522"/>
      <c r="I1758" s="522"/>
      <c r="J1758" s="522"/>
      <c r="K1758" s="522"/>
      <c r="L1758" s="522"/>
      <c r="M1758" s="522"/>
      <c r="N1758" s="522"/>
      <c r="O1758" s="522"/>
    </row>
    <row r="1759" spans="3:15" ht="18.75" customHeight="1">
      <c r="D1759" s="279"/>
      <c r="E1759" s="279"/>
      <c r="F1759" s="279"/>
      <c r="G1759" s="279"/>
      <c r="H1759" s="279"/>
      <c r="I1759" s="279"/>
      <c r="J1759" s="279"/>
      <c r="K1759" s="279"/>
      <c r="L1759" s="279"/>
      <c r="M1759" s="279"/>
      <c r="N1759" s="279"/>
      <c r="O1759" s="279"/>
    </row>
    <row r="1760" spans="3:15" ht="18.75" customHeight="1" thickBot="1">
      <c r="N1760" s="523">
        <v>20250414</v>
      </c>
      <c r="O1760" s="523"/>
    </row>
    <row r="1761" spans="1:31" s="255" customFormat="1" ht="31.5" customHeight="1">
      <c r="A1761" s="255">
        <f>IF(MOD(ROW()-1,44)=0,QUOTIENT(ROW()-1,44)+1,"")</f>
        <v>41</v>
      </c>
      <c r="C1761" s="498" t="s">
        <v>248</v>
      </c>
      <c r="D1761" s="498"/>
      <c r="E1761" s="499">
        <f>VLOOKUP(A1761,入力フォーム!$A$26:$AA$75,25,FALSE)</f>
        <v>0</v>
      </c>
      <c r="F1761" s="500"/>
      <c r="G1761" s="501"/>
      <c r="H1761" s="505">
        <f>IF(OR(E1761="新規",E1761="変更"),"※提出してください",IF(E1761="済","※提出は不要です",))</f>
        <v>0</v>
      </c>
      <c r="I1761" s="505"/>
      <c r="J1761" s="505"/>
      <c r="K1761" s="505"/>
      <c r="L1761" s="505"/>
      <c r="M1761" s="505"/>
      <c r="N1761" s="505"/>
      <c r="O1761" s="505"/>
    </row>
    <row r="1762" spans="1:31" s="255" customFormat="1" ht="23.25" customHeight="1" thickBot="1">
      <c r="C1762" s="498"/>
      <c r="D1762" s="498"/>
      <c r="E1762" s="502"/>
      <c r="F1762" s="503"/>
      <c r="G1762" s="504"/>
      <c r="H1762" s="505"/>
      <c r="I1762" s="505"/>
      <c r="J1762" s="505"/>
      <c r="K1762" s="505"/>
      <c r="L1762" s="505"/>
      <c r="M1762" s="505"/>
      <c r="N1762" s="505"/>
      <c r="O1762" s="505"/>
    </row>
    <row r="1763" spans="1:31" s="255" customFormat="1" ht="23.25" customHeight="1">
      <c r="C1763" s="256"/>
      <c r="D1763" s="256"/>
      <c r="E1763" s="256"/>
      <c r="F1763" s="256"/>
      <c r="G1763" s="256"/>
      <c r="H1763" s="256"/>
      <c r="I1763" s="256"/>
      <c r="J1763" s="256"/>
      <c r="K1763" s="256"/>
      <c r="L1763" s="256"/>
      <c r="M1763" s="256"/>
      <c r="N1763" s="256"/>
      <c r="O1763" s="256"/>
    </row>
    <row r="1764" spans="1:31" ht="30" customHeight="1">
      <c r="D1764" s="506" t="s">
        <v>249</v>
      </c>
      <c r="E1764" s="506"/>
      <c r="F1764" s="506"/>
      <c r="G1764" s="506"/>
      <c r="H1764" s="506"/>
      <c r="I1764" s="506"/>
      <c r="J1764" s="506"/>
      <c r="K1764" s="506"/>
      <c r="L1764" s="506"/>
      <c r="M1764" s="506"/>
      <c r="N1764" s="506"/>
      <c r="O1764" s="258"/>
      <c r="P1764" s="259"/>
    </row>
    <row r="1765" spans="1:31" ht="30" customHeight="1">
      <c r="D1765" s="506" t="s">
        <v>210</v>
      </c>
      <c r="E1765" s="506"/>
      <c r="F1765" s="506"/>
      <c r="G1765" s="506"/>
      <c r="H1765" s="506"/>
      <c r="I1765" s="506"/>
      <c r="J1765" s="506"/>
      <c r="K1765" s="506"/>
      <c r="L1765" s="506"/>
      <c r="M1765" s="506"/>
      <c r="N1765" s="506"/>
      <c r="O1765" s="258"/>
      <c r="P1765" s="259"/>
    </row>
    <row r="1766" spans="1:31" ht="27" customHeight="1">
      <c r="D1766" s="281"/>
      <c r="E1766" s="281"/>
      <c r="F1766" s="281"/>
      <c r="G1766" s="281"/>
      <c r="H1766" s="281"/>
      <c r="I1766" s="281"/>
      <c r="J1766" s="281"/>
      <c r="K1766" s="281"/>
      <c r="L1766" s="281"/>
      <c r="M1766" s="281"/>
      <c r="N1766" s="281"/>
      <c r="O1766" s="281"/>
      <c r="P1766" s="259"/>
      <c r="AE1766" s="262"/>
    </row>
    <row r="1767" spans="1:31" s="255" customFormat="1" ht="19.5" customHeight="1">
      <c r="C1767" s="283"/>
      <c r="L1767" s="283"/>
      <c r="N1767" s="507">
        <f ca="1">TODAY()</f>
        <v>45761</v>
      </c>
      <c r="O1767" s="507"/>
    </row>
    <row r="1768" spans="1:31" s="255" customFormat="1" ht="19.5" customHeight="1">
      <c r="C1768" s="283"/>
    </row>
    <row r="1769" spans="1:31" s="255" customFormat="1" ht="19.5" customHeight="1">
      <c r="C1769" s="518" t="s">
        <v>211</v>
      </c>
      <c r="D1769" s="518"/>
      <c r="E1769" s="518"/>
      <c r="F1769" s="518"/>
      <c r="G1769" s="518"/>
      <c r="H1769" s="518"/>
      <c r="I1769" s="518"/>
      <c r="J1769" s="518"/>
      <c r="K1769" s="518"/>
    </row>
    <row r="1770" spans="1:31" s="255" customFormat="1" ht="19.5" customHeight="1">
      <c r="C1770" s="283"/>
    </row>
    <row r="1771" spans="1:31" s="255" customFormat="1" ht="24" customHeight="1">
      <c r="C1771" s="283"/>
      <c r="M1771" s="264" t="s">
        <v>212</v>
      </c>
      <c r="N1771" s="519" t="str">
        <f>入力フォーム!$C$22</f>
        <v>07-999</v>
      </c>
      <c r="O1771" s="519"/>
    </row>
    <row r="1772" spans="1:31" s="255" customFormat="1" ht="24" customHeight="1">
      <c r="C1772" s="283"/>
      <c r="M1772" s="264" t="s">
        <v>213</v>
      </c>
      <c r="N1772" s="519" t="str">
        <f>入力フォーム!$C$4</f>
        <v>文学部事務室</v>
      </c>
      <c r="O1772" s="519"/>
    </row>
    <row r="1773" spans="1:31" s="255" customFormat="1" ht="24" customHeight="1">
      <c r="C1773" s="283"/>
      <c r="M1773" s="264" t="s">
        <v>214</v>
      </c>
      <c r="N1773" s="519">
        <f>VLOOKUP(A1761,入力フォーム!$A$26:$AA$75,9,FALSE)</f>
        <v>0</v>
      </c>
      <c r="O1773" s="519"/>
    </row>
    <row r="1774" spans="1:31" s="255" customFormat="1" ht="24" customHeight="1">
      <c r="C1774" s="283"/>
      <c r="M1774" s="264" t="s">
        <v>215</v>
      </c>
      <c r="N1774" s="519">
        <f>VLOOKUP(A1761,入力フォーム!$A$26:$AA$75,2,FALSE)</f>
        <v>0</v>
      </c>
      <c r="O1774" s="519"/>
    </row>
    <row r="1775" spans="1:31" s="255" customFormat="1" ht="22.5" customHeight="1">
      <c r="C1775" s="283"/>
      <c r="M1775" s="283"/>
      <c r="N1775" s="265"/>
      <c r="O1775" s="265"/>
    </row>
    <row r="1776" spans="1:31" s="255" customFormat="1" ht="22.5" customHeight="1">
      <c r="C1776" s="283"/>
      <c r="M1776" s="283"/>
      <c r="N1776" s="265"/>
      <c r="O1776" s="265"/>
    </row>
    <row r="1777" spans="3:16" s="255" customFormat="1" ht="19.5" customHeight="1">
      <c r="C1777" s="266" t="s">
        <v>250</v>
      </c>
      <c r="D1777" s="266"/>
      <c r="E1777" s="520">
        <f>入力フォーム!$C$13</f>
        <v>45931</v>
      </c>
      <c r="F1777" s="520"/>
      <c r="G1777" s="520"/>
      <c r="H1777" s="520"/>
      <c r="I1777" s="521" t="s">
        <v>216</v>
      </c>
      <c r="J1777" s="521"/>
      <c r="K1777" s="521"/>
      <c r="L1777" s="521"/>
      <c r="M1777" s="521"/>
      <c r="N1777" s="521"/>
    </row>
    <row r="1778" spans="3:16" s="255" customFormat="1" ht="21" customHeight="1">
      <c r="C1778" s="267"/>
      <c r="D1778" s="267"/>
      <c r="E1778" s="267"/>
      <c r="F1778" s="267"/>
      <c r="G1778" s="267"/>
      <c r="H1778" s="267"/>
      <c r="I1778" s="267"/>
      <c r="J1778" s="267"/>
      <c r="K1778" s="267"/>
      <c r="L1778" s="267"/>
      <c r="M1778" s="267"/>
      <c r="N1778" s="267"/>
      <c r="O1778" s="267"/>
    </row>
    <row r="1779" spans="3:16" s="255" customFormat="1" ht="21" customHeight="1">
      <c r="C1779" s="267"/>
      <c r="D1779" s="267"/>
      <c r="E1779" s="267"/>
      <c r="F1779" s="267"/>
      <c r="G1779" s="267"/>
      <c r="H1779" s="267"/>
      <c r="I1779" s="267"/>
      <c r="J1779" s="267"/>
      <c r="K1779" s="267"/>
      <c r="L1779" s="267"/>
      <c r="M1779" s="267"/>
      <c r="N1779" s="267"/>
      <c r="O1779" s="267"/>
    </row>
    <row r="1780" spans="3:16" s="255" customFormat="1" ht="21" customHeight="1">
      <c r="C1780" s="283"/>
      <c r="D1780" s="512" t="s">
        <v>217</v>
      </c>
      <c r="E1780" s="512"/>
      <c r="F1780" s="512"/>
      <c r="G1780" s="512"/>
      <c r="H1780" s="512"/>
      <c r="I1780" s="512"/>
      <c r="J1780" s="512"/>
      <c r="K1780" s="512"/>
      <c r="L1780" s="512"/>
      <c r="M1780" s="512"/>
      <c r="N1780" s="512"/>
      <c r="O1780" s="512"/>
      <c r="P1780" s="266"/>
    </row>
    <row r="1781" spans="3:16" s="255" customFormat="1" ht="21" customHeight="1">
      <c r="C1781" s="267"/>
      <c r="D1781" s="267"/>
      <c r="E1781" s="267"/>
      <c r="F1781" s="267"/>
      <c r="G1781" s="267"/>
      <c r="H1781" s="267"/>
      <c r="I1781" s="267"/>
      <c r="J1781" s="267"/>
      <c r="K1781" s="267"/>
      <c r="L1781" s="267"/>
      <c r="M1781" s="267"/>
      <c r="N1781" s="267"/>
      <c r="O1781" s="267"/>
    </row>
    <row r="1782" spans="3:16" s="255" customFormat="1" ht="21" customHeight="1">
      <c r="C1782" s="285"/>
      <c r="D1782" s="285"/>
      <c r="E1782" s="285"/>
      <c r="F1782" s="285"/>
      <c r="G1782" s="285"/>
      <c r="H1782" s="285"/>
      <c r="I1782" s="285"/>
      <c r="J1782" s="285"/>
    </row>
    <row r="1783" spans="3:16" s="255" customFormat="1" ht="27" customHeight="1">
      <c r="C1783" s="283" t="s">
        <v>251</v>
      </c>
      <c r="D1783" s="283" t="s">
        <v>218</v>
      </c>
      <c r="E1783" s="513"/>
      <c r="F1783" s="513"/>
      <c r="G1783" s="513"/>
      <c r="H1783" s="513"/>
      <c r="I1783" s="513"/>
      <c r="J1783" s="513"/>
      <c r="K1783" s="513"/>
      <c r="M1783" s="269"/>
      <c r="N1783" s="270" t="s">
        <v>219</v>
      </c>
    </row>
    <row r="1784" spans="3:16" s="255" customFormat="1" ht="27" customHeight="1">
      <c r="C1784" s="283" t="s">
        <v>252</v>
      </c>
      <c r="D1784" s="283" t="s">
        <v>220</v>
      </c>
      <c r="E1784" s="514"/>
      <c r="F1784" s="514"/>
      <c r="G1784" s="514"/>
      <c r="H1784" s="514"/>
      <c r="I1784" s="514"/>
      <c r="J1784" s="514"/>
      <c r="K1784" s="514"/>
      <c r="L1784" s="284" t="s">
        <v>253</v>
      </c>
      <c r="M1784" s="282"/>
      <c r="N1784" s="273" t="s">
        <v>221</v>
      </c>
      <c r="O1784" s="274"/>
    </row>
    <row r="1785" spans="3:16" s="255" customFormat="1" ht="22.5" customHeight="1">
      <c r="C1785" s="283"/>
      <c r="D1785" s="283"/>
      <c r="E1785" s="283"/>
      <c r="F1785" s="283"/>
      <c r="G1785" s="283"/>
      <c r="H1785" s="283"/>
      <c r="I1785" s="283"/>
      <c r="J1785" s="283"/>
    </row>
    <row r="1786" spans="3:16" s="255" customFormat="1" ht="27" customHeight="1">
      <c r="C1786" s="283"/>
      <c r="D1786" s="283" t="s">
        <v>254</v>
      </c>
      <c r="E1786" s="515" t="s">
        <v>222</v>
      </c>
      <c r="F1786" s="515"/>
      <c r="G1786" s="515"/>
      <c r="H1786" s="515"/>
      <c r="I1786" s="515"/>
      <c r="J1786" s="515"/>
      <c r="K1786" s="515"/>
    </row>
    <row r="1787" spans="3:16" s="255" customFormat="1" ht="22.5" customHeight="1">
      <c r="C1787" s="283"/>
      <c r="D1787" s="283"/>
      <c r="E1787" s="283"/>
      <c r="F1787" s="283"/>
      <c r="G1787" s="283"/>
      <c r="H1787" s="283"/>
      <c r="I1787" s="283"/>
      <c r="J1787" s="283"/>
    </row>
    <row r="1788" spans="3:16" s="255" customFormat="1" ht="27" customHeight="1">
      <c r="C1788" s="283" t="s">
        <v>255</v>
      </c>
      <c r="D1788" s="283" t="s">
        <v>223</v>
      </c>
      <c r="E1788" s="275"/>
      <c r="F1788" s="275"/>
      <c r="G1788" s="275"/>
      <c r="H1788" s="275"/>
      <c r="I1788" s="275"/>
      <c r="J1788" s="275"/>
      <c r="K1788" s="276"/>
      <c r="L1788" s="277"/>
    </row>
    <row r="1789" spans="3:16" s="255" customFormat="1" ht="27" customHeight="1">
      <c r="C1789" s="283"/>
      <c r="D1789" s="283"/>
      <c r="E1789" s="516" t="s">
        <v>224</v>
      </c>
      <c r="F1789" s="516"/>
      <c r="G1789" s="516"/>
      <c r="H1789" s="516"/>
      <c r="I1789" s="516"/>
      <c r="J1789" s="516"/>
      <c r="K1789" s="516"/>
      <c r="L1789" s="516"/>
      <c r="M1789" s="516"/>
      <c r="N1789" s="516"/>
    </row>
    <row r="1790" spans="3:16" s="255" customFormat="1" ht="22.5" customHeight="1">
      <c r="C1790" s="283"/>
      <c r="D1790" s="283"/>
      <c r="E1790" s="283"/>
      <c r="F1790" s="283"/>
      <c r="G1790" s="283"/>
      <c r="H1790" s="283"/>
      <c r="I1790" s="283"/>
      <c r="J1790" s="283"/>
    </row>
    <row r="1791" spans="3:16" s="255" customFormat="1" ht="27" customHeight="1">
      <c r="C1791" s="283" t="s">
        <v>256</v>
      </c>
      <c r="D1791" s="283" t="s">
        <v>218</v>
      </c>
      <c r="E1791" s="517"/>
      <c r="F1791" s="517"/>
      <c r="G1791" s="517"/>
      <c r="H1791" s="517"/>
      <c r="I1791" s="517"/>
      <c r="J1791" s="517"/>
      <c r="K1791" s="517"/>
      <c r="L1791" s="517"/>
      <c r="M1791" s="517"/>
      <c r="N1791" s="517"/>
    </row>
    <row r="1792" spans="3:16" s="255" customFormat="1" ht="27" customHeight="1">
      <c r="C1792" s="283" t="s">
        <v>257</v>
      </c>
      <c r="D1792" s="283" t="s">
        <v>225</v>
      </c>
      <c r="E1792" s="508"/>
      <c r="F1792" s="508"/>
      <c r="G1792" s="508"/>
      <c r="H1792" s="508"/>
      <c r="I1792" s="508"/>
      <c r="J1792" s="508"/>
      <c r="K1792" s="508"/>
      <c r="L1792" s="508"/>
      <c r="M1792" s="508"/>
      <c r="N1792" s="508"/>
    </row>
    <row r="1793" spans="1:16" s="255" customFormat="1" ht="22.5" customHeight="1">
      <c r="C1793" s="283"/>
      <c r="D1793" s="283"/>
      <c r="E1793" s="283"/>
      <c r="F1793" s="283"/>
      <c r="G1793" s="283"/>
      <c r="H1793" s="283"/>
      <c r="I1793" s="283"/>
      <c r="J1793" s="283"/>
    </row>
    <row r="1794" spans="1:16" s="255" customFormat="1" ht="19.5" customHeight="1">
      <c r="C1794" s="283"/>
      <c r="M1794" s="278"/>
      <c r="N1794" s="509" t="s">
        <v>226</v>
      </c>
      <c r="O1794" s="509"/>
    </row>
    <row r="1795" spans="1:16" s="255" customFormat="1" ht="19.5" customHeight="1">
      <c r="C1795" s="283"/>
      <c r="M1795" s="278"/>
      <c r="N1795" s="278"/>
    </row>
    <row r="1796" spans="1:16" s="255" customFormat="1" ht="27" customHeight="1">
      <c r="C1796" s="510" t="s">
        <v>227</v>
      </c>
      <c r="D1796" s="510"/>
      <c r="E1796" s="510"/>
      <c r="F1796" s="510"/>
      <c r="G1796" s="510"/>
      <c r="H1796" s="510"/>
      <c r="I1796" s="510"/>
      <c r="J1796" s="510"/>
      <c r="K1796" s="510"/>
      <c r="L1796" s="510"/>
      <c r="M1796" s="510"/>
      <c r="N1796" s="510"/>
      <c r="O1796" s="510"/>
    </row>
    <row r="1797" spans="1:16" s="255" customFormat="1" ht="24" customHeight="1">
      <c r="C1797" s="511" t="s">
        <v>228</v>
      </c>
      <c r="D1797" s="511"/>
      <c r="E1797" s="511"/>
      <c r="F1797" s="511"/>
      <c r="G1797" s="511"/>
      <c r="H1797" s="511"/>
      <c r="I1797" s="511"/>
      <c r="J1797" s="511"/>
      <c r="K1797" s="511"/>
      <c r="L1797" s="511"/>
      <c r="M1797" s="511"/>
      <c r="N1797" s="511"/>
      <c r="O1797" s="511"/>
    </row>
    <row r="1798" spans="1:16" s="255" customFormat="1" ht="24" customHeight="1">
      <c r="C1798" s="511" t="s">
        <v>258</v>
      </c>
      <c r="D1798" s="511"/>
      <c r="E1798" s="511"/>
      <c r="F1798" s="511"/>
      <c r="G1798" s="511"/>
      <c r="H1798" s="511"/>
      <c r="I1798" s="511"/>
      <c r="J1798" s="511"/>
      <c r="K1798" s="511"/>
      <c r="L1798" s="511"/>
      <c r="M1798" s="511"/>
      <c r="N1798" s="511"/>
      <c r="O1798" s="511"/>
    </row>
    <row r="1799" spans="1:16" s="255" customFormat="1" ht="24" customHeight="1">
      <c r="C1799" s="511" t="s">
        <v>259</v>
      </c>
      <c r="D1799" s="511"/>
      <c r="E1799" s="511"/>
      <c r="F1799" s="511"/>
      <c r="G1799" s="511"/>
      <c r="H1799" s="511"/>
      <c r="I1799" s="511"/>
      <c r="J1799" s="511"/>
      <c r="K1799" s="511"/>
      <c r="L1799" s="511"/>
      <c r="M1799" s="511"/>
      <c r="N1799" s="511"/>
      <c r="O1799" s="511"/>
    </row>
    <row r="1800" spans="1:16" s="255" customFormat="1" ht="24" customHeight="1">
      <c r="C1800" s="511" t="s">
        <v>260</v>
      </c>
      <c r="D1800" s="511"/>
      <c r="E1800" s="511"/>
      <c r="F1800" s="511"/>
      <c r="G1800" s="511"/>
      <c r="H1800" s="511"/>
      <c r="I1800" s="511"/>
      <c r="J1800" s="511"/>
      <c r="K1800" s="511"/>
      <c r="L1800" s="511"/>
      <c r="M1800" s="511"/>
      <c r="N1800" s="511"/>
      <c r="O1800" s="511"/>
    </row>
    <row r="1801" spans="1:16" s="255" customFormat="1" ht="24" customHeight="1">
      <c r="C1801" s="522" t="s">
        <v>261</v>
      </c>
      <c r="D1801" s="522"/>
      <c r="E1801" s="522"/>
      <c r="F1801" s="522"/>
      <c r="G1801" s="522"/>
      <c r="H1801" s="522"/>
      <c r="I1801" s="522"/>
      <c r="J1801" s="522"/>
      <c r="K1801" s="522"/>
      <c r="L1801" s="522"/>
      <c r="M1801" s="522"/>
      <c r="N1801" s="522"/>
      <c r="O1801" s="522"/>
    </row>
    <row r="1802" spans="1:16" s="255" customFormat="1" ht="24" customHeight="1">
      <c r="C1802" s="522" t="s">
        <v>262</v>
      </c>
      <c r="D1802" s="522"/>
      <c r="E1802" s="522"/>
      <c r="F1802" s="522"/>
      <c r="G1802" s="522"/>
      <c r="H1802" s="522"/>
      <c r="I1802" s="522"/>
      <c r="J1802" s="522"/>
      <c r="K1802" s="522"/>
      <c r="L1802" s="522"/>
      <c r="M1802" s="522"/>
      <c r="N1802" s="522"/>
      <c r="O1802" s="522"/>
    </row>
    <row r="1803" spans="1:16" ht="18.75" customHeight="1">
      <c r="D1803" s="279"/>
      <c r="E1803" s="279"/>
      <c r="F1803" s="279"/>
      <c r="G1803" s="279"/>
      <c r="H1803" s="279"/>
      <c r="I1803" s="279"/>
      <c r="J1803" s="279"/>
      <c r="K1803" s="279"/>
      <c r="L1803" s="279"/>
      <c r="M1803" s="279"/>
      <c r="N1803" s="279"/>
      <c r="O1803" s="279"/>
    </row>
    <row r="1804" spans="1:16" ht="18.75" customHeight="1" thickBot="1">
      <c r="N1804" s="523">
        <v>20250414</v>
      </c>
      <c r="O1804" s="523"/>
    </row>
    <row r="1805" spans="1:16" s="255" customFormat="1" ht="31.5" customHeight="1">
      <c r="A1805" s="255">
        <f>IF(MOD(ROW()-1,44)=0,QUOTIENT(ROW()-1,44)+1,"")</f>
        <v>42</v>
      </c>
      <c r="C1805" s="498" t="s">
        <v>248</v>
      </c>
      <c r="D1805" s="498"/>
      <c r="E1805" s="499">
        <f>VLOOKUP(A1805,入力フォーム!$A$26:$AA$75,25,FALSE)</f>
        <v>0</v>
      </c>
      <c r="F1805" s="500"/>
      <c r="G1805" s="501"/>
      <c r="H1805" s="505">
        <f>IF(OR(E1805="新規",E1805="変更"),"※提出してください",IF(E1805="済","※提出は不要です",))</f>
        <v>0</v>
      </c>
      <c r="I1805" s="505"/>
      <c r="J1805" s="505"/>
      <c r="K1805" s="505"/>
      <c r="L1805" s="505"/>
      <c r="M1805" s="505"/>
      <c r="N1805" s="505"/>
      <c r="O1805" s="505"/>
    </row>
    <row r="1806" spans="1:16" s="255" customFormat="1" ht="23.25" customHeight="1" thickBot="1">
      <c r="C1806" s="498"/>
      <c r="D1806" s="498"/>
      <c r="E1806" s="502"/>
      <c r="F1806" s="503"/>
      <c r="G1806" s="504"/>
      <c r="H1806" s="505"/>
      <c r="I1806" s="505"/>
      <c r="J1806" s="505"/>
      <c r="K1806" s="505"/>
      <c r="L1806" s="505"/>
      <c r="M1806" s="505"/>
      <c r="N1806" s="505"/>
      <c r="O1806" s="505"/>
    </row>
    <row r="1807" spans="1:16" s="255" customFormat="1" ht="23.25" customHeight="1">
      <c r="C1807" s="256"/>
      <c r="D1807" s="256"/>
      <c r="E1807" s="256"/>
      <c r="F1807" s="256"/>
      <c r="G1807" s="256"/>
      <c r="H1807" s="256"/>
      <c r="I1807" s="256"/>
      <c r="J1807" s="256"/>
      <c r="K1807" s="256"/>
      <c r="L1807" s="256"/>
      <c r="M1807" s="256"/>
      <c r="N1807" s="256"/>
      <c r="O1807" s="256"/>
    </row>
    <row r="1808" spans="1:16" ht="30" customHeight="1">
      <c r="D1808" s="506" t="s">
        <v>249</v>
      </c>
      <c r="E1808" s="506"/>
      <c r="F1808" s="506"/>
      <c r="G1808" s="506"/>
      <c r="H1808" s="506"/>
      <c r="I1808" s="506"/>
      <c r="J1808" s="506"/>
      <c r="K1808" s="506"/>
      <c r="L1808" s="506"/>
      <c r="M1808" s="506"/>
      <c r="N1808" s="506"/>
      <c r="O1808" s="258"/>
      <c r="P1808" s="259"/>
    </row>
    <row r="1809" spans="3:31" ht="30" customHeight="1">
      <c r="D1809" s="506" t="s">
        <v>210</v>
      </c>
      <c r="E1809" s="506"/>
      <c r="F1809" s="506"/>
      <c r="G1809" s="506"/>
      <c r="H1809" s="506"/>
      <c r="I1809" s="506"/>
      <c r="J1809" s="506"/>
      <c r="K1809" s="506"/>
      <c r="L1809" s="506"/>
      <c r="M1809" s="506"/>
      <c r="N1809" s="506"/>
      <c r="O1809" s="258"/>
      <c r="P1809" s="259"/>
    </row>
    <row r="1810" spans="3:31" ht="27" customHeight="1">
      <c r="D1810" s="281"/>
      <c r="E1810" s="281"/>
      <c r="F1810" s="281"/>
      <c r="G1810" s="281"/>
      <c r="H1810" s="281"/>
      <c r="I1810" s="281"/>
      <c r="J1810" s="281"/>
      <c r="K1810" s="281"/>
      <c r="L1810" s="281"/>
      <c r="M1810" s="281"/>
      <c r="N1810" s="281"/>
      <c r="O1810" s="281"/>
      <c r="P1810" s="259"/>
      <c r="AE1810" s="262"/>
    </row>
    <row r="1811" spans="3:31" s="255" customFormat="1" ht="19.5" customHeight="1">
      <c r="C1811" s="283"/>
      <c r="L1811" s="283"/>
      <c r="N1811" s="507">
        <f ca="1">TODAY()</f>
        <v>45761</v>
      </c>
      <c r="O1811" s="507"/>
    </row>
    <row r="1812" spans="3:31" s="255" customFormat="1" ht="19.5" customHeight="1">
      <c r="C1812" s="283"/>
    </row>
    <row r="1813" spans="3:31" s="255" customFormat="1" ht="19.5" customHeight="1">
      <c r="C1813" s="518" t="s">
        <v>211</v>
      </c>
      <c r="D1813" s="518"/>
      <c r="E1813" s="518"/>
      <c r="F1813" s="518"/>
      <c r="G1813" s="518"/>
      <c r="H1813" s="518"/>
      <c r="I1813" s="518"/>
      <c r="J1813" s="518"/>
      <c r="K1813" s="518"/>
    </row>
    <row r="1814" spans="3:31" s="255" customFormat="1" ht="19.5" customHeight="1">
      <c r="C1814" s="283"/>
    </row>
    <row r="1815" spans="3:31" s="255" customFormat="1" ht="24" customHeight="1">
      <c r="C1815" s="283"/>
      <c r="M1815" s="264" t="s">
        <v>212</v>
      </c>
      <c r="N1815" s="519" t="str">
        <f>入力フォーム!$C$22</f>
        <v>07-999</v>
      </c>
      <c r="O1815" s="519"/>
    </row>
    <row r="1816" spans="3:31" s="255" customFormat="1" ht="24" customHeight="1">
      <c r="C1816" s="283"/>
      <c r="M1816" s="264" t="s">
        <v>213</v>
      </c>
      <c r="N1816" s="519" t="str">
        <f>入力フォーム!$C$4</f>
        <v>文学部事務室</v>
      </c>
      <c r="O1816" s="519"/>
    </row>
    <row r="1817" spans="3:31" s="255" customFormat="1" ht="24" customHeight="1">
      <c r="C1817" s="283"/>
      <c r="M1817" s="264" t="s">
        <v>214</v>
      </c>
      <c r="N1817" s="519">
        <f>VLOOKUP(A1805,入力フォーム!$A$26:$AA$75,9,FALSE)</f>
        <v>0</v>
      </c>
      <c r="O1817" s="519"/>
    </row>
    <row r="1818" spans="3:31" s="255" customFormat="1" ht="24" customHeight="1">
      <c r="C1818" s="283"/>
      <c r="M1818" s="264" t="s">
        <v>215</v>
      </c>
      <c r="N1818" s="519">
        <f>VLOOKUP(A1805,入力フォーム!$A$26:$AA$75,2,FALSE)</f>
        <v>0</v>
      </c>
      <c r="O1818" s="519"/>
    </row>
    <row r="1819" spans="3:31" s="255" customFormat="1" ht="22.5" customHeight="1">
      <c r="C1819" s="283"/>
      <c r="M1819" s="283"/>
      <c r="N1819" s="265"/>
      <c r="O1819" s="265"/>
    </row>
    <row r="1820" spans="3:31" s="255" customFormat="1" ht="22.5" customHeight="1">
      <c r="C1820" s="283"/>
      <c r="M1820" s="283"/>
      <c r="N1820" s="265"/>
      <c r="O1820" s="265"/>
    </row>
    <row r="1821" spans="3:31" s="255" customFormat="1" ht="19.5" customHeight="1">
      <c r="C1821" s="266" t="s">
        <v>250</v>
      </c>
      <c r="D1821" s="266"/>
      <c r="E1821" s="520">
        <f>入力フォーム!$C$13</f>
        <v>45931</v>
      </c>
      <c r="F1821" s="520"/>
      <c r="G1821" s="520"/>
      <c r="H1821" s="520"/>
      <c r="I1821" s="521" t="s">
        <v>216</v>
      </c>
      <c r="J1821" s="521"/>
      <c r="K1821" s="521"/>
      <c r="L1821" s="521"/>
      <c r="M1821" s="521"/>
      <c r="N1821" s="521"/>
    </row>
    <row r="1822" spans="3:31" s="255" customFormat="1" ht="21" customHeight="1">
      <c r="C1822" s="267"/>
      <c r="D1822" s="267"/>
      <c r="E1822" s="267"/>
      <c r="F1822" s="267"/>
      <c r="G1822" s="267"/>
      <c r="H1822" s="267"/>
      <c r="I1822" s="267"/>
      <c r="J1822" s="267"/>
      <c r="K1822" s="267"/>
      <c r="L1822" s="267"/>
      <c r="M1822" s="267"/>
      <c r="N1822" s="267"/>
      <c r="O1822" s="267"/>
    </row>
    <row r="1823" spans="3:31" s="255" customFormat="1" ht="21" customHeight="1">
      <c r="C1823" s="267"/>
      <c r="D1823" s="267"/>
      <c r="E1823" s="267"/>
      <c r="F1823" s="267"/>
      <c r="G1823" s="267"/>
      <c r="H1823" s="267"/>
      <c r="I1823" s="267"/>
      <c r="J1823" s="267"/>
      <c r="K1823" s="267"/>
      <c r="L1823" s="267"/>
      <c r="M1823" s="267"/>
      <c r="N1823" s="267"/>
      <c r="O1823" s="267"/>
    </row>
    <row r="1824" spans="3:31" s="255" customFormat="1" ht="21" customHeight="1">
      <c r="C1824" s="283"/>
      <c r="D1824" s="512" t="s">
        <v>217</v>
      </c>
      <c r="E1824" s="512"/>
      <c r="F1824" s="512"/>
      <c r="G1824" s="512"/>
      <c r="H1824" s="512"/>
      <c r="I1824" s="512"/>
      <c r="J1824" s="512"/>
      <c r="K1824" s="512"/>
      <c r="L1824" s="512"/>
      <c r="M1824" s="512"/>
      <c r="N1824" s="512"/>
      <c r="O1824" s="512"/>
      <c r="P1824" s="266"/>
    </row>
    <row r="1825" spans="3:15" s="255" customFormat="1" ht="21" customHeight="1">
      <c r="C1825" s="267"/>
      <c r="D1825" s="267"/>
      <c r="E1825" s="267"/>
      <c r="F1825" s="267"/>
      <c r="G1825" s="267"/>
      <c r="H1825" s="267"/>
      <c r="I1825" s="267"/>
      <c r="J1825" s="267"/>
      <c r="K1825" s="267"/>
      <c r="L1825" s="267"/>
      <c r="M1825" s="267"/>
      <c r="N1825" s="267"/>
      <c r="O1825" s="267"/>
    </row>
    <row r="1826" spans="3:15" s="255" customFormat="1" ht="21" customHeight="1">
      <c r="C1826" s="285"/>
      <c r="D1826" s="285"/>
      <c r="E1826" s="285"/>
      <c r="F1826" s="285"/>
      <c r="G1826" s="285"/>
      <c r="H1826" s="285"/>
      <c r="I1826" s="285"/>
      <c r="J1826" s="285"/>
    </row>
    <row r="1827" spans="3:15" s="255" customFormat="1" ht="27" customHeight="1">
      <c r="C1827" s="283" t="s">
        <v>251</v>
      </c>
      <c r="D1827" s="283" t="s">
        <v>218</v>
      </c>
      <c r="E1827" s="513"/>
      <c r="F1827" s="513"/>
      <c r="G1827" s="513"/>
      <c r="H1827" s="513"/>
      <c r="I1827" s="513"/>
      <c r="J1827" s="513"/>
      <c r="K1827" s="513"/>
      <c r="M1827" s="269"/>
      <c r="N1827" s="270" t="s">
        <v>219</v>
      </c>
    </row>
    <row r="1828" spans="3:15" s="255" customFormat="1" ht="27" customHeight="1">
      <c r="C1828" s="283" t="s">
        <v>252</v>
      </c>
      <c r="D1828" s="283" t="s">
        <v>220</v>
      </c>
      <c r="E1828" s="514"/>
      <c r="F1828" s="514"/>
      <c r="G1828" s="514"/>
      <c r="H1828" s="514"/>
      <c r="I1828" s="514"/>
      <c r="J1828" s="514"/>
      <c r="K1828" s="514"/>
      <c r="L1828" s="284" t="s">
        <v>253</v>
      </c>
      <c r="M1828" s="282"/>
      <c r="N1828" s="273" t="s">
        <v>221</v>
      </c>
      <c r="O1828" s="274"/>
    </row>
    <row r="1829" spans="3:15" s="255" customFormat="1" ht="22.5" customHeight="1">
      <c r="C1829" s="283"/>
      <c r="D1829" s="283"/>
      <c r="E1829" s="283"/>
      <c r="F1829" s="283"/>
      <c r="G1829" s="283"/>
      <c r="H1829" s="283"/>
      <c r="I1829" s="283"/>
      <c r="J1829" s="283"/>
    </row>
    <row r="1830" spans="3:15" s="255" customFormat="1" ht="27" customHeight="1">
      <c r="C1830" s="283"/>
      <c r="D1830" s="283" t="s">
        <v>254</v>
      </c>
      <c r="E1830" s="515" t="s">
        <v>222</v>
      </c>
      <c r="F1830" s="515"/>
      <c r="G1830" s="515"/>
      <c r="H1830" s="515"/>
      <c r="I1830" s="515"/>
      <c r="J1830" s="515"/>
      <c r="K1830" s="515"/>
    </row>
    <row r="1831" spans="3:15" s="255" customFormat="1" ht="22.5" customHeight="1">
      <c r="C1831" s="283"/>
      <c r="D1831" s="283"/>
      <c r="E1831" s="283"/>
      <c r="F1831" s="283"/>
      <c r="G1831" s="283"/>
      <c r="H1831" s="283"/>
      <c r="I1831" s="283"/>
      <c r="J1831" s="283"/>
    </row>
    <row r="1832" spans="3:15" s="255" customFormat="1" ht="27" customHeight="1">
      <c r="C1832" s="283" t="s">
        <v>255</v>
      </c>
      <c r="D1832" s="283" t="s">
        <v>223</v>
      </c>
      <c r="E1832" s="275"/>
      <c r="F1832" s="275"/>
      <c r="G1832" s="275"/>
      <c r="H1832" s="275"/>
      <c r="I1832" s="275"/>
      <c r="J1832" s="275"/>
      <c r="K1832" s="276"/>
      <c r="L1832" s="277"/>
    </row>
    <row r="1833" spans="3:15" s="255" customFormat="1" ht="27" customHeight="1">
      <c r="C1833" s="283"/>
      <c r="D1833" s="283"/>
      <c r="E1833" s="516" t="s">
        <v>224</v>
      </c>
      <c r="F1833" s="516"/>
      <c r="G1833" s="516"/>
      <c r="H1833" s="516"/>
      <c r="I1833" s="516"/>
      <c r="J1833" s="516"/>
      <c r="K1833" s="516"/>
      <c r="L1833" s="516"/>
      <c r="M1833" s="516"/>
      <c r="N1833" s="516"/>
    </row>
    <row r="1834" spans="3:15" s="255" customFormat="1" ht="22.5" customHeight="1">
      <c r="C1834" s="283"/>
      <c r="D1834" s="283"/>
      <c r="E1834" s="283"/>
      <c r="F1834" s="283"/>
      <c r="G1834" s="283"/>
      <c r="H1834" s="283"/>
      <c r="I1834" s="283"/>
      <c r="J1834" s="283"/>
    </row>
    <row r="1835" spans="3:15" s="255" customFormat="1" ht="27" customHeight="1">
      <c r="C1835" s="283" t="s">
        <v>256</v>
      </c>
      <c r="D1835" s="283" t="s">
        <v>218</v>
      </c>
      <c r="E1835" s="517"/>
      <c r="F1835" s="517"/>
      <c r="G1835" s="517"/>
      <c r="H1835" s="517"/>
      <c r="I1835" s="517"/>
      <c r="J1835" s="517"/>
      <c r="K1835" s="517"/>
      <c r="L1835" s="517"/>
      <c r="M1835" s="517"/>
      <c r="N1835" s="517"/>
    </row>
    <row r="1836" spans="3:15" s="255" customFormat="1" ht="27" customHeight="1">
      <c r="C1836" s="283" t="s">
        <v>257</v>
      </c>
      <c r="D1836" s="283" t="s">
        <v>225</v>
      </c>
      <c r="E1836" s="508"/>
      <c r="F1836" s="508"/>
      <c r="G1836" s="508"/>
      <c r="H1836" s="508"/>
      <c r="I1836" s="508"/>
      <c r="J1836" s="508"/>
      <c r="K1836" s="508"/>
      <c r="L1836" s="508"/>
      <c r="M1836" s="508"/>
      <c r="N1836" s="508"/>
    </row>
    <row r="1837" spans="3:15" s="255" customFormat="1" ht="22.5" customHeight="1">
      <c r="C1837" s="283"/>
      <c r="D1837" s="283"/>
      <c r="E1837" s="283"/>
      <c r="F1837" s="283"/>
      <c r="G1837" s="283"/>
      <c r="H1837" s="283"/>
      <c r="I1837" s="283"/>
      <c r="J1837" s="283"/>
    </row>
    <row r="1838" spans="3:15" s="255" customFormat="1" ht="19.5" customHeight="1">
      <c r="C1838" s="283"/>
      <c r="M1838" s="278"/>
      <c r="N1838" s="509" t="s">
        <v>226</v>
      </c>
      <c r="O1838" s="509"/>
    </row>
    <row r="1839" spans="3:15" s="255" customFormat="1" ht="19.5" customHeight="1">
      <c r="C1839" s="283"/>
      <c r="M1839" s="278"/>
      <c r="N1839" s="278"/>
    </row>
    <row r="1840" spans="3:15" s="255" customFormat="1" ht="27" customHeight="1">
      <c r="C1840" s="510" t="s">
        <v>227</v>
      </c>
      <c r="D1840" s="510"/>
      <c r="E1840" s="510"/>
      <c r="F1840" s="510"/>
      <c r="G1840" s="510"/>
      <c r="H1840" s="510"/>
      <c r="I1840" s="510"/>
      <c r="J1840" s="510"/>
      <c r="K1840" s="510"/>
      <c r="L1840" s="510"/>
      <c r="M1840" s="510"/>
      <c r="N1840" s="510"/>
      <c r="O1840" s="510"/>
    </row>
    <row r="1841" spans="1:31" s="255" customFormat="1" ht="24" customHeight="1">
      <c r="C1841" s="511" t="s">
        <v>228</v>
      </c>
      <c r="D1841" s="511"/>
      <c r="E1841" s="511"/>
      <c r="F1841" s="511"/>
      <c r="G1841" s="511"/>
      <c r="H1841" s="511"/>
      <c r="I1841" s="511"/>
      <c r="J1841" s="511"/>
      <c r="K1841" s="511"/>
      <c r="L1841" s="511"/>
      <c r="M1841" s="511"/>
      <c r="N1841" s="511"/>
      <c r="O1841" s="511"/>
    </row>
    <row r="1842" spans="1:31" s="255" customFormat="1" ht="24" customHeight="1">
      <c r="C1842" s="511" t="s">
        <v>258</v>
      </c>
      <c r="D1842" s="511"/>
      <c r="E1842" s="511"/>
      <c r="F1842" s="511"/>
      <c r="G1842" s="511"/>
      <c r="H1842" s="511"/>
      <c r="I1842" s="511"/>
      <c r="J1842" s="511"/>
      <c r="K1842" s="511"/>
      <c r="L1842" s="511"/>
      <c r="M1842" s="511"/>
      <c r="N1842" s="511"/>
      <c r="O1842" s="511"/>
    </row>
    <row r="1843" spans="1:31" s="255" customFormat="1" ht="24" customHeight="1">
      <c r="C1843" s="511" t="s">
        <v>259</v>
      </c>
      <c r="D1843" s="511"/>
      <c r="E1843" s="511"/>
      <c r="F1843" s="511"/>
      <c r="G1843" s="511"/>
      <c r="H1843" s="511"/>
      <c r="I1843" s="511"/>
      <c r="J1843" s="511"/>
      <c r="K1843" s="511"/>
      <c r="L1843" s="511"/>
      <c r="M1843" s="511"/>
      <c r="N1843" s="511"/>
      <c r="O1843" s="511"/>
    </row>
    <row r="1844" spans="1:31" s="255" customFormat="1" ht="24" customHeight="1">
      <c r="C1844" s="511" t="s">
        <v>260</v>
      </c>
      <c r="D1844" s="511"/>
      <c r="E1844" s="511"/>
      <c r="F1844" s="511"/>
      <c r="G1844" s="511"/>
      <c r="H1844" s="511"/>
      <c r="I1844" s="511"/>
      <c r="J1844" s="511"/>
      <c r="K1844" s="511"/>
      <c r="L1844" s="511"/>
      <c r="M1844" s="511"/>
      <c r="N1844" s="511"/>
      <c r="O1844" s="511"/>
    </row>
    <row r="1845" spans="1:31" s="255" customFormat="1" ht="24" customHeight="1">
      <c r="C1845" s="522" t="s">
        <v>261</v>
      </c>
      <c r="D1845" s="522"/>
      <c r="E1845" s="522"/>
      <c r="F1845" s="522"/>
      <c r="G1845" s="522"/>
      <c r="H1845" s="522"/>
      <c r="I1845" s="522"/>
      <c r="J1845" s="522"/>
      <c r="K1845" s="522"/>
      <c r="L1845" s="522"/>
      <c r="M1845" s="522"/>
      <c r="N1845" s="522"/>
      <c r="O1845" s="522"/>
    </row>
    <row r="1846" spans="1:31" s="255" customFormat="1" ht="24" customHeight="1">
      <c r="C1846" s="522" t="s">
        <v>262</v>
      </c>
      <c r="D1846" s="522"/>
      <c r="E1846" s="522"/>
      <c r="F1846" s="522"/>
      <c r="G1846" s="522"/>
      <c r="H1846" s="522"/>
      <c r="I1846" s="522"/>
      <c r="J1846" s="522"/>
      <c r="K1846" s="522"/>
      <c r="L1846" s="522"/>
      <c r="M1846" s="522"/>
      <c r="N1846" s="522"/>
      <c r="O1846" s="522"/>
    </row>
    <row r="1847" spans="1:31" ht="18.75" customHeight="1">
      <c r="D1847" s="279"/>
      <c r="E1847" s="279"/>
      <c r="F1847" s="279"/>
      <c r="G1847" s="279"/>
      <c r="H1847" s="279"/>
      <c r="I1847" s="279"/>
      <c r="J1847" s="279"/>
      <c r="K1847" s="279"/>
      <c r="L1847" s="279"/>
      <c r="M1847" s="279"/>
      <c r="N1847" s="279"/>
      <c r="O1847" s="279"/>
    </row>
    <row r="1848" spans="1:31" ht="18.75" customHeight="1" thickBot="1">
      <c r="N1848" s="523">
        <v>20250414</v>
      </c>
      <c r="O1848" s="523"/>
    </row>
    <row r="1849" spans="1:31" s="255" customFormat="1" ht="31.5" customHeight="1">
      <c r="A1849" s="255">
        <f>IF(MOD(ROW()-1,44)=0,QUOTIENT(ROW()-1,44)+1,"")</f>
        <v>43</v>
      </c>
      <c r="C1849" s="498" t="s">
        <v>248</v>
      </c>
      <c r="D1849" s="498"/>
      <c r="E1849" s="499">
        <f>VLOOKUP(A1849,入力フォーム!$A$26:$AA$75,25,FALSE)</f>
        <v>0</v>
      </c>
      <c r="F1849" s="500"/>
      <c r="G1849" s="501"/>
      <c r="H1849" s="505">
        <f>IF(OR(E1849="新規",E1849="変更"),"※提出してください",IF(E1849="済","※提出は不要です",))</f>
        <v>0</v>
      </c>
      <c r="I1849" s="505"/>
      <c r="J1849" s="505"/>
      <c r="K1849" s="505"/>
      <c r="L1849" s="505"/>
      <c r="M1849" s="505"/>
      <c r="N1849" s="505"/>
      <c r="O1849" s="505"/>
    </row>
    <row r="1850" spans="1:31" s="255" customFormat="1" ht="23.25" customHeight="1" thickBot="1">
      <c r="C1850" s="498"/>
      <c r="D1850" s="498"/>
      <c r="E1850" s="502"/>
      <c r="F1850" s="503"/>
      <c r="G1850" s="504"/>
      <c r="H1850" s="505"/>
      <c r="I1850" s="505"/>
      <c r="J1850" s="505"/>
      <c r="K1850" s="505"/>
      <c r="L1850" s="505"/>
      <c r="M1850" s="505"/>
      <c r="N1850" s="505"/>
      <c r="O1850" s="505"/>
    </row>
    <row r="1851" spans="1:31" s="255" customFormat="1" ht="23.25" customHeight="1">
      <c r="C1851" s="256"/>
      <c r="D1851" s="256"/>
      <c r="E1851" s="256"/>
      <c r="F1851" s="256"/>
      <c r="G1851" s="256"/>
      <c r="H1851" s="256"/>
      <c r="I1851" s="256"/>
      <c r="J1851" s="256"/>
      <c r="K1851" s="256"/>
      <c r="L1851" s="256"/>
      <c r="M1851" s="256"/>
      <c r="N1851" s="256"/>
      <c r="O1851" s="256"/>
    </row>
    <row r="1852" spans="1:31" ht="30" customHeight="1">
      <c r="D1852" s="506" t="s">
        <v>249</v>
      </c>
      <c r="E1852" s="506"/>
      <c r="F1852" s="506"/>
      <c r="G1852" s="506"/>
      <c r="H1852" s="506"/>
      <c r="I1852" s="506"/>
      <c r="J1852" s="506"/>
      <c r="K1852" s="506"/>
      <c r="L1852" s="506"/>
      <c r="M1852" s="506"/>
      <c r="N1852" s="506"/>
      <c r="O1852" s="258"/>
      <c r="P1852" s="259"/>
    </row>
    <row r="1853" spans="1:31" ht="30" customHeight="1">
      <c r="D1853" s="506" t="s">
        <v>210</v>
      </c>
      <c r="E1853" s="506"/>
      <c r="F1853" s="506"/>
      <c r="G1853" s="506"/>
      <c r="H1853" s="506"/>
      <c r="I1853" s="506"/>
      <c r="J1853" s="506"/>
      <c r="K1853" s="506"/>
      <c r="L1853" s="506"/>
      <c r="M1853" s="506"/>
      <c r="N1853" s="506"/>
      <c r="O1853" s="258"/>
      <c r="P1853" s="259"/>
    </row>
    <row r="1854" spans="1:31" ht="27" customHeight="1">
      <c r="D1854" s="281"/>
      <c r="E1854" s="281"/>
      <c r="F1854" s="281"/>
      <c r="G1854" s="281"/>
      <c r="H1854" s="281"/>
      <c r="I1854" s="281"/>
      <c r="J1854" s="281"/>
      <c r="K1854" s="281"/>
      <c r="L1854" s="281"/>
      <c r="M1854" s="281"/>
      <c r="N1854" s="281"/>
      <c r="O1854" s="281"/>
      <c r="P1854" s="259"/>
      <c r="AE1854" s="262"/>
    </row>
    <row r="1855" spans="1:31" s="255" customFormat="1" ht="19.5" customHeight="1">
      <c r="C1855" s="283"/>
      <c r="L1855" s="283"/>
      <c r="N1855" s="507">
        <f ca="1">TODAY()</f>
        <v>45761</v>
      </c>
      <c r="O1855" s="507"/>
    </row>
    <row r="1856" spans="1:31" s="255" customFormat="1" ht="19.5" customHeight="1">
      <c r="C1856" s="283"/>
    </row>
    <row r="1857" spans="3:16" s="255" customFormat="1" ht="19.5" customHeight="1">
      <c r="C1857" s="518" t="s">
        <v>211</v>
      </c>
      <c r="D1857" s="518"/>
      <c r="E1857" s="518"/>
      <c r="F1857" s="518"/>
      <c r="G1857" s="518"/>
      <c r="H1857" s="518"/>
      <c r="I1857" s="518"/>
      <c r="J1857" s="518"/>
      <c r="K1857" s="518"/>
    </row>
    <row r="1858" spans="3:16" s="255" customFormat="1" ht="19.5" customHeight="1">
      <c r="C1858" s="283"/>
    </row>
    <row r="1859" spans="3:16" s="255" customFormat="1" ht="24" customHeight="1">
      <c r="C1859" s="283"/>
      <c r="M1859" s="264" t="s">
        <v>212</v>
      </c>
      <c r="N1859" s="519" t="str">
        <f>入力フォーム!$C$22</f>
        <v>07-999</v>
      </c>
      <c r="O1859" s="519"/>
    </row>
    <row r="1860" spans="3:16" s="255" customFormat="1" ht="24" customHeight="1">
      <c r="C1860" s="283"/>
      <c r="M1860" s="264" t="s">
        <v>213</v>
      </c>
      <c r="N1860" s="519" t="str">
        <f>入力フォーム!$C$4</f>
        <v>文学部事務室</v>
      </c>
      <c r="O1860" s="519"/>
    </row>
    <row r="1861" spans="3:16" s="255" customFormat="1" ht="24" customHeight="1">
      <c r="C1861" s="283"/>
      <c r="M1861" s="264" t="s">
        <v>214</v>
      </c>
      <c r="N1861" s="519">
        <f>VLOOKUP(A1849,入力フォーム!$A$26:$AA$75,9,FALSE)</f>
        <v>0</v>
      </c>
      <c r="O1861" s="519"/>
    </row>
    <row r="1862" spans="3:16" s="255" customFormat="1" ht="24" customHeight="1">
      <c r="C1862" s="283"/>
      <c r="M1862" s="264" t="s">
        <v>215</v>
      </c>
      <c r="N1862" s="519">
        <f>VLOOKUP(A1849,入力フォーム!$A$26:$AA$75,2,FALSE)</f>
        <v>0</v>
      </c>
      <c r="O1862" s="519"/>
    </row>
    <row r="1863" spans="3:16" s="255" customFormat="1" ht="22.5" customHeight="1">
      <c r="C1863" s="283"/>
      <c r="M1863" s="283"/>
      <c r="N1863" s="265"/>
      <c r="O1863" s="265"/>
    </row>
    <row r="1864" spans="3:16" s="255" customFormat="1" ht="22.5" customHeight="1">
      <c r="C1864" s="283"/>
      <c r="M1864" s="283"/>
      <c r="N1864" s="265"/>
      <c r="O1864" s="265"/>
    </row>
    <row r="1865" spans="3:16" s="255" customFormat="1" ht="19.5" customHeight="1">
      <c r="C1865" s="266" t="s">
        <v>250</v>
      </c>
      <c r="D1865" s="266"/>
      <c r="E1865" s="520">
        <f>入力フォーム!$C$13</f>
        <v>45931</v>
      </c>
      <c r="F1865" s="520"/>
      <c r="G1865" s="520"/>
      <c r="H1865" s="520"/>
      <c r="I1865" s="521" t="s">
        <v>216</v>
      </c>
      <c r="J1865" s="521"/>
      <c r="K1865" s="521"/>
      <c r="L1865" s="521"/>
      <c r="M1865" s="521"/>
      <c r="N1865" s="521"/>
    </row>
    <row r="1866" spans="3:16" s="255" customFormat="1" ht="21" customHeight="1">
      <c r="C1866" s="267"/>
      <c r="D1866" s="267"/>
      <c r="E1866" s="267"/>
      <c r="F1866" s="267"/>
      <c r="G1866" s="267"/>
      <c r="H1866" s="267"/>
      <c r="I1866" s="267"/>
      <c r="J1866" s="267"/>
      <c r="K1866" s="267"/>
      <c r="L1866" s="267"/>
      <c r="M1866" s="267"/>
      <c r="N1866" s="267"/>
      <c r="O1866" s="267"/>
    </row>
    <row r="1867" spans="3:16" s="255" customFormat="1" ht="21" customHeight="1">
      <c r="C1867" s="267"/>
      <c r="D1867" s="267"/>
      <c r="E1867" s="267"/>
      <c r="F1867" s="267"/>
      <c r="G1867" s="267"/>
      <c r="H1867" s="267"/>
      <c r="I1867" s="267"/>
      <c r="J1867" s="267"/>
      <c r="K1867" s="267"/>
      <c r="L1867" s="267"/>
      <c r="M1867" s="267"/>
      <c r="N1867" s="267"/>
      <c r="O1867" s="267"/>
    </row>
    <row r="1868" spans="3:16" s="255" customFormat="1" ht="21" customHeight="1">
      <c r="C1868" s="283"/>
      <c r="D1868" s="512" t="s">
        <v>217</v>
      </c>
      <c r="E1868" s="512"/>
      <c r="F1868" s="512"/>
      <c r="G1868" s="512"/>
      <c r="H1868" s="512"/>
      <c r="I1868" s="512"/>
      <c r="J1868" s="512"/>
      <c r="K1868" s="512"/>
      <c r="L1868" s="512"/>
      <c r="M1868" s="512"/>
      <c r="N1868" s="512"/>
      <c r="O1868" s="512"/>
      <c r="P1868" s="266"/>
    </row>
    <row r="1869" spans="3:16" s="255" customFormat="1" ht="21" customHeight="1">
      <c r="C1869" s="267"/>
      <c r="D1869" s="267"/>
      <c r="E1869" s="267"/>
      <c r="F1869" s="267"/>
      <c r="G1869" s="267"/>
      <c r="H1869" s="267"/>
      <c r="I1869" s="267"/>
      <c r="J1869" s="267"/>
      <c r="K1869" s="267"/>
      <c r="L1869" s="267"/>
      <c r="M1869" s="267"/>
      <c r="N1869" s="267"/>
      <c r="O1869" s="267"/>
    </row>
    <row r="1870" spans="3:16" s="255" customFormat="1" ht="21" customHeight="1">
      <c r="C1870" s="285"/>
      <c r="D1870" s="285"/>
      <c r="E1870" s="285"/>
      <c r="F1870" s="285"/>
      <c r="G1870" s="285"/>
      <c r="H1870" s="285"/>
      <c r="I1870" s="285"/>
      <c r="J1870" s="285"/>
    </row>
    <row r="1871" spans="3:16" s="255" customFormat="1" ht="27" customHeight="1">
      <c r="C1871" s="283" t="s">
        <v>251</v>
      </c>
      <c r="D1871" s="283" t="s">
        <v>218</v>
      </c>
      <c r="E1871" s="513"/>
      <c r="F1871" s="513"/>
      <c r="G1871" s="513"/>
      <c r="H1871" s="513"/>
      <c r="I1871" s="513"/>
      <c r="J1871" s="513"/>
      <c r="K1871" s="513"/>
      <c r="M1871" s="269"/>
      <c r="N1871" s="270" t="s">
        <v>219</v>
      </c>
    </row>
    <row r="1872" spans="3:16" s="255" customFormat="1" ht="27" customHeight="1">
      <c r="C1872" s="283" t="s">
        <v>252</v>
      </c>
      <c r="D1872" s="283" t="s">
        <v>220</v>
      </c>
      <c r="E1872" s="514"/>
      <c r="F1872" s="514"/>
      <c r="G1872" s="514"/>
      <c r="H1872" s="514"/>
      <c r="I1872" s="514"/>
      <c r="J1872" s="514"/>
      <c r="K1872" s="514"/>
      <c r="L1872" s="284" t="s">
        <v>253</v>
      </c>
      <c r="M1872" s="282"/>
      <c r="N1872" s="273" t="s">
        <v>221</v>
      </c>
      <c r="O1872" s="274"/>
    </row>
    <row r="1873" spans="3:15" s="255" customFormat="1" ht="22.5" customHeight="1">
      <c r="C1873" s="283"/>
      <c r="D1873" s="283"/>
      <c r="E1873" s="283"/>
      <c r="F1873" s="283"/>
      <c r="G1873" s="283"/>
      <c r="H1873" s="283"/>
      <c r="I1873" s="283"/>
      <c r="J1873" s="283"/>
    </row>
    <row r="1874" spans="3:15" s="255" customFormat="1" ht="27" customHeight="1">
      <c r="C1874" s="283"/>
      <c r="D1874" s="283" t="s">
        <v>254</v>
      </c>
      <c r="E1874" s="515" t="s">
        <v>222</v>
      </c>
      <c r="F1874" s="515"/>
      <c r="G1874" s="515"/>
      <c r="H1874" s="515"/>
      <c r="I1874" s="515"/>
      <c r="J1874" s="515"/>
      <c r="K1874" s="515"/>
    </row>
    <row r="1875" spans="3:15" s="255" customFormat="1" ht="22.5" customHeight="1">
      <c r="C1875" s="283"/>
      <c r="D1875" s="283"/>
      <c r="E1875" s="283"/>
      <c r="F1875" s="283"/>
      <c r="G1875" s="283"/>
      <c r="H1875" s="283"/>
      <c r="I1875" s="283"/>
      <c r="J1875" s="283"/>
    </row>
    <row r="1876" spans="3:15" s="255" customFormat="1" ht="27" customHeight="1">
      <c r="C1876" s="283" t="s">
        <v>255</v>
      </c>
      <c r="D1876" s="283" t="s">
        <v>223</v>
      </c>
      <c r="E1876" s="275"/>
      <c r="F1876" s="275"/>
      <c r="G1876" s="275"/>
      <c r="H1876" s="275"/>
      <c r="I1876" s="275"/>
      <c r="J1876" s="275"/>
      <c r="K1876" s="276"/>
      <c r="L1876" s="277"/>
    </row>
    <row r="1877" spans="3:15" s="255" customFormat="1" ht="27" customHeight="1">
      <c r="C1877" s="283"/>
      <c r="D1877" s="283"/>
      <c r="E1877" s="516" t="s">
        <v>224</v>
      </c>
      <c r="F1877" s="516"/>
      <c r="G1877" s="516"/>
      <c r="H1877" s="516"/>
      <c r="I1877" s="516"/>
      <c r="J1877" s="516"/>
      <c r="K1877" s="516"/>
      <c r="L1877" s="516"/>
      <c r="M1877" s="516"/>
      <c r="N1877" s="516"/>
    </row>
    <row r="1878" spans="3:15" s="255" customFormat="1" ht="22.5" customHeight="1">
      <c r="C1878" s="283"/>
      <c r="D1878" s="283"/>
      <c r="E1878" s="283"/>
      <c r="F1878" s="283"/>
      <c r="G1878" s="283"/>
      <c r="H1878" s="283"/>
      <c r="I1878" s="283"/>
      <c r="J1878" s="283"/>
    </row>
    <row r="1879" spans="3:15" s="255" customFormat="1" ht="27" customHeight="1">
      <c r="C1879" s="283" t="s">
        <v>256</v>
      </c>
      <c r="D1879" s="283" t="s">
        <v>218</v>
      </c>
      <c r="E1879" s="517"/>
      <c r="F1879" s="517"/>
      <c r="G1879" s="517"/>
      <c r="H1879" s="517"/>
      <c r="I1879" s="517"/>
      <c r="J1879" s="517"/>
      <c r="K1879" s="517"/>
      <c r="L1879" s="517"/>
      <c r="M1879" s="517"/>
      <c r="N1879" s="517"/>
    </row>
    <row r="1880" spans="3:15" s="255" customFormat="1" ht="27" customHeight="1">
      <c r="C1880" s="283" t="s">
        <v>257</v>
      </c>
      <c r="D1880" s="283" t="s">
        <v>225</v>
      </c>
      <c r="E1880" s="508"/>
      <c r="F1880" s="508"/>
      <c r="G1880" s="508"/>
      <c r="H1880" s="508"/>
      <c r="I1880" s="508"/>
      <c r="J1880" s="508"/>
      <c r="K1880" s="508"/>
      <c r="L1880" s="508"/>
      <c r="M1880" s="508"/>
      <c r="N1880" s="508"/>
    </row>
    <row r="1881" spans="3:15" s="255" customFormat="1" ht="22.5" customHeight="1">
      <c r="C1881" s="283"/>
      <c r="D1881" s="283"/>
      <c r="E1881" s="283"/>
      <c r="F1881" s="283"/>
      <c r="G1881" s="283"/>
      <c r="H1881" s="283"/>
      <c r="I1881" s="283"/>
      <c r="J1881" s="283"/>
    </row>
    <row r="1882" spans="3:15" s="255" customFormat="1" ht="19.5" customHeight="1">
      <c r="C1882" s="283"/>
      <c r="M1882" s="278"/>
      <c r="N1882" s="509" t="s">
        <v>226</v>
      </c>
      <c r="O1882" s="509"/>
    </row>
    <row r="1883" spans="3:15" s="255" customFormat="1" ht="19.5" customHeight="1">
      <c r="C1883" s="283"/>
      <c r="M1883" s="278"/>
      <c r="N1883" s="278"/>
    </row>
    <row r="1884" spans="3:15" s="255" customFormat="1" ht="27" customHeight="1">
      <c r="C1884" s="510" t="s">
        <v>227</v>
      </c>
      <c r="D1884" s="510"/>
      <c r="E1884" s="510"/>
      <c r="F1884" s="510"/>
      <c r="G1884" s="510"/>
      <c r="H1884" s="510"/>
      <c r="I1884" s="510"/>
      <c r="J1884" s="510"/>
      <c r="K1884" s="510"/>
      <c r="L1884" s="510"/>
      <c r="M1884" s="510"/>
      <c r="N1884" s="510"/>
      <c r="O1884" s="510"/>
    </row>
    <row r="1885" spans="3:15" s="255" customFormat="1" ht="24" customHeight="1">
      <c r="C1885" s="511" t="s">
        <v>228</v>
      </c>
      <c r="D1885" s="511"/>
      <c r="E1885" s="511"/>
      <c r="F1885" s="511"/>
      <c r="G1885" s="511"/>
      <c r="H1885" s="511"/>
      <c r="I1885" s="511"/>
      <c r="J1885" s="511"/>
      <c r="K1885" s="511"/>
      <c r="L1885" s="511"/>
      <c r="M1885" s="511"/>
      <c r="N1885" s="511"/>
      <c r="O1885" s="511"/>
    </row>
    <row r="1886" spans="3:15" s="255" customFormat="1" ht="24" customHeight="1">
      <c r="C1886" s="511" t="s">
        <v>258</v>
      </c>
      <c r="D1886" s="511"/>
      <c r="E1886" s="511"/>
      <c r="F1886" s="511"/>
      <c r="G1886" s="511"/>
      <c r="H1886" s="511"/>
      <c r="I1886" s="511"/>
      <c r="J1886" s="511"/>
      <c r="K1886" s="511"/>
      <c r="L1886" s="511"/>
      <c r="M1886" s="511"/>
      <c r="N1886" s="511"/>
      <c r="O1886" s="511"/>
    </row>
    <row r="1887" spans="3:15" s="255" customFormat="1" ht="24" customHeight="1">
      <c r="C1887" s="511" t="s">
        <v>259</v>
      </c>
      <c r="D1887" s="511"/>
      <c r="E1887" s="511"/>
      <c r="F1887" s="511"/>
      <c r="G1887" s="511"/>
      <c r="H1887" s="511"/>
      <c r="I1887" s="511"/>
      <c r="J1887" s="511"/>
      <c r="K1887" s="511"/>
      <c r="L1887" s="511"/>
      <c r="M1887" s="511"/>
      <c r="N1887" s="511"/>
      <c r="O1887" s="511"/>
    </row>
    <row r="1888" spans="3:15" s="255" customFormat="1" ht="24" customHeight="1">
      <c r="C1888" s="511" t="s">
        <v>260</v>
      </c>
      <c r="D1888" s="511"/>
      <c r="E1888" s="511"/>
      <c r="F1888" s="511"/>
      <c r="G1888" s="511"/>
      <c r="H1888" s="511"/>
      <c r="I1888" s="511"/>
      <c r="J1888" s="511"/>
      <c r="K1888" s="511"/>
      <c r="L1888" s="511"/>
      <c r="M1888" s="511"/>
      <c r="N1888" s="511"/>
      <c r="O1888" s="511"/>
    </row>
    <row r="1889" spans="1:31" s="255" customFormat="1" ht="24" customHeight="1">
      <c r="C1889" s="522" t="s">
        <v>261</v>
      </c>
      <c r="D1889" s="522"/>
      <c r="E1889" s="522"/>
      <c r="F1889" s="522"/>
      <c r="G1889" s="522"/>
      <c r="H1889" s="522"/>
      <c r="I1889" s="522"/>
      <c r="J1889" s="522"/>
      <c r="K1889" s="522"/>
      <c r="L1889" s="522"/>
      <c r="M1889" s="522"/>
      <c r="N1889" s="522"/>
      <c r="O1889" s="522"/>
    </row>
    <row r="1890" spans="1:31" s="255" customFormat="1" ht="24" customHeight="1">
      <c r="C1890" s="522" t="s">
        <v>262</v>
      </c>
      <c r="D1890" s="522"/>
      <c r="E1890" s="522"/>
      <c r="F1890" s="522"/>
      <c r="G1890" s="522"/>
      <c r="H1890" s="522"/>
      <c r="I1890" s="522"/>
      <c r="J1890" s="522"/>
      <c r="K1890" s="522"/>
      <c r="L1890" s="522"/>
      <c r="M1890" s="522"/>
      <c r="N1890" s="522"/>
      <c r="O1890" s="522"/>
    </row>
    <row r="1891" spans="1:31" ht="18.75" customHeight="1">
      <c r="D1891" s="279"/>
      <c r="E1891" s="279"/>
      <c r="F1891" s="279"/>
      <c r="G1891" s="279"/>
      <c r="H1891" s="279"/>
      <c r="I1891" s="279"/>
      <c r="J1891" s="279"/>
      <c r="K1891" s="279"/>
      <c r="L1891" s="279"/>
      <c r="M1891" s="279"/>
      <c r="N1891" s="279"/>
      <c r="O1891" s="279"/>
    </row>
    <row r="1892" spans="1:31" ht="18.75" customHeight="1" thickBot="1">
      <c r="N1892" s="523">
        <v>20250414</v>
      </c>
      <c r="O1892" s="523"/>
    </row>
    <row r="1893" spans="1:31" s="255" customFormat="1" ht="31.5" customHeight="1">
      <c r="A1893" s="255">
        <f>IF(MOD(ROW()-1,44)=0,QUOTIENT(ROW()-1,44)+1,"")</f>
        <v>44</v>
      </c>
      <c r="C1893" s="498" t="s">
        <v>248</v>
      </c>
      <c r="D1893" s="498"/>
      <c r="E1893" s="499">
        <f>VLOOKUP(A1893,入力フォーム!$A$26:$AA$75,25,FALSE)</f>
        <v>0</v>
      </c>
      <c r="F1893" s="500"/>
      <c r="G1893" s="501"/>
      <c r="H1893" s="505">
        <f>IF(OR(E1893="新規",E1893="変更"),"※提出してください",IF(E1893="済","※提出は不要です",))</f>
        <v>0</v>
      </c>
      <c r="I1893" s="505"/>
      <c r="J1893" s="505"/>
      <c r="K1893" s="505"/>
      <c r="L1893" s="505"/>
      <c r="M1893" s="505"/>
      <c r="N1893" s="505"/>
      <c r="O1893" s="505"/>
    </row>
    <row r="1894" spans="1:31" s="255" customFormat="1" ht="23.25" customHeight="1" thickBot="1">
      <c r="C1894" s="498"/>
      <c r="D1894" s="498"/>
      <c r="E1894" s="502"/>
      <c r="F1894" s="503"/>
      <c r="G1894" s="504"/>
      <c r="H1894" s="505"/>
      <c r="I1894" s="505"/>
      <c r="J1894" s="505"/>
      <c r="K1894" s="505"/>
      <c r="L1894" s="505"/>
      <c r="M1894" s="505"/>
      <c r="N1894" s="505"/>
      <c r="O1894" s="505"/>
    </row>
    <row r="1895" spans="1:31" s="255" customFormat="1" ht="23.25" customHeight="1">
      <c r="C1895" s="256"/>
      <c r="D1895" s="256"/>
      <c r="E1895" s="256"/>
      <c r="F1895" s="256"/>
      <c r="G1895" s="256"/>
      <c r="H1895" s="256"/>
      <c r="I1895" s="256"/>
      <c r="J1895" s="256"/>
      <c r="K1895" s="256"/>
      <c r="L1895" s="256"/>
      <c r="M1895" s="256"/>
      <c r="N1895" s="256"/>
      <c r="O1895" s="256"/>
    </row>
    <row r="1896" spans="1:31" ht="30" customHeight="1">
      <c r="D1896" s="506" t="s">
        <v>249</v>
      </c>
      <c r="E1896" s="506"/>
      <c r="F1896" s="506"/>
      <c r="G1896" s="506"/>
      <c r="H1896" s="506"/>
      <c r="I1896" s="506"/>
      <c r="J1896" s="506"/>
      <c r="K1896" s="506"/>
      <c r="L1896" s="506"/>
      <c r="M1896" s="506"/>
      <c r="N1896" s="506"/>
      <c r="O1896" s="258"/>
      <c r="P1896" s="259"/>
    </row>
    <row r="1897" spans="1:31" ht="30" customHeight="1">
      <c r="D1897" s="506" t="s">
        <v>210</v>
      </c>
      <c r="E1897" s="506"/>
      <c r="F1897" s="506"/>
      <c r="G1897" s="506"/>
      <c r="H1897" s="506"/>
      <c r="I1897" s="506"/>
      <c r="J1897" s="506"/>
      <c r="K1897" s="506"/>
      <c r="L1897" s="506"/>
      <c r="M1897" s="506"/>
      <c r="N1897" s="506"/>
      <c r="O1897" s="258"/>
      <c r="P1897" s="259"/>
    </row>
    <row r="1898" spans="1:31" ht="27" customHeight="1">
      <c r="D1898" s="281"/>
      <c r="E1898" s="281"/>
      <c r="F1898" s="281"/>
      <c r="G1898" s="281"/>
      <c r="H1898" s="281"/>
      <c r="I1898" s="281"/>
      <c r="J1898" s="281"/>
      <c r="K1898" s="281"/>
      <c r="L1898" s="281"/>
      <c r="M1898" s="281"/>
      <c r="N1898" s="281"/>
      <c r="O1898" s="281"/>
      <c r="P1898" s="259"/>
      <c r="AE1898" s="262"/>
    </row>
    <row r="1899" spans="1:31" s="255" customFormat="1" ht="19.5" customHeight="1">
      <c r="C1899" s="283"/>
      <c r="L1899" s="283"/>
      <c r="N1899" s="507">
        <f ca="1">TODAY()</f>
        <v>45761</v>
      </c>
      <c r="O1899" s="507"/>
    </row>
    <row r="1900" spans="1:31" s="255" customFormat="1" ht="19.5" customHeight="1">
      <c r="C1900" s="283"/>
    </row>
    <row r="1901" spans="1:31" s="255" customFormat="1" ht="19.5" customHeight="1">
      <c r="C1901" s="518" t="s">
        <v>211</v>
      </c>
      <c r="D1901" s="518"/>
      <c r="E1901" s="518"/>
      <c r="F1901" s="518"/>
      <c r="G1901" s="518"/>
      <c r="H1901" s="518"/>
      <c r="I1901" s="518"/>
      <c r="J1901" s="518"/>
      <c r="K1901" s="518"/>
    </row>
    <row r="1902" spans="1:31" s="255" customFormat="1" ht="19.5" customHeight="1">
      <c r="C1902" s="283"/>
    </row>
    <row r="1903" spans="1:31" s="255" customFormat="1" ht="24" customHeight="1">
      <c r="C1903" s="283"/>
      <c r="M1903" s="264" t="s">
        <v>212</v>
      </c>
      <c r="N1903" s="519" t="str">
        <f>入力フォーム!$C$22</f>
        <v>07-999</v>
      </c>
      <c r="O1903" s="519"/>
    </row>
    <row r="1904" spans="1:31" s="255" customFormat="1" ht="24" customHeight="1">
      <c r="C1904" s="283"/>
      <c r="M1904" s="264" t="s">
        <v>213</v>
      </c>
      <c r="N1904" s="519" t="str">
        <f>入力フォーム!$C$4</f>
        <v>文学部事務室</v>
      </c>
      <c r="O1904" s="519"/>
    </row>
    <row r="1905" spans="3:16" s="255" customFormat="1" ht="24" customHeight="1">
      <c r="C1905" s="283"/>
      <c r="M1905" s="264" t="s">
        <v>214</v>
      </c>
      <c r="N1905" s="519">
        <f>VLOOKUP(A1893,入力フォーム!$A$26:$AA$75,9,FALSE)</f>
        <v>0</v>
      </c>
      <c r="O1905" s="519"/>
    </row>
    <row r="1906" spans="3:16" s="255" customFormat="1" ht="24" customHeight="1">
      <c r="C1906" s="283"/>
      <c r="M1906" s="264" t="s">
        <v>215</v>
      </c>
      <c r="N1906" s="519">
        <f>VLOOKUP(A1893,入力フォーム!$A$26:$AA$75,2,FALSE)</f>
        <v>0</v>
      </c>
      <c r="O1906" s="519"/>
    </row>
    <row r="1907" spans="3:16" s="255" customFormat="1" ht="22.5" customHeight="1">
      <c r="C1907" s="283"/>
      <c r="M1907" s="283"/>
      <c r="N1907" s="265"/>
      <c r="O1907" s="265"/>
    </row>
    <row r="1908" spans="3:16" s="255" customFormat="1" ht="22.5" customHeight="1">
      <c r="C1908" s="283"/>
      <c r="M1908" s="283"/>
      <c r="N1908" s="265"/>
      <c r="O1908" s="265"/>
    </row>
    <row r="1909" spans="3:16" s="255" customFormat="1" ht="19.5" customHeight="1">
      <c r="C1909" s="266" t="s">
        <v>250</v>
      </c>
      <c r="D1909" s="266"/>
      <c r="E1909" s="520">
        <f>入力フォーム!$C$13</f>
        <v>45931</v>
      </c>
      <c r="F1909" s="520"/>
      <c r="G1909" s="520"/>
      <c r="H1909" s="520"/>
      <c r="I1909" s="521" t="s">
        <v>216</v>
      </c>
      <c r="J1909" s="521"/>
      <c r="K1909" s="521"/>
      <c r="L1909" s="521"/>
      <c r="M1909" s="521"/>
      <c r="N1909" s="521"/>
    </row>
    <row r="1910" spans="3:16" s="255" customFormat="1" ht="21" customHeight="1">
      <c r="C1910" s="267"/>
      <c r="D1910" s="267"/>
      <c r="E1910" s="267"/>
      <c r="F1910" s="267"/>
      <c r="G1910" s="267"/>
      <c r="H1910" s="267"/>
      <c r="I1910" s="267"/>
      <c r="J1910" s="267"/>
      <c r="K1910" s="267"/>
      <c r="L1910" s="267"/>
      <c r="M1910" s="267"/>
      <c r="N1910" s="267"/>
      <c r="O1910" s="267"/>
    </row>
    <row r="1911" spans="3:16" s="255" customFormat="1" ht="21" customHeight="1">
      <c r="C1911" s="267"/>
      <c r="D1911" s="267"/>
      <c r="E1911" s="267"/>
      <c r="F1911" s="267"/>
      <c r="G1911" s="267"/>
      <c r="H1911" s="267"/>
      <c r="I1911" s="267"/>
      <c r="J1911" s="267"/>
      <c r="K1911" s="267"/>
      <c r="L1911" s="267"/>
      <c r="M1911" s="267"/>
      <c r="N1911" s="267"/>
      <c r="O1911" s="267"/>
    </row>
    <row r="1912" spans="3:16" s="255" customFormat="1" ht="21" customHeight="1">
      <c r="C1912" s="283"/>
      <c r="D1912" s="512" t="s">
        <v>217</v>
      </c>
      <c r="E1912" s="512"/>
      <c r="F1912" s="512"/>
      <c r="G1912" s="512"/>
      <c r="H1912" s="512"/>
      <c r="I1912" s="512"/>
      <c r="J1912" s="512"/>
      <c r="K1912" s="512"/>
      <c r="L1912" s="512"/>
      <c r="M1912" s="512"/>
      <c r="N1912" s="512"/>
      <c r="O1912" s="512"/>
      <c r="P1912" s="266"/>
    </row>
    <row r="1913" spans="3:16" s="255" customFormat="1" ht="21" customHeight="1">
      <c r="C1913" s="267"/>
      <c r="D1913" s="267"/>
      <c r="E1913" s="267"/>
      <c r="F1913" s="267"/>
      <c r="G1913" s="267"/>
      <c r="H1913" s="267"/>
      <c r="I1913" s="267"/>
      <c r="J1913" s="267"/>
      <c r="K1913" s="267"/>
      <c r="L1913" s="267"/>
      <c r="M1913" s="267"/>
      <c r="N1913" s="267"/>
      <c r="O1913" s="267"/>
    </row>
    <row r="1914" spans="3:16" s="255" customFormat="1" ht="21" customHeight="1">
      <c r="C1914" s="285"/>
      <c r="D1914" s="285"/>
      <c r="E1914" s="285"/>
      <c r="F1914" s="285"/>
      <c r="G1914" s="285"/>
      <c r="H1914" s="285"/>
      <c r="I1914" s="285"/>
      <c r="J1914" s="285"/>
    </row>
    <row r="1915" spans="3:16" s="255" customFormat="1" ht="27" customHeight="1">
      <c r="C1915" s="283" t="s">
        <v>251</v>
      </c>
      <c r="D1915" s="283" t="s">
        <v>218</v>
      </c>
      <c r="E1915" s="513"/>
      <c r="F1915" s="513"/>
      <c r="G1915" s="513"/>
      <c r="H1915" s="513"/>
      <c r="I1915" s="513"/>
      <c r="J1915" s="513"/>
      <c r="K1915" s="513"/>
      <c r="M1915" s="269"/>
      <c r="N1915" s="270" t="s">
        <v>219</v>
      </c>
    </row>
    <row r="1916" spans="3:16" s="255" customFormat="1" ht="27" customHeight="1">
      <c r="C1916" s="283" t="s">
        <v>252</v>
      </c>
      <c r="D1916" s="283" t="s">
        <v>220</v>
      </c>
      <c r="E1916" s="514"/>
      <c r="F1916" s="514"/>
      <c r="G1916" s="514"/>
      <c r="H1916" s="514"/>
      <c r="I1916" s="514"/>
      <c r="J1916" s="514"/>
      <c r="K1916" s="514"/>
      <c r="L1916" s="284" t="s">
        <v>253</v>
      </c>
      <c r="M1916" s="282"/>
      <c r="N1916" s="273" t="s">
        <v>221</v>
      </c>
      <c r="O1916" s="274"/>
    </row>
    <row r="1917" spans="3:16" s="255" customFormat="1" ht="22.5" customHeight="1">
      <c r="C1917" s="283"/>
      <c r="D1917" s="283"/>
      <c r="E1917" s="283"/>
      <c r="F1917" s="283"/>
      <c r="G1917" s="283"/>
      <c r="H1917" s="283"/>
      <c r="I1917" s="283"/>
      <c r="J1917" s="283"/>
    </row>
    <row r="1918" spans="3:16" s="255" customFormat="1" ht="27" customHeight="1">
      <c r="C1918" s="283"/>
      <c r="D1918" s="283" t="s">
        <v>254</v>
      </c>
      <c r="E1918" s="515" t="s">
        <v>222</v>
      </c>
      <c r="F1918" s="515"/>
      <c r="G1918" s="515"/>
      <c r="H1918" s="515"/>
      <c r="I1918" s="515"/>
      <c r="J1918" s="515"/>
      <c r="K1918" s="515"/>
    </row>
    <row r="1919" spans="3:16" s="255" customFormat="1" ht="22.5" customHeight="1">
      <c r="C1919" s="283"/>
      <c r="D1919" s="283"/>
      <c r="E1919" s="283"/>
      <c r="F1919" s="283"/>
      <c r="G1919" s="283"/>
      <c r="H1919" s="283"/>
      <c r="I1919" s="283"/>
      <c r="J1919" s="283"/>
    </row>
    <row r="1920" spans="3:16" s="255" customFormat="1" ht="27" customHeight="1">
      <c r="C1920" s="283" t="s">
        <v>255</v>
      </c>
      <c r="D1920" s="283" t="s">
        <v>223</v>
      </c>
      <c r="E1920" s="275"/>
      <c r="F1920" s="275"/>
      <c r="G1920" s="275"/>
      <c r="H1920" s="275"/>
      <c r="I1920" s="275"/>
      <c r="J1920" s="275"/>
      <c r="K1920" s="276"/>
      <c r="L1920" s="277"/>
    </row>
    <row r="1921" spans="3:15" s="255" customFormat="1" ht="27" customHeight="1">
      <c r="C1921" s="283"/>
      <c r="D1921" s="283"/>
      <c r="E1921" s="516" t="s">
        <v>224</v>
      </c>
      <c r="F1921" s="516"/>
      <c r="G1921" s="516"/>
      <c r="H1921" s="516"/>
      <c r="I1921" s="516"/>
      <c r="J1921" s="516"/>
      <c r="K1921" s="516"/>
      <c r="L1921" s="516"/>
      <c r="M1921" s="516"/>
      <c r="N1921" s="516"/>
    </row>
    <row r="1922" spans="3:15" s="255" customFormat="1" ht="22.5" customHeight="1">
      <c r="C1922" s="283"/>
      <c r="D1922" s="283"/>
      <c r="E1922" s="283"/>
      <c r="F1922" s="283"/>
      <c r="G1922" s="283"/>
      <c r="H1922" s="283"/>
      <c r="I1922" s="283"/>
      <c r="J1922" s="283"/>
    </row>
    <row r="1923" spans="3:15" s="255" customFormat="1" ht="27" customHeight="1">
      <c r="C1923" s="283" t="s">
        <v>256</v>
      </c>
      <c r="D1923" s="283" t="s">
        <v>218</v>
      </c>
      <c r="E1923" s="517"/>
      <c r="F1923" s="517"/>
      <c r="G1923" s="517"/>
      <c r="H1923" s="517"/>
      <c r="I1923" s="517"/>
      <c r="J1923" s="517"/>
      <c r="K1923" s="517"/>
      <c r="L1923" s="517"/>
      <c r="M1923" s="517"/>
      <c r="N1923" s="517"/>
    </row>
    <row r="1924" spans="3:15" s="255" customFormat="1" ht="27" customHeight="1">
      <c r="C1924" s="283" t="s">
        <v>257</v>
      </c>
      <c r="D1924" s="283" t="s">
        <v>225</v>
      </c>
      <c r="E1924" s="508"/>
      <c r="F1924" s="508"/>
      <c r="G1924" s="508"/>
      <c r="H1924" s="508"/>
      <c r="I1924" s="508"/>
      <c r="J1924" s="508"/>
      <c r="K1924" s="508"/>
      <c r="L1924" s="508"/>
      <c r="M1924" s="508"/>
      <c r="N1924" s="508"/>
    </row>
    <row r="1925" spans="3:15" s="255" customFormat="1" ht="22.5" customHeight="1">
      <c r="C1925" s="283"/>
      <c r="D1925" s="283"/>
      <c r="E1925" s="283"/>
      <c r="F1925" s="283"/>
      <c r="G1925" s="283"/>
      <c r="H1925" s="283"/>
      <c r="I1925" s="283"/>
      <c r="J1925" s="283"/>
    </row>
    <row r="1926" spans="3:15" s="255" customFormat="1" ht="19.5" customHeight="1">
      <c r="C1926" s="283"/>
      <c r="M1926" s="278"/>
      <c r="N1926" s="509" t="s">
        <v>226</v>
      </c>
      <c r="O1926" s="509"/>
    </row>
    <row r="1927" spans="3:15" s="255" customFormat="1" ht="19.5" customHeight="1">
      <c r="C1927" s="283"/>
      <c r="M1927" s="278"/>
      <c r="N1927" s="278"/>
    </row>
    <row r="1928" spans="3:15" s="255" customFormat="1" ht="27" customHeight="1">
      <c r="C1928" s="510" t="s">
        <v>227</v>
      </c>
      <c r="D1928" s="510"/>
      <c r="E1928" s="510"/>
      <c r="F1928" s="510"/>
      <c r="G1928" s="510"/>
      <c r="H1928" s="510"/>
      <c r="I1928" s="510"/>
      <c r="J1928" s="510"/>
      <c r="K1928" s="510"/>
      <c r="L1928" s="510"/>
      <c r="M1928" s="510"/>
      <c r="N1928" s="510"/>
      <c r="O1928" s="510"/>
    </row>
    <row r="1929" spans="3:15" s="255" customFormat="1" ht="24" customHeight="1">
      <c r="C1929" s="511" t="s">
        <v>228</v>
      </c>
      <c r="D1929" s="511"/>
      <c r="E1929" s="511"/>
      <c r="F1929" s="511"/>
      <c r="G1929" s="511"/>
      <c r="H1929" s="511"/>
      <c r="I1929" s="511"/>
      <c r="J1929" s="511"/>
      <c r="K1929" s="511"/>
      <c r="L1929" s="511"/>
      <c r="M1929" s="511"/>
      <c r="N1929" s="511"/>
      <c r="O1929" s="511"/>
    </row>
    <row r="1930" spans="3:15" s="255" customFormat="1" ht="24" customHeight="1">
      <c r="C1930" s="511" t="s">
        <v>258</v>
      </c>
      <c r="D1930" s="511"/>
      <c r="E1930" s="511"/>
      <c r="F1930" s="511"/>
      <c r="G1930" s="511"/>
      <c r="H1930" s="511"/>
      <c r="I1930" s="511"/>
      <c r="J1930" s="511"/>
      <c r="K1930" s="511"/>
      <c r="L1930" s="511"/>
      <c r="M1930" s="511"/>
      <c r="N1930" s="511"/>
      <c r="O1930" s="511"/>
    </row>
    <row r="1931" spans="3:15" s="255" customFormat="1" ht="24" customHeight="1">
      <c r="C1931" s="511" t="s">
        <v>259</v>
      </c>
      <c r="D1931" s="511"/>
      <c r="E1931" s="511"/>
      <c r="F1931" s="511"/>
      <c r="G1931" s="511"/>
      <c r="H1931" s="511"/>
      <c r="I1931" s="511"/>
      <c r="J1931" s="511"/>
      <c r="K1931" s="511"/>
      <c r="L1931" s="511"/>
      <c r="M1931" s="511"/>
      <c r="N1931" s="511"/>
      <c r="O1931" s="511"/>
    </row>
    <row r="1932" spans="3:15" s="255" customFormat="1" ht="24" customHeight="1">
      <c r="C1932" s="511" t="s">
        <v>260</v>
      </c>
      <c r="D1932" s="511"/>
      <c r="E1932" s="511"/>
      <c r="F1932" s="511"/>
      <c r="G1932" s="511"/>
      <c r="H1932" s="511"/>
      <c r="I1932" s="511"/>
      <c r="J1932" s="511"/>
      <c r="K1932" s="511"/>
      <c r="L1932" s="511"/>
      <c r="M1932" s="511"/>
      <c r="N1932" s="511"/>
      <c r="O1932" s="511"/>
    </row>
    <row r="1933" spans="3:15" s="255" customFormat="1" ht="24" customHeight="1">
      <c r="C1933" s="522" t="s">
        <v>261</v>
      </c>
      <c r="D1933" s="522"/>
      <c r="E1933" s="522"/>
      <c r="F1933" s="522"/>
      <c r="G1933" s="522"/>
      <c r="H1933" s="522"/>
      <c r="I1933" s="522"/>
      <c r="J1933" s="522"/>
      <c r="K1933" s="522"/>
      <c r="L1933" s="522"/>
      <c r="M1933" s="522"/>
      <c r="N1933" s="522"/>
      <c r="O1933" s="522"/>
    </row>
    <row r="1934" spans="3:15" s="255" customFormat="1" ht="24" customHeight="1">
      <c r="C1934" s="522" t="s">
        <v>262</v>
      </c>
      <c r="D1934" s="522"/>
      <c r="E1934" s="522"/>
      <c r="F1934" s="522"/>
      <c r="G1934" s="522"/>
      <c r="H1934" s="522"/>
      <c r="I1934" s="522"/>
      <c r="J1934" s="522"/>
      <c r="K1934" s="522"/>
      <c r="L1934" s="522"/>
      <c r="M1934" s="522"/>
      <c r="N1934" s="522"/>
      <c r="O1934" s="522"/>
    </row>
    <row r="1935" spans="3:15" ht="18.75" customHeight="1">
      <c r="D1935" s="279"/>
      <c r="E1935" s="279"/>
      <c r="F1935" s="279"/>
      <c r="G1935" s="279"/>
      <c r="H1935" s="279"/>
      <c r="I1935" s="279"/>
      <c r="J1935" s="279"/>
      <c r="K1935" s="279"/>
      <c r="L1935" s="279"/>
      <c r="M1935" s="279"/>
      <c r="N1935" s="279"/>
      <c r="O1935" s="279"/>
    </row>
    <row r="1936" spans="3:15" ht="18.75" customHeight="1" thickBot="1">
      <c r="N1936" s="523">
        <v>20250414</v>
      </c>
      <c r="O1936" s="523"/>
    </row>
    <row r="1937" spans="1:31" s="255" customFormat="1" ht="31.5" customHeight="1">
      <c r="A1937" s="255">
        <f>IF(MOD(ROW()-1,44)=0,QUOTIENT(ROW()-1,44)+1,"")</f>
        <v>45</v>
      </c>
      <c r="C1937" s="498" t="s">
        <v>248</v>
      </c>
      <c r="D1937" s="498"/>
      <c r="E1937" s="499">
        <f>VLOOKUP(A1937,入力フォーム!$A$26:$AA$75,25,FALSE)</f>
        <v>0</v>
      </c>
      <c r="F1937" s="500"/>
      <c r="G1937" s="501"/>
      <c r="H1937" s="505">
        <f>IF(OR(E1937="新規",E1937="変更"),"※提出してください",IF(E1937="済","※提出は不要です",))</f>
        <v>0</v>
      </c>
      <c r="I1937" s="505"/>
      <c r="J1937" s="505"/>
      <c r="K1937" s="505"/>
      <c r="L1937" s="505"/>
      <c r="M1937" s="505"/>
      <c r="N1937" s="505"/>
      <c r="O1937" s="505"/>
    </row>
    <row r="1938" spans="1:31" s="255" customFormat="1" ht="23.25" customHeight="1" thickBot="1">
      <c r="C1938" s="498"/>
      <c r="D1938" s="498"/>
      <c r="E1938" s="502"/>
      <c r="F1938" s="503"/>
      <c r="G1938" s="504"/>
      <c r="H1938" s="505"/>
      <c r="I1938" s="505"/>
      <c r="J1938" s="505"/>
      <c r="K1938" s="505"/>
      <c r="L1938" s="505"/>
      <c r="M1938" s="505"/>
      <c r="N1938" s="505"/>
      <c r="O1938" s="505"/>
    </row>
    <row r="1939" spans="1:31" s="255" customFormat="1" ht="23.25" customHeight="1">
      <c r="C1939" s="256"/>
      <c r="D1939" s="256"/>
      <c r="E1939" s="256"/>
      <c r="F1939" s="256"/>
      <c r="G1939" s="256"/>
      <c r="H1939" s="256"/>
      <c r="I1939" s="256"/>
      <c r="J1939" s="256"/>
      <c r="K1939" s="256"/>
      <c r="L1939" s="256"/>
      <c r="M1939" s="256"/>
      <c r="N1939" s="256"/>
      <c r="O1939" s="256"/>
    </row>
    <row r="1940" spans="1:31" ht="30" customHeight="1">
      <c r="D1940" s="506" t="s">
        <v>249</v>
      </c>
      <c r="E1940" s="506"/>
      <c r="F1940" s="506"/>
      <c r="G1940" s="506"/>
      <c r="H1940" s="506"/>
      <c r="I1940" s="506"/>
      <c r="J1940" s="506"/>
      <c r="K1940" s="506"/>
      <c r="L1940" s="506"/>
      <c r="M1940" s="506"/>
      <c r="N1940" s="506"/>
      <c r="O1940" s="258"/>
      <c r="P1940" s="259"/>
    </row>
    <row r="1941" spans="1:31" ht="30" customHeight="1">
      <c r="D1941" s="506" t="s">
        <v>210</v>
      </c>
      <c r="E1941" s="506"/>
      <c r="F1941" s="506"/>
      <c r="G1941" s="506"/>
      <c r="H1941" s="506"/>
      <c r="I1941" s="506"/>
      <c r="J1941" s="506"/>
      <c r="K1941" s="506"/>
      <c r="L1941" s="506"/>
      <c r="M1941" s="506"/>
      <c r="N1941" s="506"/>
      <c r="O1941" s="258"/>
      <c r="P1941" s="259"/>
    </row>
    <row r="1942" spans="1:31" ht="27" customHeight="1">
      <c r="D1942" s="281"/>
      <c r="E1942" s="281"/>
      <c r="F1942" s="281"/>
      <c r="G1942" s="281"/>
      <c r="H1942" s="281"/>
      <c r="I1942" s="281"/>
      <c r="J1942" s="281"/>
      <c r="K1942" s="281"/>
      <c r="L1942" s="281"/>
      <c r="M1942" s="281"/>
      <c r="N1942" s="281"/>
      <c r="O1942" s="281"/>
      <c r="P1942" s="259"/>
      <c r="AE1942" s="262"/>
    </row>
    <row r="1943" spans="1:31" s="255" customFormat="1" ht="19.5" customHeight="1">
      <c r="C1943" s="283"/>
      <c r="L1943" s="283"/>
      <c r="N1943" s="507">
        <f ca="1">TODAY()</f>
        <v>45761</v>
      </c>
      <c r="O1943" s="507"/>
    </row>
    <row r="1944" spans="1:31" s="255" customFormat="1" ht="19.5" customHeight="1">
      <c r="C1944" s="283"/>
    </row>
    <row r="1945" spans="1:31" s="255" customFormat="1" ht="19.5" customHeight="1">
      <c r="C1945" s="518" t="s">
        <v>211</v>
      </c>
      <c r="D1945" s="518"/>
      <c r="E1945" s="518"/>
      <c r="F1945" s="518"/>
      <c r="G1945" s="518"/>
      <c r="H1945" s="518"/>
      <c r="I1945" s="518"/>
      <c r="J1945" s="518"/>
      <c r="K1945" s="518"/>
    </row>
    <row r="1946" spans="1:31" s="255" customFormat="1" ht="19.5" customHeight="1">
      <c r="C1946" s="283"/>
    </row>
    <row r="1947" spans="1:31" s="255" customFormat="1" ht="24" customHeight="1">
      <c r="C1947" s="283"/>
      <c r="M1947" s="264" t="s">
        <v>212</v>
      </c>
      <c r="N1947" s="519" t="str">
        <f>入力フォーム!$C$22</f>
        <v>07-999</v>
      </c>
      <c r="O1947" s="519"/>
    </row>
    <row r="1948" spans="1:31" s="255" customFormat="1" ht="24" customHeight="1">
      <c r="C1948" s="283"/>
      <c r="M1948" s="264" t="s">
        <v>213</v>
      </c>
      <c r="N1948" s="519" t="str">
        <f>入力フォーム!$C$4</f>
        <v>文学部事務室</v>
      </c>
      <c r="O1948" s="519"/>
    </row>
    <row r="1949" spans="1:31" s="255" customFormat="1" ht="24" customHeight="1">
      <c r="C1949" s="283"/>
      <c r="M1949" s="264" t="s">
        <v>214</v>
      </c>
      <c r="N1949" s="519">
        <f>VLOOKUP(A1937,入力フォーム!$A$26:$AA$75,9,FALSE)</f>
        <v>0</v>
      </c>
      <c r="O1949" s="519"/>
    </row>
    <row r="1950" spans="1:31" s="255" customFormat="1" ht="24" customHeight="1">
      <c r="C1950" s="283"/>
      <c r="M1950" s="264" t="s">
        <v>215</v>
      </c>
      <c r="N1950" s="519">
        <f>VLOOKUP(A1937,入力フォーム!$A$26:$AA$75,2,FALSE)</f>
        <v>0</v>
      </c>
      <c r="O1950" s="519"/>
    </row>
    <row r="1951" spans="1:31" s="255" customFormat="1" ht="22.5" customHeight="1">
      <c r="C1951" s="283"/>
      <c r="M1951" s="283"/>
      <c r="N1951" s="265"/>
      <c r="O1951" s="265"/>
    </row>
    <row r="1952" spans="1:31" s="255" customFormat="1" ht="22.5" customHeight="1">
      <c r="C1952" s="283"/>
      <c r="M1952" s="283"/>
      <c r="N1952" s="265"/>
      <c r="O1952" s="265"/>
    </row>
    <row r="1953" spans="3:16" s="255" customFormat="1" ht="19.5" customHeight="1">
      <c r="C1953" s="266" t="s">
        <v>250</v>
      </c>
      <c r="D1953" s="266"/>
      <c r="E1953" s="520">
        <f>入力フォーム!$C$13</f>
        <v>45931</v>
      </c>
      <c r="F1953" s="520"/>
      <c r="G1953" s="520"/>
      <c r="H1953" s="520"/>
      <c r="I1953" s="521" t="s">
        <v>216</v>
      </c>
      <c r="J1953" s="521"/>
      <c r="K1953" s="521"/>
      <c r="L1953" s="521"/>
      <c r="M1953" s="521"/>
      <c r="N1953" s="521"/>
    </row>
    <row r="1954" spans="3:16" s="255" customFormat="1" ht="21" customHeight="1">
      <c r="C1954" s="267"/>
      <c r="D1954" s="267"/>
      <c r="E1954" s="267"/>
      <c r="F1954" s="267"/>
      <c r="G1954" s="267"/>
      <c r="H1954" s="267"/>
      <c r="I1954" s="267"/>
      <c r="J1954" s="267"/>
      <c r="K1954" s="267"/>
      <c r="L1954" s="267"/>
      <c r="M1954" s="267"/>
      <c r="N1954" s="267"/>
      <c r="O1954" s="267"/>
    </row>
    <row r="1955" spans="3:16" s="255" customFormat="1" ht="21" customHeight="1">
      <c r="C1955" s="267"/>
      <c r="D1955" s="267"/>
      <c r="E1955" s="267"/>
      <c r="F1955" s="267"/>
      <c r="G1955" s="267"/>
      <c r="H1955" s="267"/>
      <c r="I1955" s="267"/>
      <c r="J1955" s="267"/>
      <c r="K1955" s="267"/>
      <c r="L1955" s="267"/>
      <c r="M1955" s="267"/>
      <c r="N1955" s="267"/>
      <c r="O1955" s="267"/>
    </row>
    <row r="1956" spans="3:16" s="255" customFormat="1" ht="21" customHeight="1">
      <c r="C1956" s="283"/>
      <c r="D1956" s="512" t="s">
        <v>217</v>
      </c>
      <c r="E1956" s="512"/>
      <c r="F1956" s="512"/>
      <c r="G1956" s="512"/>
      <c r="H1956" s="512"/>
      <c r="I1956" s="512"/>
      <c r="J1956" s="512"/>
      <c r="K1956" s="512"/>
      <c r="L1956" s="512"/>
      <c r="M1956" s="512"/>
      <c r="N1956" s="512"/>
      <c r="O1956" s="512"/>
      <c r="P1956" s="266"/>
    </row>
    <row r="1957" spans="3:16" s="255" customFormat="1" ht="21" customHeight="1">
      <c r="C1957" s="267"/>
      <c r="D1957" s="267"/>
      <c r="E1957" s="267"/>
      <c r="F1957" s="267"/>
      <c r="G1957" s="267"/>
      <c r="H1957" s="267"/>
      <c r="I1957" s="267"/>
      <c r="J1957" s="267"/>
      <c r="K1957" s="267"/>
      <c r="L1957" s="267"/>
      <c r="M1957" s="267"/>
      <c r="N1957" s="267"/>
      <c r="O1957" s="267"/>
    </row>
    <row r="1958" spans="3:16" s="255" customFormat="1" ht="21" customHeight="1">
      <c r="C1958" s="285"/>
      <c r="D1958" s="285"/>
      <c r="E1958" s="285"/>
      <c r="F1958" s="285"/>
      <c r="G1958" s="285"/>
      <c r="H1958" s="285"/>
      <c r="I1958" s="285"/>
      <c r="J1958" s="285"/>
    </row>
    <row r="1959" spans="3:16" s="255" customFormat="1" ht="27" customHeight="1">
      <c r="C1959" s="283" t="s">
        <v>251</v>
      </c>
      <c r="D1959" s="283" t="s">
        <v>218</v>
      </c>
      <c r="E1959" s="513"/>
      <c r="F1959" s="513"/>
      <c r="G1959" s="513"/>
      <c r="H1959" s="513"/>
      <c r="I1959" s="513"/>
      <c r="J1959" s="513"/>
      <c r="K1959" s="513"/>
      <c r="M1959" s="269"/>
      <c r="N1959" s="270" t="s">
        <v>219</v>
      </c>
    </row>
    <row r="1960" spans="3:16" s="255" customFormat="1" ht="27" customHeight="1">
      <c r="C1960" s="283" t="s">
        <v>252</v>
      </c>
      <c r="D1960" s="283" t="s">
        <v>220</v>
      </c>
      <c r="E1960" s="514"/>
      <c r="F1960" s="514"/>
      <c r="G1960" s="514"/>
      <c r="H1960" s="514"/>
      <c r="I1960" s="514"/>
      <c r="J1960" s="514"/>
      <c r="K1960" s="514"/>
      <c r="L1960" s="284" t="s">
        <v>253</v>
      </c>
      <c r="M1960" s="282"/>
      <c r="N1960" s="273" t="s">
        <v>221</v>
      </c>
      <c r="O1960" s="274"/>
    </row>
    <row r="1961" spans="3:16" s="255" customFormat="1" ht="22.5" customHeight="1">
      <c r="C1961" s="283"/>
      <c r="D1961" s="283"/>
      <c r="E1961" s="283"/>
      <c r="F1961" s="283"/>
      <c r="G1961" s="283"/>
      <c r="H1961" s="283"/>
      <c r="I1961" s="283"/>
      <c r="J1961" s="283"/>
    </row>
    <row r="1962" spans="3:16" s="255" customFormat="1" ht="27" customHeight="1">
      <c r="C1962" s="283"/>
      <c r="D1962" s="283" t="s">
        <v>254</v>
      </c>
      <c r="E1962" s="515" t="s">
        <v>222</v>
      </c>
      <c r="F1962" s="515"/>
      <c r="G1962" s="515"/>
      <c r="H1962" s="515"/>
      <c r="I1962" s="515"/>
      <c r="J1962" s="515"/>
      <c r="K1962" s="515"/>
    </row>
    <row r="1963" spans="3:16" s="255" customFormat="1" ht="22.5" customHeight="1">
      <c r="C1963" s="283"/>
      <c r="D1963" s="283"/>
      <c r="E1963" s="283"/>
      <c r="F1963" s="283"/>
      <c r="G1963" s="283"/>
      <c r="H1963" s="283"/>
      <c r="I1963" s="283"/>
      <c r="J1963" s="283"/>
    </row>
    <row r="1964" spans="3:16" s="255" customFormat="1" ht="27" customHeight="1">
      <c r="C1964" s="283" t="s">
        <v>255</v>
      </c>
      <c r="D1964" s="283" t="s">
        <v>223</v>
      </c>
      <c r="E1964" s="275"/>
      <c r="F1964" s="275"/>
      <c r="G1964" s="275"/>
      <c r="H1964" s="275"/>
      <c r="I1964" s="275"/>
      <c r="J1964" s="275"/>
      <c r="K1964" s="276"/>
      <c r="L1964" s="277"/>
    </row>
    <row r="1965" spans="3:16" s="255" customFormat="1" ht="27" customHeight="1">
      <c r="C1965" s="283"/>
      <c r="D1965" s="283"/>
      <c r="E1965" s="516" t="s">
        <v>224</v>
      </c>
      <c r="F1965" s="516"/>
      <c r="G1965" s="516"/>
      <c r="H1965" s="516"/>
      <c r="I1965" s="516"/>
      <c r="J1965" s="516"/>
      <c r="K1965" s="516"/>
      <c r="L1965" s="516"/>
      <c r="M1965" s="516"/>
      <c r="N1965" s="516"/>
    </row>
    <row r="1966" spans="3:16" s="255" customFormat="1" ht="22.5" customHeight="1">
      <c r="C1966" s="283"/>
      <c r="D1966" s="283"/>
      <c r="E1966" s="283"/>
      <c r="F1966" s="283"/>
      <c r="G1966" s="283"/>
      <c r="H1966" s="283"/>
      <c r="I1966" s="283"/>
      <c r="J1966" s="283"/>
    </row>
    <row r="1967" spans="3:16" s="255" customFormat="1" ht="27" customHeight="1">
      <c r="C1967" s="283" t="s">
        <v>256</v>
      </c>
      <c r="D1967" s="283" t="s">
        <v>218</v>
      </c>
      <c r="E1967" s="517"/>
      <c r="F1967" s="517"/>
      <c r="G1967" s="517"/>
      <c r="H1967" s="517"/>
      <c r="I1967" s="517"/>
      <c r="J1967" s="517"/>
      <c r="K1967" s="517"/>
      <c r="L1967" s="517"/>
      <c r="M1967" s="517"/>
      <c r="N1967" s="517"/>
    </row>
    <row r="1968" spans="3:16" s="255" customFormat="1" ht="27" customHeight="1">
      <c r="C1968" s="283" t="s">
        <v>257</v>
      </c>
      <c r="D1968" s="283" t="s">
        <v>225</v>
      </c>
      <c r="E1968" s="508"/>
      <c r="F1968" s="508"/>
      <c r="G1968" s="508"/>
      <c r="H1968" s="508"/>
      <c r="I1968" s="508"/>
      <c r="J1968" s="508"/>
      <c r="K1968" s="508"/>
      <c r="L1968" s="508"/>
      <c r="M1968" s="508"/>
      <c r="N1968" s="508"/>
    </row>
    <row r="1969" spans="1:16" s="255" customFormat="1" ht="22.5" customHeight="1">
      <c r="C1969" s="283"/>
      <c r="D1969" s="283"/>
      <c r="E1969" s="283"/>
      <c r="F1969" s="283"/>
      <c r="G1969" s="283"/>
      <c r="H1969" s="283"/>
      <c r="I1969" s="283"/>
      <c r="J1969" s="283"/>
    </row>
    <row r="1970" spans="1:16" s="255" customFormat="1" ht="19.5" customHeight="1">
      <c r="C1970" s="283"/>
      <c r="M1970" s="278"/>
      <c r="N1970" s="509" t="s">
        <v>226</v>
      </c>
      <c r="O1970" s="509"/>
    </row>
    <row r="1971" spans="1:16" s="255" customFormat="1" ht="19.5" customHeight="1">
      <c r="C1971" s="283"/>
      <c r="M1971" s="278"/>
      <c r="N1971" s="278"/>
    </row>
    <row r="1972" spans="1:16" s="255" customFormat="1" ht="27" customHeight="1">
      <c r="C1972" s="510" t="s">
        <v>227</v>
      </c>
      <c r="D1972" s="510"/>
      <c r="E1972" s="510"/>
      <c r="F1972" s="510"/>
      <c r="G1972" s="510"/>
      <c r="H1972" s="510"/>
      <c r="I1972" s="510"/>
      <c r="J1972" s="510"/>
      <c r="K1972" s="510"/>
      <c r="L1972" s="510"/>
      <c r="M1972" s="510"/>
      <c r="N1972" s="510"/>
      <c r="O1972" s="510"/>
    </row>
    <row r="1973" spans="1:16" s="255" customFormat="1" ht="24" customHeight="1">
      <c r="C1973" s="511" t="s">
        <v>228</v>
      </c>
      <c r="D1973" s="511"/>
      <c r="E1973" s="511"/>
      <c r="F1973" s="511"/>
      <c r="G1973" s="511"/>
      <c r="H1973" s="511"/>
      <c r="I1973" s="511"/>
      <c r="J1973" s="511"/>
      <c r="K1973" s="511"/>
      <c r="L1973" s="511"/>
      <c r="M1973" s="511"/>
      <c r="N1973" s="511"/>
      <c r="O1973" s="511"/>
    </row>
    <row r="1974" spans="1:16" s="255" customFormat="1" ht="24" customHeight="1">
      <c r="C1974" s="511" t="s">
        <v>258</v>
      </c>
      <c r="D1974" s="511"/>
      <c r="E1974" s="511"/>
      <c r="F1974" s="511"/>
      <c r="G1974" s="511"/>
      <c r="H1974" s="511"/>
      <c r="I1974" s="511"/>
      <c r="J1974" s="511"/>
      <c r="K1974" s="511"/>
      <c r="L1974" s="511"/>
      <c r="M1974" s="511"/>
      <c r="N1974" s="511"/>
      <c r="O1974" s="511"/>
    </row>
    <row r="1975" spans="1:16" s="255" customFormat="1" ht="24" customHeight="1">
      <c r="C1975" s="511" t="s">
        <v>259</v>
      </c>
      <c r="D1975" s="511"/>
      <c r="E1975" s="511"/>
      <c r="F1975" s="511"/>
      <c r="G1975" s="511"/>
      <c r="H1975" s="511"/>
      <c r="I1975" s="511"/>
      <c r="J1975" s="511"/>
      <c r="K1975" s="511"/>
      <c r="L1975" s="511"/>
      <c r="M1975" s="511"/>
      <c r="N1975" s="511"/>
      <c r="O1975" s="511"/>
    </row>
    <row r="1976" spans="1:16" s="255" customFormat="1" ht="24" customHeight="1">
      <c r="C1976" s="511" t="s">
        <v>260</v>
      </c>
      <c r="D1976" s="511"/>
      <c r="E1976" s="511"/>
      <c r="F1976" s="511"/>
      <c r="G1976" s="511"/>
      <c r="H1976" s="511"/>
      <c r="I1976" s="511"/>
      <c r="J1976" s="511"/>
      <c r="K1976" s="511"/>
      <c r="L1976" s="511"/>
      <c r="M1976" s="511"/>
      <c r="N1976" s="511"/>
      <c r="O1976" s="511"/>
    </row>
    <row r="1977" spans="1:16" s="255" customFormat="1" ht="24" customHeight="1">
      <c r="C1977" s="522" t="s">
        <v>261</v>
      </c>
      <c r="D1977" s="522"/>
      <c r="E1977" s="522"/>
      <c r="F1977" s="522"/>
      <c r="G1977" s="522"/>
      <c r="H1977" s="522"/>
      <c r="I1977" s="522"/>
      <c r="J1977" s="522"/>
      <c r="K1977" s="522"/>
      <c r="L1977" s="522"/>
      <c r="M1977" s="522"/>
      <c r="N1977" s="522"/>
      <c r="O1977" s="522"/>
    </row>
    <row r="1978" spans="1:16" s="255" customFormat="1" ht="24" customHeight="1">
      <c r="C1978" s="522" t="s">
        <v>262</v>
      </c>
      <c r="D1978" s="522"/>
      <c r="E1978" s="522"/>
      <c r="F1978" s="522"/>
      <c r="G1978" s="522"/>
      <c r="H1978" s="522"/>
      <c r="I1978" s="522"/>
      <c r="J1978" s="522"/>
      <c r="K1978" s="522"/>
      <c r="L1978" s="522"/>
      <c r="M1978" s="522"/>
      <c r="N1978" s="522"/>
      <c r="O1978" s="522"/>
    </row>
    <row r="1979" spans="1:16" ht="18.75" customHeight="1">
      <c r="D1979" s="279"/>
      <c r="E1979" s="279"/>
      <c r="F1979" s="279"/>
      <c r="G1979" s="279"/>
      <c r="H1979" s="279"/>
      <c r="I1979" s="279"/>
      <c r="J1979" s="279"/>
      <c r="K1979" s="279"/>
      <c r="L1979" s="279"/>
      <c r="M1979" s="279"/>
      <c r="N1979" s="279"/>
      <c r="O1979" s="279"/>
    </row>
    <row r="1980" spans="1:16" ht="18.75" customHeight="1" thickBot="1">
      <c r="N1980" s="523">
        <v>20250414</v>
      </c>
      <c r="O1980" s="523"/>
    </row>
    <row r="1981" spans="1:16" s="255" customFormat="1" ht="31.5" customHeight="1">
      <c r="A1981" s="255">
        <f>IF(MOD(ROW()-1,44)=0,QUOTIENT(ROW()-1,44)+1,"")</f>
        <v>46</v>
      </c>
      <c r="C1981" s="498" t="s">
        <v>248</v>
      </c>
      <c r="D1981" s="498"/>
      <c r="E1981" s="499">
        <f>VLOOKUP(A1981,入力フォーム!$A$26:$AA$75,25,FALSE)</f>
        <v>0</v>
      </c>
      <c r="F1981" s="500"/>
      <c r="G1981" s="501"/>
      <c r="H1981" s="505">
        <f>IF(OR(E1981="新規",E1981="変更"),"※提出してください",IF(E1981="済","※提出は不要です",))</f>
        <v>0</v>
      </c>
      <c r="I1981" s="505"/>
      <c r="J1981" s="505"/>
      <c r="K1981" s="505"/>
      <c r="L1981" s="505"/>
      <c r="M1981" s="505"/>
      <c r="N1981" s="505"/>
      <c r="O1981" s="505"/>
    </row>
    <row r="1982" spans="1:16" s="255" customFormat="1" ht="23.25" customHeight="1" thickBot="1">
      <c r="C1982" s="498"/>
      <c r="D1982" s="498"/>
      <c r="E1982" s="502"/>
      <c r="F1982" s="503"/>
      <c r="G1982" s="504"/>
      <c r="H1982" s="505"/>
      <c r="I1982" s="505"/>
      <c r="J1982" s="505"/>
      <c r="K1982" s="505"/>
      <c r="L1982" s="505"/>
      <c r="M1982" s="505"/>
      <c r="N1982" s="505"/>
      <c r="O1982" s="505"/>
    </row>
    <row r="1983" spans="1:16" s="255" customFormat="1" ht="23.25" customHeight="1">
      <c r="C1983" s="256"/>
      <c r="D1983" s="256"/>
      <c r="E1983" s="256"/>
      <c r="F1983" s="256"/>
      <c r="G1983" s="256"/>
      <c r="H1983" s="256"/>
      <c r="I1983" s="256"/>
      <c r="J1983" s="256"/>
      <c r="K1983" s="256"/>
      <c r="L1983" s="256"/>
      <c r="M1983" s="256"/>
      <c r="N1983" s="256"/>
      <c r="O1983" s="256"/>
    </row>
    <row r="1984" spans="1:16" ht="30" customHeight="1">
      <c r="D1984" s="506" t="s">
        <v>249</v>
      </c>
      <c r="E1984" s="506"/>
      <c r="F1984" s="506"/>
      <c r="G1984" s="506"/>
      <c r="H1984" s="506"/>
      <c r="I1984" s="506"/>
      <c r="J1984" s="506"/>
      <c r="K1984" s="506"/>
      <c r="L1984" s="506"/>
      <c r="M1984" s="506"/>
      <c r="N1984" s="506"/>
      <c r="O1984" s="258"/>
      <c r="P1984" s="259"/>
    </row>
    <row r="1985" spans="3:31" ht="30" customHeight="1">
      <c r="D1985" s="506" t="s">
        <v>210</v>
      </c>
      <c r="E1985" s="506"/>
      <c r="F1985" s="506"/>
      <c r="G1985" s="506"/>
      <c r="H1985" s="506"/>
      <c r="I1985" s="506"/>
      <c r="J1985" s="506"/>
      <c r="K1985" s="506"/>
      <c r="L1985" s="506"/>
      <c r="M1985" s="506"/>
      <c r="N1985" s="506"/>
      <c r="O1985" s="258"/>
      <c r="P1985" s="259"/>
    </row>
    <row r="1986" spans="3:31" ht="27" customHeight="1">
      <c r="D1986" s="281"/>
      <c r="E1986" s="281"/>
      <c r="F1986" s="281"/>
      <c r="G1986" s="281"/>
      <c r="H1986" s="281"/>
      <c r="I1986" s="281"/>
      <c r="J1986" s="281"/>
      <c r="K1986" s="281"/>
      <c r="L1986" s="281"/>
      <c r="M1986" s="281"/>
      <c r="N1986" s="281"/>
      <c r="O1986" s="281"/>
      <c r="P1986" s="259"/>
      <c r="AE1986" s="262"/>
    </row>
    <row r="1987" spans="3:31" s="255" customFormat="1" ht="19.5" customHeight="1">
      <c r="C1987" s="283"/>
      <c r="L1987" s="283"/>
      <c r="N1987" s="507">
        <f ca="1">TODAY()</f>
        <v>45761</v>
      </c>
      <c r="O1987" s="507"/>
    </row>
    <row r="1988" spans="3:31" s="255" customFormat="1" ht="19.5" customHeight="1">
      <c r="C1988" s="283"/>
    </row>
    <row r="1989" spans="3:31" s="255" customFormat="1" ht="19.5" customHeight="1">
      <c r="C1989" s="518" t="s">
        <v>211</v>
      </c>
      <c r="D1989" s="518"/>
      <c r="E1989" s="518"/>
      <c r="F1989" s="518"/>
      <c r="G1989" s="518"/>
      <c r="H1989" s="518"/>
      <c r="I1989" s="518"/>
      <c r="J1989" s="518"/>
      <c r="K1989" s="518"/>
    </row>
    <row r="1990" spans="3:31" s="255" customFormat="1" ht="19.5" customHeight="1">
      <c r="C1990" s="283"/>
    </row>
    <row r="1991" spans="3:31" s="255" customFormat="1" ht="24" customHeight="1">
      <c r="C1991" s="283"/>
      <c r="M1991" s="264" t="s">
        <v>212</v>
      </c>
      <c r="N1991" s="519" t="str">
        <f>入力フォーム!$C$22</f>
        <v>07-999</v>
      </c>
      <c r="O1991" s="519"/>
    </row>
    <row r="1992" spans="3:31" s="255" customFormat="1" ht="24" customHeight="1">
      <c r="C1992" s="283"/>
      <c r="M1992" s="264" t="s">
        <v>213</v>
      </c>
      <c r="N1992" s="519" t="str">
        <f>入力フォーム!$C$4</f>
        <v>文学部事務室</v>
      </c>
      <c r="O1992" s="519"/>
    </row>
    <row r="1993" spans="3:31" s="255" customFormat="1" ht="24" customHeight="1">
      <c r="C1993" s="283"/>
      <c r="M1993" s="264" t="s">
        <v>214</v>
      </c>
      <c r="N1993" s="519">
        <f>VLOOKUP(A1981,入力フォーム!$A$26:$AA$75,9,FALSE)</f>
        <v>0</v>
      </c>
      <c r="O1993" s="519"/>
    </row>
    <row r="1994" spans="3:31" s="255" customFormat="1" ht="24" customHeight="1">
      <c r="C1994" s="283"/>
      <c r="M1994" s="264" t="s">
        <v>215</v>
      </c>
      <c r="N1994" s="519">
        <f>VLOOKUP(A1981,入力フォーム!$A$26:$AA$75,2,FALSE)</f>
        <v>0</v>
      </c>
      <c r="O1994" s="519"/>
    </row>
    <row r="1995" spans="3:31" s="255" customFormat="1" ht="22.5" customHeight="1">
      <c r="C1995" s="283"/>
      <c r="M1995" s="283"/>
      <c r="N1995" s="265"/>
      <c r="O1995" s="265"/>
    </row>
    <row r="1996" spans="3:31" s="255" customFormat="1" ht="22.5" customHeight="1">
      <c r="C1996" s="283"/>
      <c r="M1996" s="283"/>
      <c r="N1996" s="265"/>
      <c r="O1996" s="265"/>
    </row>
    <row r="1997" spans="3:31" s="255" customFormat="1" ht="19.5" customHeight="1">
      <c r="C1997" s="266" t="s">
        <v>250</v>
      </c>
      <c r="D1997" s="266"/>
      <c r="E1997" s="520">
        <f>入力フォーム!$C$13</f>
        <v>45931</v>
      </c>
      <c r="F1997" s="520"/>
      <c r="G1997" s="520"/>
      <c r="H1997" s="520"/>
      <c r="I1997" s="521" t="s">
        <v>216</v>
      </c>
      <c r="J1997" s="521"/>
      <c r="K1997" s="521"/>
      <c r="L1997" s="521"/>
      <c r="M1997" s="521"/>
      <c r="N1997" s="521"/>
    </row>
    <row r="1998" spans="3:31" s="255" customFormat="1" ht="21" customHeight="1">
      <c r="C1998" s="267"/>
      <c r="D1998" s="267"/>
      <c r="E1998" s="267"/>
      <c r="F1998" s="267"/>
      <c r="G1998" s="267"/>
      <c r="H1998" s="267"/>
      <c r="I1998" s="267"/>
      <c r="J1998" s="267"/>
      <c r="K1998" s="267"/>
      <c r="L1998" s="267"/>
      <c r="M1998" s="267"/>
      <c r="N1998" s="267"/>
      <c r="O1998" s="267"/>
    </row>
    <row r="1999" spans="3:31" s="255" customFormat="1" ht="21" customHeight="1">
      <c r="C1999" s="267"/>
      <c r="D1999" s="267"/>
      <c r="E1999" s="267"/>
      <c r="F1999" s="267"/>
      <c r="G1999" s="267"/>
      <c r="H1999" s="267"/>
      <c r="I1999" s="267"/>
      <c r="J1999" s="267"/>
      <c r="K1999" s="267"/>
      <c r="L1999" s="267"/>
      <c r="M1999" s="267"/>
      <c r="N1999" s="267"/>
      <c r="O1999" s="267"/>
    </row>
    <row r="2000" spans="3:31" s="255" customFormat="1" ht="21" customHeight="1">
      <c r="C2000" s="283"/>
      <c r="D2000" s="512" t="s">
        <v>217</v>
      </c>
      <c r="E2000" s="512"/>
      <c r="F2000" s="512"/>
      <c r="G2000" s="512"/>
      <c r="H2000" s="512"/>
      <c r="I2000" s="512"/>
      <c r="J2000" s="512"/>
      <c r="K2000" s="512"/>
      <c r="L2000" s="512"/>
      <c r="M2000" s="512"/>
      <c r="N2000" s="512"/>
      <c r="O2000" s="512"/>
      <c r="P2000" s="266"/>
    </row>
    <row r="2001" spans="3:15" s="255" customFormat="1" ht="21" customHeight="1">
      <c r="C2001" s="267"/>
      <c r="D2001" s="267"/>
      <c r="E2001" s="267"/>
      <c r="F2001" s="267"/>
      <c r="G2001" s="267"/>
      <c r="H2001" s="267"/>
      <c r="I2001" s="267"/>
      <c r="J2001" s="267"/>
      <c r="K2001" s="267"/>
      <c r="L2001" s="267"/>
      <c r="M2001" s="267"/>
      <c r="N2001" s="267"/>
      <c r="O2001" s="267"/>
    </row>
    <row r="2002" spans="3:15" s="255" customFormat="1" ht="21" customHeight="1">
      <c r="C2002" s="285"/>
      <c r="D2002" s="285"/>
      <c r="E2002" s="285"/>
      <c r="F2002" s="285"/>
      <c r="G2002" s="285"/>
      <c r="H2002" s="285"/>
      <c r="I2002" s="285"/>
      <c r="J2002" s="285"/>
    </row>
    <row r="2003" spans="3:15" s="255" customFormat="1" ht="27" customHeight="1">
      <c r="C2003" s="283" t="s">
        <v>251</v>
      </c>
      <c r="D2003" s="283" t="s">
        <v>218</v>
      </c>
      <c r="E2003" s="513"/>
      <c r="F2003" s="513"/>
      <c r="G2003" s="513"/>
      <c r="H2003" s="513"/>
      <c r="I2003" s="513"/>
      <c r="J2003" s="513"/>
      <c r="K2003" s="513"/>
      <c r="M2003" s="269"/>
      <c r="N2003" s="270" t="s">
        <v>219</v>
      </c>
    </row>
    <row r="2004" spans="3:15" s="255" customFormat="1" ht="27" customHeight="1">
      <c r="C2004" s="283" t="s">
        <v>252</v>
      </c>
      <c r="D2004" s="283" t="s">
        <v>220</v>
      </c>
      <c r="E2004" s="514"/>
      <c r="F2004" s="514"/>
      <c r="G2004" s="514"/>
      <c r="H2004" s="514"/>
      <c r="I2004" s="514"/>
      <c r="J2004" s="514"/>
      <c r="K2004" s="514"/>
      <c r="L2004" s="284" t="s">
        <v>253</v>
      </c>
      <c r="M2004" s="282"/>
      <c r="N2004" s="273" t="s">
        <v>221</v>
      </c>
      <c r="O2004" s="274"/>
    </row>
    <row r="2005" spans="3:15" s="255" customFormat="1" ht="22.5" customHeight="1">
      <c r="C2005" s="283"/>
      <c r="D2005" s="283"/>
      <c r="E2005" s="283"/>
      <c r="F2005" s="283"/>
      <c r="G2005" s="283"/>
      <c r="H2005" s="283"/>
      <c r="I2005" s="283"/>
      <c r="J2005" s="283"/>
    </row>
    <row r="2006" spans="3:15" s="255" customFormat="1" ht="27" customHeight="1">
      <c r="C2006" s="283"/>
      <c r="D2006" s="283" t="s">
        <v>254</v>
      </c>
      <c r="E2006" s="515" t="s">
        <v>222</v>
      </c>
      <c r="F2006" s="515"/>
      <c r="G2006" s="515"/>
      <c r="H2006" s="515"/>
      <c r="I2006" s="515"/>
      <c r="J2006" s="515"/>
      <c r="K2006" s="515"/>
    </row>
    <row r="2007" spans="3:15" s="255" customFormat="1" ht="22.5" customHeight="1">
      <c r="C2007" s="283"/>
      <c r="D2007" s="283"/>
      <c r="E2007" s="283"/>
      <c r="F2007" s="283"/>
      <c r="G2007" s="283"/>
      <c r="H2007" s="283"/>
      <c r="I2007" s="283"/>
      <c r="J2007" s="283"/>
    </row>
    <row r="2008" spans="3:15" s="255" customFormat="1" ht="27" customHeight="1">
      <c r="C2008" s="283" t="s">
        <v>255</v>
      </c>
      <c r="D2008" s="283" t="s">
        <v>223</v>
      </c>
      <c r="E2008" s="275"/>
      <c r="F2008" s="275"/>
      <c r="G2008" s="275"/>
      <c r="H2008" s="275"/>
      <c r="I2008" s="275"/>
      <c r="J2008" s="275"/>
      <c r="K2008" s="276"/>
      <c r="L2008" s="277"/>
    </row>
    <row r="2009" spans="3:15" s="255" customFormat="1" ht="27" customHeight="1">
      <c r="C2009" s="283"/>
      <c r="D2009" s="283"/>
      <c r="E2009" s="516" t="s">
        <v>224</v>
      </c>
      <c r="F2009" s="516"/>
      <c r="G2009" s="516"/>
      <c r="H2009" s="516"/>
      <c r="I2009" s="516"/>
      <c r="J2009" s="516"/>
      <c r="K2009" s="516"/>
      <c r="L2009" s="516"/>
      <c r="M2009" s="516"/>
      <c r="N2009" s="516"/>
    </row>
    <row r="2010" spans="3:15" s="255" customFormat="1" ht="22.5" customHeight="1">
      <c r="C2010" s="283"/>
      <c r="D2010" s="283"/>
      <c r="E2010" s="283"/>
      <c r="F2010" s="283"/>
      <c r="G2010" s="283"/>
      <c r="H2010" s="283"/>
      <c r="I2010" s="283"/>
      <c r="J2010" s="283"/>
    </row>
    <row r="2011" spans="3:15" s="255" customFormat="1" ht="27" customHeight="1">
      <c r="C2011" s="283" t="s">
        <v>256</v>
      </c>
      <c r="D2011" s="283" t="s">
        <v>218</v>
      </c>
      <c r="E2011" s="517"/>
      <c r="F2011" s="517"/>
      <c r="G2011" s="517"/>
      <c r="H2011" s="517"/>
      <c r="I2011" s="517"/>
      <c r="J2011" s="517"/>
      <c r="K2011" s="517"/>
      <c r="L2011" s="517"/>
      <c r="M2011" s="517"/>
      <c r="N2011" s="517"/>
    </row>
    <row r="2012" spans="3:15" s="255" customFormat="1" ht="27" customHeight="1">
      <c r="C2012" s="283" t="s">
        <v>257</v>
      </c>
      <c r="D2012" s="283" t="s">
        <v>225</v>
      </c>
      <c r="E2012" s="508"/>
      <c r="F2012" s="508"/>
      <c r="G2012" s="508"/>
      <c r="H2012" s="508"/>
      <c r="I2012" s="508"/>
      <c r="J2012" s="508"/>
      <c r="K2012" s="508"/>
      <c r="L2012" s="508"/>
      <c r="M2012" s="508"/>
      <c r="N2012" s="508"/>
    </row>
    <row r="2013" spans="3:15" s="255" customFormat="1" ht="22.5" customHeight="1">
      <c r="C2013" s="283"/>
      <c r="D2013" s="283"/>
      <c r="E2013" s="283"/>
      <c r="F2013" s="283"/>
      <c r="G2013" s="283"/>
      <c r="H2013" s="283"/>
      <c r="I2013" s="283"/>
      <c r="J2013" s="283"/>
    </row>
    <row r="2014" spans="3:15" s="255" customFormat="1" ht="19.5" customHeight="1">
      <c r="C2014" s="283"/>
      <c r="M2014" s="278"/>
      <c r="N2014" s="509" t="s">
        <v>226</v>
      </c>
      <c r="O2014" s="509"/>
    </row>
    <row r="2015" spans="3:15" s="255" customFormat="1" ht="19.5" customHeight="1">
      <c r="C2015" s="283"/>
      <c r="M2015" s="278"/>
      <c r="N2015" s="278"/>
    </row>
    <row r="2016" spans="3:15" s="255" customFormat="1" ht="27" customHeight="1">
      <c r="C2016" s="510" t="s">
        <v>227</v>
      </c>
      <c r="D2016" s="510"/>
      <c r="E2016" s="510"/>
      <c r="F2016" s="510"/>
      <c r="G2016" s="510"/>
      <c r="H2016" s="510"/>
      <c r="I2016" s="510"/>
      <c r="J2016" s="510"/>
      <c r="K2016" s="510"/>
      <c r="L2016" s="510"/>
      <c r="M2016" s="510"/>
      <c r="N2016" s="510"/>
      <c r="O2016" s="510"/>
    </row>
    <row r="2017" spans="1:31" s="255" customFormat="1" ht="24" customHeight="1">
      <c r="C2017" s="511" t="s">
        <v>228</v>
      </c>
      <c r="D2017" s="511"/>
      <c r="E2017" s="511"/>
      <c r="F2017" s="511"/>
      <c r="G2017" s="511"/>
      <c r="H2017" s="511"/>
      <c r="I2017" s="511"/>
      <c r="J2017" s="511"/>
      <c r="K2017" s="511"/>
      <c r="L2017" s="511"/>
      <c r="M2017" s="511"/>
      <c r="N2017" s="511"/>
      <c r="O2017" s="511"/>
    </row>
    <row r="2018" spans="1:31" s="255" customFormat="1" ht="24" customHeight="1">
      <c r="C2018" s="511" t="s">
        <v>258</v>
      </c>
      <c r="D2018" s="511"/>
      <c r="E2018" s="511"/>
      <c r="F2018" s="511"/>
      <c r="G2018" s="511"/>
      <c r="H2018" s="511"/>
      <c r="I2018" s="511"/>
      <c r="J2018" s="511"/>
      <c r="K2018" s="511"/>
      <c r="L2018" s="511"/>
      <c r="M2018" s="511"/>
      <c r="N2018" s="511"/>
      <c r="O2018" s="511"/>
    </row>
    <row r="2019" spans="1:31" s="255" customFormat="1" ht="24" customHeight="1">
      <c r="C2019" s="511" t="s">
        <v>259</v>
      </c>
      <c r="D2019" s="511"/>
      <c r="E2019" s="511"/>
      <c r="F2019" s="511"/>
      <c r="G2019" s="511"/>
      <c r="H2019" s="511"/>
      <c r="I2019" s="511"/>
      <c r="J2019" s="511"/>
      <c r="K2019" s="511"/>
      <c r="L2019" s="511"/>
      <c r="M2019" s="511"/>
      <c r="N2019" s="511"/>
      <c r="O2019" s="511"/>
    </row>
    <row r="2020" spans="1:31" s="255" customFormat="1" ht="24" customHeight="1">
      <c r="C2020" s="511" t="s">
        <v>260</v>
      </c>
      <c r="D2020" s="511"/>
      <c r="E2020" s="511"/>
      <c r="F2020" s="511"/>
      <c r="G2020" s="511"/>
      <c r="H2020" s="511"/>
      <c r="I2020" s="511"/>
      <c r="J2020" s="511"/>
      <c r="K2020" s="511"/>
      <c r="L2020" s="511"/>
      <c r="M2020" s="511"/>
      <c r="N2020" s="511"/>
      <c r="O2020" s="511"/>
    </row>
    <row r="2021" spans="1:31" s="255" customFormat="1" ht="24" customHeight="1">
      <c r="C2021" s="522" t="s">
        <v>261</v>
      </c>
      <c r="D2021" s="522"/>
      <c r="E2021" s="522"/>
      <c r="F2021" s="522"/>
      <c r="G2021" s="522"/>
      <c r="H2021" s="522"/>
      <c r="I2021" s="522"/>
      <c r="J2021" s="522"/>
      <c r="K2021" s="522"/>
      <c r="L2021" s="522"/>
      <c r="M2021" s="522"/>
      <c r="N2021" s="522"/>
      <c r="O2021" s="522"/>
    </row>
    <row r="2022" spans="1:31" s="255" customFormat="1" ht="24" customHeight="1">
      <c r="C2022" s="522" t="s">
        <v>262</v>
      </c>
      <c r="D2022" s="522"/>
      <c r="E2022" s="522"/>
      <c r="F2022" s="522"/>
      <c r="G2022" s="522"/>
      <c r="H2022" s="522"/>
      <c r="I2022" s="522"/>
      <c r="J2022" s="522"/>
      <c r="K2022" s="522"/>
      <c r="L2022" s="522"/>
      <c r="M2022" s="522"/>
      <c r="N2022" s="522"/>
      <c r="O2022" s="522"/>
    </row>
    <row r="2023" spans="1:31" ht="18.75" customHeight="1">
      <c r="D2023" s="279"/>
      <c r="E2023" s="279"/>
      <c r="F2023" s="279"/>
      <c r="G2023" s="279"/>
      <c r="H2023" s="279"/>
      <c r="I2023" s="279"/>
      <c r="J2023" s="279"/>
      <c r="K2023" s="279"/>
      <c r="L2023" s="279"/>
      <c r="M2023" s="279"/>
      <c r="N2023" s="279"/>
      <c r="O2023" s="279"/>
    </row>
    <row r="2024" spans="1:31" ht="18.75" customHeight="1" thickBot="1">
      <c r="N2024" s="523">
        <v>20250414</v>
      </c>
      <c r="O2024" s="523"/>
    </row>
    <row r="2025" spans="1:31" s="255" customFormat="1" ht="31.5" customHeight="1">
      <c r="A2025" s="255">
        <f>IF(MOD(ROW()-1,44)=0,QUOTIENT(ROW()-1,44)+1,"")</f>
        <v>47</v>
      </c>
      <c r="C2025" s="498" t="s">
        <v>248</v>
      </c>
      <c r="D2025" s="498"/>
      <c r="E2025" s="499">
        <f>VLOOKUP(A2025,入力フォーム!$A$26:$AA$75,25,FALSE)</f>
        <v>0</v>
      </c>
      <c r="F2025" s="500"/>
      <c r="G2025" s="501"/>
      <c r="H2025" s="505">
        <f>IF(OR(E2025="新規",E2025="変更"),"※提出してください",IF(E2025="済","※提出は不要です",))</f>
        <v>0</v>
      </c>
      <c r="I2025" s="505"/>
      <c r="J2025" s="505"/>
      <c r="K2025" s="505"/>
      <c r="L2025" s="505"/>
      <c r="M2025" s="505"/>
      <c r="N2025" s="505"/>
      <c r="O2025" s="505"/>
    </row>
    <row r="2026" spans="1:31" s="255" customFormat="1" ht="23.25" customHeight="1" thickBot="1">
      <c r="C2026" s="498"/>
      <c r="D2026" s="498"/>
      <c r="E2026" s="502"/>
      <c r="F2026" s="503"/>
      <c r="G2026" s="504"/>
      <c r="H2026" s="505"/>
      <c r="I2026" s="505"/>
      <c r="J2026" s="505"/>
      <c r="K2026" s="505"/>
      <c r="L2026" s="505"/>
      <c r="M2026" s="505"/>
      <c r="N2026" s="505"/>
      <c r="O2026" s="505"/>
    </row>
    <row r="2027" spans="1:31" s="255" customFormat="1" ht="23.25" customHeight="1">
      <c r="C2027" s="256"/>
      <c r="D2027" s="256"/>
      <c r="E2027" s="256"/>
      <c r="F2027" s="256"/>
      <c r="G2027" s="256"/>
      <c r="H2027" s="256"/>
      <c r="I2027" s="256"/>
      <c r="J2027" s="256"/>
      <c r="K2027" s="256"/>
      <c r="L2027" s="256"/>
      <c r="M2027" s="256"/>
      <c r="N2027" s="256"/>
      <c r="O2027" s="256"/>
    </row>
    <row r="2028" spans="1:31" ht="30" customHeight="1">
      <c r="D2028" s="506" t="s">
        <v>249</v>
      </c>
      <c r="E2028" s="506"/>
      <c r="F2028" s="506"/>
      <c r="G2028" s="506"/>
      <c r="H2028" s="506"/>
      <c r="I2028" s="506"/>
      <c r="J2028" s="506"/>
      <c r="K2028" s="506"/>
      <c r="L2028" s="506"/>
      <c r="M2028" s="506"/>
      <c r="N2028" s="506"/>
      <c r="O2028" s="258"/>
      <c r="P2028" s="259"/>
    </row>
    <row r="2029" spans="1:31" ht="30" customHeight="1">
      <c r="D2029" s="506" t="s">
        <v>210</v>
      </c>
      <c r="E2029" s="506"/>
      <c r="F2029" s="506"/>
      <c r="G2029" s="506"/>
      <c r="H2029" s="506"/>
      <c r="I2029" s="506"/>
      <c r="J2029" s="506"/>
      <c r="K2029" s="506"/>
      <c r="L2029" s="506"/>
      <c r="M2029" s="506"/>
      <c r="N2029" s="506"/>
      <c r="O2029" s="258"/>
      <c r="P2029" s="259"/>
    </row>
    <row r="2030" spans="1:31" ht="27" customHeight="1">
      <c r="D2030" s="281"/>
      <c r="E2030" s="281"/>
      <c r="F2030" s="281"/>
      <c r="G2030" s="281"/>
      <c r="H2030" s="281"/>
      <c r="I2030" s="281"/>
      <c r="J2030" s="281"/>
      <c r="K2030" s="281"/>
      <c r="L2030" s="281"/>
      <c r="M2030" s="281"/>
      <c r="N2030" s="281"/>
      <c r="O2030" s="281"/>
      <c r="P2030" s="259"/>
      <c r="AE2030" s="262"/>
    </row>
    <row r="2031" spans="1:31" s="255" customFormat="1" ht="19.5" customHeight="1">
      <c r="C2031" s="283"/>
      <c r="L2031" s="283"/>
      <c r="N2031" s="507">
        <f ca="1">TODAY()</f>
        <v>45761</v>
      </c>
      <c r="O2031" s="507"/>
    </row>
    <row r="2032" spans="1:31" s="255" customFormat="1" ht="19.5" customHeight="1">
      <c r="C2032" s="283"/>
    </row>
    <row r="2033" spans="3:16" s="255" customFormat="1" ht="19.5" customHeight="1">
      <c r="C2033" s="518" t="s">
        <v>211</v>
      </c>
      <c r="D2033" s="518"/>
      <c r="E2033" s="518"/>
      <c r="F2033" s="518"/>
      <c r="G2033" s="518"/>
      <c r="H2033" s="518"/>
      <c r="I2033" s="518"/>
      <c r="J2033" s="518"/>
      <c r="K2033" s="518"/>
    </row>
    <row r="2034" spans="3:16" s="255" customFormat="1" ht="19.5" customHeight="1">
      <c r="C2034" s="283"/>
    </row>
    <row r="2035" spans="3:16" s="255" customFormat="1" ht="24" customHeight="1">
      <c r="C2035" s="283"/>
      <c r="M2035" s="264" t="s">
        <v>212</v>
      </c>
      <c r="N2035" s="519" t="str">
        <f>入力フォーム!$C$22</f>
        <v>07-999</v>
      </c>
      <c r="O2035" s="519"/>
    </row>
    <row r="2036" spans="3:16" s="255" customFormat="1" ht="24" customHeight="1">
      <c r="C2036" s="283"/>
      <c r="M2036" s="264" t="s">
        <v>213</v>
      </c>
      <c r="N2036" s="519" t="str">
        <f>入力フォーム!$C$4</f>
        <v>文学部事務室</v>
      </c>
      <c r="O2036" s="519"/>
    </row>
    <row r="2037" spans="3:16" s="255" customFormat="1" ht="24" customHeight="1">
      <c r="C2037" s="283"/>
      <c r="M2037" s="264" t="s">
        <v>214</v>
      </c>
      <c r="N2037" s="519">
        <f>VLOOKUP(A2025,入力フォーム!$A$26:$AA$75,9,FALSE)</f>
        <v>0</v>
      </c>
      <c r="O2037" s="519"/>
    </row>
    <row r="2038" spans="3:16" s="255" customFormat="1" ht="24" customHeight="1">
      <c r="C2038" s="283"/>
      <c r="M2038" s="264" t="s">
        <v>215</v>
      </c>
      <c r="N2038" s="519">
        <f>VLOOKUP(A2025,入力フォーム!$A$26:$AA$75,2,FALSE)</f>
        <v>0</v>
      </c>
      <c r="O2038" s="519"/>
    </row>
    <row r="2039" spans="3:16" s="255" customFormat="1" ht="22.5" customHeight="1">
      <c r="C2039" s="283"/>
      <c r="M2039" s="283"/>
      <c r="N2039" s="265"/>
      <c r="O2039" s="265"/>
    </row>
    <row r="2040" spans="3:16" s="255" customFormat="1" ht="22.5" customHeight="1">
      <c r="C2040" s="283"/>
      <c r="M2040" s="283"/>
      <c r="N2040" s="265"/>
      <c r="O2040" s="265"/>
    </row>
    <row r="2041" spans="3:16" s="255" customFormat="1" ht="19.5" customHeight="1">
      <c r="C2041" s="266" t="s">
        <v>250</v>
      </c>
      <c r="D2041" s="266"/>
      <c r="E2041" s="520">
        <f>入力フォーム!$C$13</f>
        <v>45931</v>
      </c>
      <c r="F2041" s="520"/>
      <c r="G2041" s="520"/>
      <c r="H2041" s="520"/>
      <c r="I2041" s="521" t="s">
        <v>216</v>
      </c>
      <c r="J2041" s="521"/>
      <c r="K2041" s="521"/>
      <c r="L2041" s="521"/>
      <c r="M2041" s="521"/>
      <c r="N2041" s="521"/>
    </row>
    <row r="2042" spans="3:16" s="255" customFormat="1" ht="21" customHeight="1">
      <c r="C2042" s="267"/>
      <c r="D2042" s="267"/>
      <c r="E2042" s="267"/>
      <c r="F2042" s="267"/>
      <c r="G2042" s="267"/>
      <c r="H2042" s="267"/>
      <c r="I2042" s="267"/>
      <c r="J2042" s="267"/>
      <c r="K2042" s="267"/>
      <c r="L2042" s="267"/>
      <c r="M2042" s="267"/>
      <c r="N2042" s="267"/>
      <c r="O2042" s="267"/>
    </row>
    <row r="2043" spans="3:16" s="255" customFormat="1" ht="21" customHeight="1">
      <c r="C2043" s="267"/>
      <c r="D2043" s="267"/>
      <c r="E2043" s="267"/>
      <c r="F2043" s="267"/>
      <c r="G2043" s="267"/>
      <c r="H2043" s="267"/>
      <c r="I2043" s="267"/>
      <c r="J2043" s="267"/>
      <c r="K2043" s="267"/>
      <c r="L2043" s="267"/>
      <c r="M2043" s="267"/>
      <c r="N2043" s="267"/>
      <c r="O2043" s="267"/>
    </row>
    <row r="2044" spans="3:16" s="255" customFormat="1" ht="21" customHeight="1">
      <c r="C2044" s="283"/>
      <c r="D2044" s="512" t="s">
        <v>217</v>
      </c>
      <c r="E2044" s="512"/>
      <c r="F2044" s="512"/>
      <c r="G2044" s="512"/>
      <c r="H2044" s="512"/>
      <c r="I2044" s="512"/>
      <c r="J2044" s="512"/>
      <c r="K2044" s="512"/>
      <c r="L2044" s="512"/>
      <c r="M2044" s="512"/>
      <c r="N2044" s="512"/>
      <c r="O2044" s="512"/>
      <c r="P2044" s="266"/>
    </row>
    <row r="2045" spans="3:16" s="255" customFormat="1" ht="21" customHeight="1">
      <c r="C2045" s="267"/>
      <c r="D2045" s="267"/>
      <c r="E2045" s="267"/>
      <c r="F2045" s="267"/>
      <c r="G2045" s="267"/>
      <c r="H2045" s="267"/>
      <c r="I2045" s="267"/>
      <c r="J2045" s="267"/>
      <c r="K2045" s="267"/>
      <c r="L2045" s="267"/>
      <c r="M2045" s="267"/>
      <c r="N2045" s="267"/>
      <c r="O2045" s="267"/>
    </row>
    <row r="2046" spans="3:16" s="255" customFormat="1" ht="21" customHeight="1">
      <c r="C2046" s="285"/>
      <c r="D2046" s="285"/>
      <c r="E2046" s="285"/>
      <c r="F2046" s="285"/>
      <c r="G2046" s="285"/>
      <c r="H2046" s="285"/>
      <c r="I2046" s="285"/>
      <c r="J2046" s="285"/>
    </row>
    <row r="2047" spans="3:16" s="255" customFormat="1" ht="27" customHeight="1">
      <c r="C2047" s="283" t="s">
        <v>251</v>
      </c>
      <c r="D2047" s="283" t="s">
        <v>218</v>
      </c>
      <c r="E2047" s="513"/>
      <c r="F2047" s="513"/>
      <c r="G2047" s="513"/>
      <c r="H2047" s="513"/>
      <c r="I2047" s="513"/>
      <c r="J2047" s="513"/>
      <c r="K2047" s="513"/>
      <c r="M2047" s="269"/>
      <c r="N2047" s="270" t="s">
        <v>219</v>
      </c>
    </row>
    <row r="2048" spans="3:16" s="255" customFormat="1" ht="27" customHeight="1">
      <c r="C2048" s="283" t="s">
        <v>252</v>
      </c>
      <c r="D2048" s="283" t="s">
        <v>220</v>
      </c>
      <c r="E2048" s="514"/>
      <c r="F2048" s="514"/>
      <c r="G2048" s="514"/>
      <c r="H2048" s="514"/>
      <c r="I2048" s="514"/>
      <c r="J2048" s="514"/>
      <c r="K2048" s="514"/>
      <c r="L2048" s="284" t="s">
        <v>253</v>
      </c>
      <c r="M2048" s="282"/>
      <c r="N2048" s="273" t="s">
        <v>221</v>
      </c>
      <c r="O2048" s="274"/>
    </row>
    <row r="2049" spans="3:15" s="255" customFormat="1" ht="22.5" customHeight="1">
      <c r="C2049" s="283"/>
      <c r="D2049" s="283"/>
      <c r="E2049" s="283"/>
      <c r="F2049" s="283"/>
      <c r="G2049" s="283"/>
      <c r="H2049" s="283"/>
      <c r="I2049" s="283"/>
      <c r="J2049" s="283"/>
    </row>
    <row r="2050" spans="3:15" s="255" customFormat="1" ht="27" customHeight="1">
      <c r="C2050" s="283"/>
      <c r="D2050" s="283" t="s">
        <v>254</v>
      </c>
      <c r="E2050" s="515" t="s">
        <v>222</v>
      </c>
      <c r="F2050" s="515"/>
      <c r="G2050" s="515"/>
      <c r="H2050" s="515"/>
      <c r="I2050" s="515"/>
      <c r="J2050" s="515"/>
      <c r="K2050" s="515"/>
    </row>
    <row r="2051" spans="3:15" s="255" customFormat="1" ht="22.5" customHeight="1">
      <c r="C2051" s="283"/>
      <c r="D2051" s="283"/>
      <c r="E2051" s="283"/>
      <c r="F2051" s="283"/>
      <c r="G2051" s="283"/>
      <c r="H2051" s="283"/>
      <c r="I2051" s="283"/>
      <c r="J2051" s="283"/>
    </row>
    <row r="2052" spans="3:15" s="255" customFormat="1" ht="27" customHeight="1">
      <c r="C2052" s="283" t="s">
        <v>255</v>
      </c>
      <c r="D2052" s="283" t="s">
        <v>223</v>
      </c>
      <c r="E2052" s="275"/>
      <c r="F2052" s="275"/>
      <c r="G2052" s="275"/>
      <c r="H2052" s="275"/>
      <c r="I2052" s="275"/>
      <c r="J2052" s="275"/>
      <c r="K2052" s="276"/>
      <c r="L2052" s="277"/>
    </row>
    <row r="2053" spans="3:15" s="255" customFormat="1" ht="27" customHeight="1">
      <c r="C2053" s="283"/>
      <c r="D2053" s="283"/>
      <c r="E2053" s="516" t="s">
        <v>224</v>
      </c>
      <c r="F2053" s="516"/>
      <c r="G2053" s="516"/>
      <c r="H2053" s="516"/>
      <c r="I2053" s="516"/>
      <c r="J2053" s="516"/>
      <c r="K2053" s="516"/>
      <c r="L2053" s="516"/>
      <c r="M2053" s="516"/>
      <c r="N2053" s="516"/>
    </row>
    <row r="2054" spans="3:15" s="255" customFormat="1" ht="22.5" customHeight="1">
      <c r="C2054" s="283"/>
      <c r="D2054" s="283"/>
      <c r="E2054" s="283"/>
      <c r="F2054" s="283"/>
      <c r="G2054" s="283"/>
      <c r="H2054" s="283"/>
      <c r="I2054" s="283"/>
      <c r="J2054" s="283"/>
    </row>
    <row r="2055" spans="3:15" s="255" customFormat="1" ht="27" customHeight="1">
      <c r="C2055" s="283" t="s">
        <v>256</v>
      </c>
      <c r="D2055" s="283" t="s">
        <v>218</v>
      </c>
      <c r="E2055" s="517"/>
      <c r="F2055" s="517"/>
      <c r="G2055" s="517"/>
      <c r="H2055" s="517"/>
      <c r="I2055" s="517"/>
      <c r="J2055" s="517"/>
      <c r="K2055" s="517"/>
      <c r="L2055" s="517"/>
      <c r="M2055" s="517"/>
      <c r="N2055" s="517"/>
    </row>
    <row r="2056" spans="3:15" s="255" customFormat="1" ht="27" customHeight="1">
      <c r="C2056" s="283" t="s">
        <v>257</v>
      </c>
      <c r="D2056" s="283" t="s">
        <v>225</v>
      </c>
      <c r="E2056" s="508"/>
      <c r="F2056" s="508"/>
      <c r="G2056" s="508"/>
      <c r="H2056" s="508"/>
      <c r="I2056" s="508"/>
      <c r="J2056" s="508"/>
      <c r="K2056" s="508"/>
      <c r="L2056" s="508"/>
      <c r="M2056" s="508"/>
      <c r="N2056" s="508"/>
    </row>
    <row r="2057" spans="3:15" s="255" customFormat="1" ht="22.5" customHeight="1">
      <c r="C2057" s="283"/>
      <c r="D2057" s="283"/>
      <c r="E2057" s="283"/>
      <c r="F2057" s="283"/>
      <c r="G2057" s="283"/>
      <c r="H2057" s="283"/>
      <c r="I2057" s="283"/>
      <c r="J2057" s="283"/>
    </row>
    <row r="2058" spans="3:15" s="255" customFormat="1" ht="19.5" customHeight="1">
      <c r="C2058" s="283"/>
      <c r="M2058" s="278"/>
      <c r="N2058" s="509" t="s">
        <v>226</v>
      </c>
      <c r="O2058" s="509"/>
    </row>
    <row r="2059" spans="3:15" s="255" customFormat="1" ht="19.5" customHeight="1">
      <c r="C2059" s="283"/>
      <c r="M2059" s="278"/>
      <c r="N2059" s="278"/>
    </row>
    <row r="2060" spans="3:15" s="255" customFormat="1" ht="27" customHeight="1">
      <c r="C2060" s="510" t="s">
        <v>227</v>
      </c>
      <c r="D2060" s="510"/>
      <c r="E2060" s="510"/>
      <c r="F2060" s="510"/>
      <c r="G2060" s="510"/>
      <c r="H2060" s="510"/>
      <c r="I2060" s="510"/>
      <c r="J2060" s="510"/>
      <c r="K2060" s="510"/>
      <c r="L2060" s="510"/>
      <c r="M2060" s="510"/>
      <c r="N2060" s="510"/>
      <c r="O2060" s="510"/>
    </row>
    <row r="2061" spans="3:15" s="255" customFormat="1" ht="24" customHeight="1">
      <c r="C2061" s="511" t="s">
        <v>228</v>
      </c>
      <c r="D2061" s="511"/>
      <c r="E2061" s="511"/>
      <c r="F2061" s="511"/>
      <c r="G2061" s="511"/>
      <c r="H2061" s="511"/>
      <c r="I2061" s="511"/>
      <c r="J2061" s="511"/>
      <c r="K2061" s="511"/>
      <c r="L2061" s="511"/>
      <c r="M2061" s="511"/>
      <c r="N2061" s="511"/>
      <c r="O2061" s="511"/>
    </row>
    <row r="2062" spans="3:15" s="255" customFormat="1" ht="24" customHeight="1">
      <c r="C2062" s="511" t="s">
        <v>258</v>
      </c>
      <c r="D2062" s="511"/>
      <c r="E2062" s="511"/>
      <c r="F2062" s="511"/>
      <c r="G2062" s="511"/>
      <c r="H2062" s="511"/>
      <c r="I2062" s="511"/>
      <c r="J2062" s="511"/>
      <c r="K2062" s="511"/>
      <c r="L2062" s="511"/>
      <c r="M2062" s="511"/>
      <c r="N2062" s="511"/>
      <c r="O2062" s="511"/>
    </row>
    <row r="2063" spans="3:15" s="255" customFormat="1" ht="24" customHeight="1">
      <c r="C2063" s="511" t="s">
        <v>259</v>
      </c>
      <c r="D2063" s="511"/>
      <c r="E2063" s="511"/>
      <c r="F2063" s="511"/>
      <c r="G2063" s="511"/>
      <c r="H2063" s="511"/>
      <c r="I2063" s="511"/>
      <c r="J2063" s="511"/>
      <c r="K2063" s="511"/>
      <c r="L2063" s="511"/>
      <c r="M2063" s="511"/>
      <c r="N2063" s="511"/>
      <c r="O2063" s="511"/>
    </row>
    <row r="2064" spans="3:15" s="255" customFormat="1" ht="24" customHeight="1">
      <c r="C2064" s="511" t="s">
        <v>260</v>
      </c>
      <c r="D2064" s="511"/>
      <c r="E2064" s="511"/>
      <c r="F2064" s="511"/>
      <c r="G2064" s="511"/>
      <c r="H2064" s="511"/>
      <c r="I2064" s="511"/>
      <c r="J2064" s="511"/>
      <c r="K2064" s="511"/>
      <c r="L2064" s="511"/>
      <c r="M2064" s="511"/>
      <c r="N2064" s="511"/>
      <c r="O2064" s="511"/>
    </row>
    <row r="2065" spans="1:31" s="255" customFormat="1" ht="24" customHeight="1">
      <c r="C2065" s="522" t="s">
        <v>261</v>
      </c>
      <c r="D2065" s="522"/>
      <c r="E2065" s="522"/>
      <c r="F2065" s="522"/>
      <c r="G2065" s="522"/>
      <c r="H2065" s="522"/>
      <c r="I2065" s="522"/>
      <c r="J2065" s="522"/>
      <c r="K2065" s="522"/>
      <c r="L2065" s="522"/>
      <c r="M2065" s="522"/>
      <c r="N2065" s="522"/>
      <c r="O2065" s="522"/>
    </row>
    <row r="2066" spans="1:31" s="255" customFormat="1" ht="24" customHeight="1">
      <c r="C2066" s="522" t="s">
        <v>262</v>
      </c>
      <c r="D2066" s="522"/>
      <c r="E2066" s="522"/>
      <c r="F2066" s="522"/>
      <c r="G2066" s="522"/>
      <c r="H2066" s="522"/>
      <c r="I2066" s="522"/>
      <c r="J2066" s="522"/>
      <c r="K2066" s="522"/>
      <c r="L2066" s="522"/>
      <c r="M2066" s="522"/>
      <c r="N2066" s="522"/>
      <c r="O2066" s="522"/>
    </row>
    <row r="2067" spans="1:31" ht="18.75" customHeight="1">
      <c r="D2067" s="279"/>
      <c r="E2067" s="279"/>
      <c r="F2067" s="279"/>
      <c r="G2067" s="279"/>
      <c r="H2067" s="279"/>
      <c r="I2067" s="279"/>
      <c r="J2067" s="279"/>
      <c r="K2067" s="279"/>
      <c r="L2067" s="279"/>
      <c r="M2067" s="279"/>
      <c r="N2067" s="279"/>
      <c r="O2067" s="279"/>
    </row>
    <row r="2068" spans="1:31" ht="18.75" customHeight="1" thickBot="1">
      <c r="N2068" s="523">
        <v>20250414</v>
      </c>
      <c r="O2068" s="523"/>
    </row>
    <row r="2069" spans="1:31" s="255" customFormat="1" ht="31.5" customHeight="1">
      <c r="A2069" s="255">
        <f>IF(MOD(ROW()-1,44)=0,QUOTIENT(ROW()-1,44)+1,"")</f>
        <v>48</v>
      </c>
      <c r="C2069" s="498" t="s">
        <v>248</v>
      </c>
      <c r="D2069" s="498"/>
      <c r="E2069" s="499">
        <f>VLOOKUP(A2069,入力フォーム!$A$26:$AA$75,25,FALSE)</f>
        <v>0</v>
      </c>
      <c r="F2069" s="500"/>
      <c r="G2069" s="501"/>
      <c r="H2069" s="505">
        <f>IF(OR(E2069="新規",E2069="変更"),"※提出してください",IF(E2069="済","※提出は不要です",))</f>
        <v>0</v>
      </c>
      <c r="I2069" s="505"/>
      <c r="J2069" s="505"/>
      <c r="K2069" s="505"/>
      <c r="L2069" s="505"/>
      <c r="M2069" s="505"/>
      <c r="N2069" s="505"/>
      <c r="O2069" s="505"/>
    </row>
    <row r="2070" spans="1:31" s="255" customFormat="1" ht="23.25" customHeight="1" thickBot="1">
      <c r="C2070" s="498"/>
      <c r="D2070" s="498"/>
      <c r="E2070" s="502"/>
      <c r="F2070" s="503"/>
      <c r="G2070" s="504"/>
      <c r="H2070" s="505"/>
      <c r="I2070" s="505"/>
      <c r="J2070" s="505"/>
      <c r="K2070" s="505"/>
      <c r="L2070" s="505"/>
      <c r="M2070" s="505"/>
      <c r="N2070" s="505"/>
      <c r="O2070" s="505"/>
    </row>
    <row r="2071" spans="1:31" s="255" customFormat="1" ht="23.25" customHeight="1">
      <c r="C2071" s="256"/>
      <c r="D2071" s="256"/>
      <c r="E2071" s="256"/>
      <c r="F2071" s="256"/>
      <c r="G2071" s="256"/>
      <c r="H2071" s="256"/>
      <c r="I2071" s="256"/>
      <c r="J2071" s="256"/>
      <c r="K2071" s="256"/>
      <c r="L2071" s="256"/>
      <c r="M2071" s="256"/>
      <c r="N2071" s="256"/>
      <c r="O2071" s="256"/>
    </row>
    <row r="2072" spans="1:31" ht="30" customHeight="1">
      <c r="D2072" s="506" t="s">
        <v>249</v>
      </c>
      <c r="E2072" s="506"/>
      <c r="F2072" s="506"/>
      <c r="G2072" s="506"/>
      <c r="H2072" s="506"/>
      <c r="I2072" s="506"/>
      <c r="J2072" s="506"/>
      <c r="K2072" s="506"/>
      <c r="L2072" s="506"/>
      <c r="M2072" s="506"/>
      <c r="N2072" s="506"/>
      <c r="O2072" s="258"/>
      <c r="P2072" s="259"/>
    </row>
    <row r="2073" spans="1:31" ht="30" customHeight="1">
      <c r="D2073" s="506" t="s">
        <v>210</v>
      </c>
      <c r="E2073" s="506"/>
      <c r="F2073" s="506"/>
      <c r="G2073" s="506"/>
      <c r="H2073" s="506"/>
      <c r="I2073" s="506"/>
      <c r="J2073" s="506"/>
      <c r="K2073" s="506"/>
      <c r="L2073" s="506"/>
      <c r="M2073" s="506"/>
      <c r="N2073" s="506"/>
      <c r="O2073" s="258"/>
      <c r="P2073" s="259"/>
    </row>
    <row r="2074" spans="1:31" ht="27" customHeight="1">
      <c r="D2074" s="281"/>
      <c r="E2074" s="281"/>
      <c r="F2074" s="281"/>
      <c r="G2074" s="281"/>
      <c r="H2074" s="281"/>
      <c r="I2074" s="281"/>
      <c r="J2074" s="281"/>
      <c r="K2074" s="281"/>
      <c r="L2074" s="281"/>
      <c r="M2074" s="281"/>
      <c r="N2074" s="281"/>
      <c r="O2074" s="281"/>
      <c r="P2074" s="259"/>
      <c r="AE2074" s="262"/>
    </row>
    <row r="2075" spans="1:31" s="255" customFormat="1" ht="19.5" customHeight="1">
      <c r="C2075" s="283"/>
      <c r="L2075" s="283"/>
      <c r="N2075" s="507">
        <f ca="1">TODAY()</f>
        <v>45761</v>
      </c>
      <c r="O2075" s="507"/>
    </row>
    <row r="2076" spans="1:31" s="255" customFormat="1" ht="19.5" customHeight="1">
      <c r="C2076" s="283"/>
    </row>
    <row r="2077" spans="1:31" s="255" customFormat="1" ht="19.5" customHeight="1">
      <c r="C2077" s="518" t="s">
        <v>211</v>
      </c>
      <c r="D2077" s="518"/>
      <c r="E2077" s="518"/>
      <c r="F2077" s="518"/>
      <c r="G2077" s="518"/>
      <c r="H2077" s="518"/>
      <c r="I2077" s="518"/>
      <c r="J2077" s="518"/>
      <c r="K2077" s="518"/>
    </row>
    <row r="2078" spans="1:31" s="255" customFormat="1" ht="19.5" customHeight="1">
      <c r="C2078" s="283"/>
    </row>
    <row r="2079" spans="1:31" s="255" customFormat="1" ht="24" customHeight="1">
      <c r="C2079" s="283"/>
      <c r="M2079" s="264" t="s">
        <v>212</v>
      </c>
      <c r="N2079" s="519" t="str">
        <f>入力フォーム!$C$22</f>
        <v>07-999</v>
      </c>
      <c r="O2079" s="519"/>
    </row>
    <row r="2080" spans="1:31" s="255" customFormat="1" ht="24" customHeight="1">
      <c r="C2080" s="283"/>
      <c r="M2080" s="264" t="s">
        <v>213</v>
      </c>
      <c r="N2080" s="519" t="str">
        <f>入力フォーム!$C$4</f>
        <v>文学部事務室</v>
      </c>
      <c r="O2080" s="519"/>
    </row>
    <row r="2081" spans="3:16" s="255" customFormat="1" ht="24" customHeight="1">
      <c r="C2081" s="283"/>
      <c r="M2081" s="264" t="s">
        <v>214</v>
      </c>
      <c r="N2081" s="519">
        <f>VLOOKUP(A2069,入力フォーム!$A$26:$AA$75,9,FALSE)</f>
        <v>0</v>
      </c>
      <c r="O2081" s="519"/>
    </row>
    <row r="2082" spans="3:16" s="255" customFormat="1" ht="24" customHeight="1">
      <c r="C2082" s="283"/>
      <c r="M2082" s="264" t="s">
        <v>215</v>
      </c>
      <c r="N2082" s="519">
        <f>VLOOKUP(A2069,入力フォーム!$A$26:$AA$75,2,FALSE)</f>
        <v>0</v>
      </c>
      <c r="O2082" s="519"/>
    </row>
    <row r="2083" spans="3:16" s="255" customFormat="1" ht="22.5" customHeight="1">
      <c r="C2083" s="283"/>
      <c r="M2083" s="283"/>
      <c r="N2083" s="265"/>
      <c r="O2083" s="265"/>
    </row>
    <row r="2084" spans="3:16" s="255" customFormat="1" ht="22.5" customHeight="1">
      <c r="C2084" s="283"/>
      <c r="M2084" s="283"/>
      <c r="N2084" s="265"/>
      <c r="O2084" s="265"/>
    </row>
    <row r="2085" spans="3:16" s="255" customFormat="1" ht="19.5" customHeight="1">
      <c r="C2085" s="266" t="s">
        <v>250</v>
      </c>
      <c r="D2085" s="266"/>
      <c r="E2085" s="520">
        <f>入力フォーム!$C$13</f>
        <v>45931</v>
      </c>
      <c r="F2085" s="520"/>
      <c r="G2085" s="520"/>
      <c r="H2085" s="520"/>
      <c r="I2085" s="521" t="s">
        <v>216</v>
      </c>
      <c r="J2085" s="521"/>
      <c r="K2085" s="521"/>
      <c r="L2085" s="521"/>
      <c r="M2085" s="521"/>
      <c r="N2085" s="521"/>
    </row>
    <row r="2086" spans="3:16" s="255" customFormat="1" ht="21" customHeight="1">
      <c r="C2086" s="267"/>
      <c r="D2086" s="267"/>
      <c r="E2086" s="267"/>
      <c r="F2086" s="267"/>
      <c r="G2086" s="267"/>
      <c r="H2086" s="267"/>
      <c r="I2086" s="267"/>
      <c r="J2086" s="267"/>
      <c r="K2086" s="267"/>
      <c r="L2086" s="267"/>
      <c r="M2086" s="267"/>
      <c r="N2086" s="267"/>
      <c r="O2086" s="267"/>
    </row>
    <row r="2087" spans="3:16" s="255" customFormat="1" ht="21" customHeight="1">
      <c r="C2087" s="267"/>
      <c r="D2087" s="267"/>
      <c r="E2087" s="267"/>
      <c r="F2087" s="267"/>
      <c r="G2087" s="267"/>
      <c r="H2087" s="267"/>
      <c r="I2087" s="267"/>
      <c r="J2087" s="267"/>
      <c r="K2087" s="267"/>
      <c r="L2087" s="267"/>
      <c r="M2087" s="267"/>
      <c r="N2087" s="267"/>
      <c r="O2087" s="267"/>
    </row>
    <row r="2088" spans="3:16" s="255" customFormat="1" ht="21" customHeight="1">
      <c r="C2088" s="283"/>
      <c r="D2088" s="512" t="s">
        <v>217</v>
      </c>
      <c r="E2088" s="512"/>
      <c r="F2088" s="512"/>
      <c r="G2088" s="512"/>
      <c r="H2088" s="512"/>
      <c r="I2088" s="512"/>
      <c r="J2088" s="512"/>
      <c r="K2088" s="512"/>
      <c r="L2088" s="512"/>
      <c r="M2088" s="512"/>
      <c r="N2088" s="512"/>
      <c r="O2088" s="512"/>
      <c r="P2088" s="266"/>
    </row>
    <row r="2089" spans="3:16" s="255" customFormat="1" ht="21" customHeight="1">
      <c r="C2089" s="267"/>
      <c r="D2089" s="267"/>
      <c r="E2089" s="267"/>
      <c r="F2089" s="267"/>
      <c r="G2089" s="267"/>
      <c r="H2089" s="267"/>
      <c r="I2089" s="267"/>
      <c r="J2089" s="267"/>
      <c r="K2089" s="267"/>
      <c r="L2089" s="267"/>
      <c r="M2089" s="267"/>
      <c r="N2089" s="267"/>
      <c r="O2089" s="267"/>
    </row>
    <row r="2090" spans="3:16" s="255" customFormat="1" ht="21" customHeight="1">
      <c r="C2090" s="285"/>
      <c r="D2090" s="285"/>
      <c r="E2090" s="285"/>
      <c r="F2090" s="285"/>
      <c r="G2090" s="285"/>
      <c r="H2090" s="285"/>
      <c r="I2090" s="285"/>
      <c r="J2090" s="285"/>
    </row>
    <row r="2091" spans="3:16" s="255" customFormat="1" ht="27" customHeight="1">
      <c r="C2091" s="283" t="s">
        <v>251</v>
      </c>
      <c r="D2091" s="283" t="s">
        <v>218</v>
      </c>
      <c r="E2091" s="513"/>
      <c r="F2091" s="513"/>
      <c r="G2091" s="513"/>
      <c r="H2091" s="513"/>
      <c r="I2091" s="513"/>
      <c r="J2091" s="513"/>
      <c r="K2091" s="513"/>
      <c r="M2091" s="269"/>
      <c r="N2091" s="270" t="s">
        <v>219</v>
      </c>
    </row>
    <row r="2092" spans="3:16" s="255" customFormat="1" ht="27" customHeight="1">
      <c r="C2092" s="283" t="s">
        <v>252</v>
      </c>
      <c r="D2092" s="283" t="s">
        <v>220</v>
      </c>
      <c r="E2092" s="514"/>
      <c r="F2092" s="514"/>
      <c r="G2092" s="514"/>
      <c r="H2092" s="514"/>
      <c r="I2092" s="514"/>
      <c r="J2092" s="514"/>
      <c r="K2092" s="514"/>
      <c r="L2092" s="284" t="s">
        <v>253</v>
      </c>
      <c r="M2092" s="282"/>
      <c r="N2092" s="273" t="s">
        <v>221</v>
      </c>
      <c r="O2092" s="274"/>
    </row>
    <row r="2093" spans="3:16" s="255" customFormat="1" ht="22.5" customHeight="1">
      <c r="C2093" s="283"/>
      <c r="D2093" s="283"/>
      <c r="E2093" s="283"/>
      <c r="F2093" s="283"/>
      <c r="G2093" s="283"/>
      <c r="H2093" s="283"/>
      <c r="I2093" s="283"/>
      <c r="J2093" s="283"/>
    </row>
    <row r="2094" spans="3:16" s="255" customFormat="1" ht="27" customHeight="1">
      <c r="C2094" s="283"/>
      <c r="D2094" s="283" t="s">
        <v>254</v>
      </c>
      <c r="E2094" s="515" t="s">
        <v>222</v>
      </c>
      <c r="F2094" s="515"/>
      <c r="G2094" s="515"/>
      <c r="H2094" s="515"/>
      <c r="I2094" s="515"/>
      <c r="J2094" s="515"/>
      <c r="K2094" s="515"/>
    </row>
    <row r="2095" spans="3:16" s="255" customFormat="1" ht="22.5" customHeight="1">
      <c r="C2095" s="283"/>
      <c r="D2095" s="283"/>
      <c r="E2095" s="283"/>
      <c r="F2095" s="283"/>
      <c r="G2095" s="283"/>
      <c r="H2095" s="283"/>
      <c r="I2095" s="283"/>
      <c r="J2095" s="283"/>
    </row>
    <row r="2096" spans="3:16" s="255" customFormat="1" ht="27" customHeight="1">
      <c r="C2096" s="283" t="s">
        <v>255</v>
      </c>
      <c r="D2096" s="283" t="s">
        <v>223</v>
      </c>
      <c r="E2096" s="275"/>
      <c r="F2096" s="275"/>
      <c r="G2096" s="275"/>
      <c r="H2096" s="275"/>
      <c r="I2096" s="275"/>
      <c r="J2096" s="275"/>
      <c r="K2096" s="276"/>
      <c r="L2096" s="277"/>
    </row>
    <row r="2097" spans="3:15" s="255" customFormat="1" ht="27" customHeight="1">
      <c r="C2097" s="283"/>
      <c r="D2097" s="283"/>
      <c r="E2097" s="516" t="s">
        <v>224</v>
      </c>
      <c r="F2097" s="516"/>
      <c r="G2097" s="516"/>
      <c r="H2097" s="516"/>
      <c r="I2097" s="516"/>
      <c r="J2097" s="516"/>
      <c r="K2097" s="516"/>
      <c r="L2097" s="516"/>
      <c r="M2097" s="516"/>
      <c r="N2097" s="516"/>
    </row>
    <row r="2098" spans="3:15" s="255" customFormat="1" ht="22.5" customHeight="1">
      <c r="C2098" s="283"/>
      <c r="D2098" s="283"/>
      <c r="E2098" s="283"/>
      <c r="F2098" s="283"/>
      <c r="G2098" s="283"/>
      <c r="H2098" s="283"/>
      <c r="I2098" s="283"/>
      <c r="J2098" s="283"/>
    </row>
    <row r="2099" spans="3:15" s="255" customFormat="1" ht="27" customHeight="1">
      <c r="C2099" s="283" t="s">
        <v>256</v>
      </c>
      <c r="D2099" s="283" t="s">
        <v>218</v>
      </c>
      <c r="E2099" s="517"/>
      <c r="F2099" s="517"/>
      <c r="G2099" s="517"/>
      <c r="H2099" s="517"/>
      <c r="I2099" s="517"/>
      <c r="J2099" s="517"/>
      <c r="K2099" s="517"/>
      <c r="L2099" s="517"/>
      <c r="M2099" s="517"/>
      <c r="N2099" s="517"/>
    </row>
    <row r="2100" spans="3:15" s="255" customFormat="1" ht="27" customHeight="1">
      <c r="C2100" s="283" t="s">
        <v>257</v>
      </c>
      <c r="D2100" s="283" t="s">
        <v>225</v>
      </c>
      <c r="E2100" s="508"/>
      <c r="F2100" s="508"/>
      <c r="G2100" s="508"/>
      <c r="H2100" s="508"/>
      <c r="I2100" s="508"/>
      <c r="J2100" s="508"/>
      <c r="K2100" s="508"/>
      <c r="L2100" s="508"/>
      <c r="M2100" s="508"/>
      <c r="N2100" s="508"/>
    </row>
    <row r="2101" spans="3:15" s="255" customFormat="1" ht="22.5" customHeight="1">
      <c r="C2101" s="283"/>
      <c r="D2101" s="283"/>
      <c r="E2101" s="283"/>
      <c r="F2101" s="283"/>
      <c r="G2101" s="283"/>
      <c r="H2101" s="283"/>
      <c r="I2101" s="283"/>
      <c r="J2101" s="283"/>
    </row>
    <row r="2102" spans="3:15" s="255" customFormat="1" ht="19.5" customHeight="1">
      <c r="C2102" s="283"/>
      <c r="M2102" s="278"/>
      <c r="N2102" s="509" t="s">
        <v>226</v>
      </c>
      <c r="O2102" s="509"/>
    </row>
    <row r="2103" spans="3:15" s="255" customFormat="1" ht="19.5" customHeight="1">
      <c r="C2103" s="283"/>
      <c r="M2103" s="278"/>
      <c r="N2103" s="278"/>
    </row>
    <row r="2104" spans="3:15" s="255" customFormat="1" ht="27" customHeight="1">
      <c r="C2104" s="510" t="s">
        <v>227</v>
      </c>
      <c r="D2104" s="510"/>
      <c r="E2104" s="510"/>
      <c r="F2104" s="510"/>
      <c r="G2104" s="510"/>
      <c r="H2104" s="510"/>
      <c r="I2104" s="510"/>
      <c r="J2104" s="510"/>
      <c r="K2104" s="510"/>
      <c r="L2104" s="510"/>
      <c r="M2104" s="510"/>
      <c r="N2104" s="510"/>
      <c r="O2104" s="510"/>
    </row>
    <row r="2105" spans="3:15" s="255" customFormat="1" ht="24" customHeight="1">
      <c r="C2105" s="511" t="s">
        <v>228</v>
      </c>
      <c r="D2105" s="511"/>
      <c r="E2105" s="511"/>
      <c r="F2105" s="511"/>
      <c r="G2105" s="511"/>
      <c r="H2105" s="511"/>
      <c r="I2105" s="511"/>
      <c r="J2105" s="511"/>
      <c r="K2105" s="511"/>
      <c r="L2105" s="511"/>
      <c r="M2105" s="511"/>
      <c r="N2105" s="511"/>
      <c r="O2105" s="511"/>
    </row>
    <row r="2106" spans="3:15" s="255" customFormat="1" ht="24" customHeight="1">
      <c r="C2106" s="511" t="s">
        <v>258</v>
      </c>
      <c r="D2106" s="511"/>
      <c r="E2106" s="511"/>
      <c r="F2106" s="511"/>
      <c r="G2106" s="511"/>
      <c r="H2106" s="511"/>
      <c r="I2106" s="511"/>
      <c r="J2106" s="511"/>
      <c r="K2106" s="511"/>
      <c r="L2106" s="511"/>
      <c r="M2106" s="511"/>
      <c r="N2106" s="511"/>
      <c r="O2106" s="511"/>
    </row>
    <row r="2107" spans="3:15" s="255" customFormat="1" ht="24" customHeight="1">
      <c r="C2107" s="511" t="s">
        <v>259</v>
      </c>
      <c r="D2107" s="511"/>
      <c r="E2107" s="511"/>
      <c r="F2107" s="511"/>
      <c r="G2107" s="511"/>
      <c r="H2107" s="511"/>
      <c r="I2107" s="511"/>
      <c r="J2107" s="511"/>
      <c r="K2107" s="511"/>
      <c r="L2107" s="511"/>
      <c r="M2107" s="511"/>
      <c r="N2107" s="511"/>
      <c r="O2107" s="511"/>
    </row>
    <row r="2108" spans="3:15" s="255" customFormat="1" ht="24" customHeight="1">
      <c r="C2108" s="511" t="s">
        <v>260</v>
      </c>
      <c r="D2108" s="511"/>
      <c r="E2108" s="511"/>
      <c r="F2108" s="511"/>
      <c r="G2108" s="511"/>
      <c r="H2108" s="511"/>
      <c r="I2108" s="511"/>
      <c r="J2108" s="511"/>
      <c r="K2108" s="511"/>
      <c r="L2108" s="511"/>
      <c r="M2108" s="511"/>
      <c r="N2108" s="511"/>
      <c r="O2108" s="511"/>
    </row>
    <row r="2109" spans="3:15" s="255" customFormat="1" ht="24" customHeight="1">
      <c r="C2109" s="522" t="s">
        <v>261</v>
      </c>
      <c r="D2109" s="522"/>
      <c r="E2109" s="522"/>
      <c r="F2109" s="522"/>
      <c r="G2109" s="522"/>
      <c r="H2109" s="522"/>
      <c r="I2109" s="522"/>
      <c r="J2109" s="522"/>
      <c r="K2109" s="522"/>
      <c r="L2109" s="522"/>
      <c r="M2109" s="522"/>
      <c r="N2109" s="522"/>
      <c r="O2109" s="522"/>
    </row>
    <row r="2110" spans="3:15" s="255" customFormat="1" ht="24" customHeight="1">
      <c r="C2110" s="522" t="s">
        <v>262</v>
      </c>
      <c r="D2110" s="522"/>
      <c r="E2110" s="522"/>
      <c r="F2110" s="522"/>
      <c r="G2110" s="522"/>
      <c r="H2110" s="522"/>
      <c r="I2110" s="522"/>
      <c r="J2110" s="522"/>
      <c r="K2110" s="522"/>
      <c r="L2110" s="522"/>
      <c r="M2110" s="522"/>
      <c r="N2110" s="522"/>
      <c r="O2110" s="522"/>
    </row>
    <row r="2111" spans="3:15" ht="18.75" customHeight="1">
      <c r="D2111" s="279"/>
      <c r="E2111" s="279"/>
      <c r="F2111" s="279"/>
      <c r="G2111" s="279"/>
      <c r="H2111" s="279"/>
      <c r="I2111" s="279"/>
      <c r="J2111" s="279"/>
      <c r="K2111" s="279"/>
      <c r="L2111" s="279"/>
      <c r="M2111" s="279"/>
      <c r="N2111" s="279"/>
      <c r="O2111" s="279"/>
    </row>
    <row r="2112" spans="3:15" ht="18.75" customHeight="1" thickBot="1">
      <c r="N2112" s="523">
        <v>20250414</v>
      </c>
      <c r="O2112" s="523"/>
    </row>
    <row r="2113" spans="1:31" s="255" customFormat="1" ht="31.5" customHeight="1">
      <c r="A2113" s="255">
        <f>IF(MOD(ROW()-1,44)=0,QUOTIENT(ROW()-1,44)+1,"")</f>
        <v>49</v>
      </c>
      <c r="C2113" s="498" t="s">
        <v>248</v>
      </c>
      <c r="D2113" s="498"/>
      <c r="E2113" s="499">
        <f>VLOOKUP(A2113,入力フォーム!$A$26:$AA$75,25,FALSE)</f>
        <v>0</v>
      </c>
      <c r="F2113" s="500"/>
      <c r="G2113" s="501"/>
      <c r="H2113" s="505">
        <f>IF(OR(E2113="新規",E2113="変更"),"※提出してください",IF(E2113="済","※提出は不要です",))</f>
        <v>0</v>
      </c>
      <c r="I2113" s="505"/>
      <c r="J2113" s="505"/>
      <c r="K2113" s="505"/>
      <c r="L2113" s="505"/>
      <c r="M2113" s="505"/>
      <c r="N2113" s="505"/>
      <c r="O2113" s="505"/>
    </row>
    <row r="2114" spans="1:31" s="255" customFormat="1" ht="23.25" customHeight="1" thickBot="1">
      <c r="C2114" s="498"/>
      <c r="D2114" s="498"/>
      <c r="E2114" s="502"/>
      <c r="F2114" s="503"/>
      <c r="G2114" s="504"/>
      <c r="H2114" s="505"/>
      <c r="I2114" s="505"/>
      <c r="J2114" s="505"/>
      <c r="K2114" s="505"/>
      <c r="L2114" s="505"/>
      <c r="M2114" s="505"/>
      <c r="N2114" s="505"/>
      <c r="O2114" s="505"/>
    </row>
    <row r="2115" spans="1:31" s="255" customFormat="1" ht="23.25" customHeight="1">
      <c r="C2115" s="256"/>
      <c r="D2115" s="256"/>
      <c r="E2115" s="256"/>
      <c r="F2115" s="256"/>
      <c r="G2115" s="256"/>
      <c r="H2115" s="256"/>
      <c r="I2115" s="256"/>
      <c r="J2115" s="256"/>
      <c r="K2115" s="256"/>
      <c r="L2115" s="256"/>
      <c r="M2115" s="256"/>
      <c r="N2115" s="256"/>
      <c r="O2115" s="256"/>
    </row>
    <row r="2116" spans="1:31" ht="30" customHeight="1">
      <c r="D2116" s="506" t="s">
        <v>249</v>
      </c>
      <c r="E2116" s="506"/>
      <c r="F2116" s="506"/>
      <c r="G2116" s="506"/>
      <c r="H2116" s="506"/>
      <c r="I2116" s="506"/>
      <c r="J2116" s="506"/>
      <c r="K2116" s="506"/>
      <c r="L2116" s="506"/>
      <c r="M2116" s="506"/>
      <c r="N2116" s="506"/>
      <c r="O2116" s="258"/>
      <c r="P2116" s="259"/>
    </row>
    <row r="2117" spans="1:31" ht="30" customHeight="1">
      <c r="D2117" s="506" t="s">
        <v>210</v>
      </c>
      <c r="E2117" s="506"/>
      <c r="F2117" s="506"/>
      <c r="G2117" s="506"/>
      <c r="H2117" s="506"/>
      <c r="I2117" s="506"/>
      <c r="J2117" s="506"/>
      <c r="K2117" s="506"/>
      <c r="L2117" s="506"/>
      <c r="M2117" s="506"/>
      <c r="N2117" s="506"/>
      <c r="O2117" s="258"/>
      <c r="P2117" s="259"/>
    </row>
    <row r="2118" spans="1:31" ht="27" customHeight="1">
      <c r="D2118" s="281"/>
      <c r="E2118" s="281"/>
      <c r="F2118" s="281"/>
      <c r="G2118" s="281"/>
      <c r="H2118" s="281"/>
      <c r="I2118" s="281"/>
      <c r="J2118" s="281"/>
      <c r="K2118" s="281"/>
      <c r="L2118" s="281"/>
      <c r="M2118" s="281"/>
      <c r="N2118" s="281"/>
      <c r="O2118" s="281"/>
      <c r="P2118" s="259"/>
      <c r="AE2118" s="262"/>
    </row>
    <row r="2119" spans="1:31" s="255" customFormat="1" ht="19.5" customHeight="1">
      <c r="C2119" s="283"/>
      <c r="L2119" s="283"/>
      <c r="N2119" s="507">
        <f ca="1">TODAY()</f>
        <v>45761</v>
      </c>
      <c r="O2119" s="507"/>
    </row>
    <row r="2120" spans="1:31" s="255" customFormat="1" ht="19.5" customHeight="1">
      <c r="C2120" s="283"/>
    </row>
    <row r="2121" spans="1:31" s="255" customFormat="1" ht="19.5" customHeight="1">
      <c r="C2121" s="518" t="s">
        <v>211</v>
      </c>
      <c r="D2121" s="518"/>
      <c r="E2121" s="518"/>
      <c r="F2121" s="518"/>
      <c r="G2121" s="518"/>
      <c r="H2121" s="518"/>
      <c r="I2121" s="518"/>
      <c r="J2121" s="518"/>
      <c r="K2121" s="518"/>
    </row>
    <row r="2122" spans="1:31" s="255" customFormat="1" ht="19.5" customHeight="1">
      <c r="C2122" s="283"/>
    </row>
    <row r="2123" spans="1:31" s="255" customFormat="1" ht="24" customHeight="1">
      <c r="C2123" s="283"/>
      <c r="M2123" s="264" t="s">
        <v>212</v>
      </c>
      <c r="N2123" s="519" t="str">
        <f>入力フォーム!$C$22</f>
        <v>07-999</v>
      </c>
      <c r="O2123" s="519"/>
    </row>
    <row r="2124" spans="1:31" s="255" customFormat="1" ht="24" customHeight="1">
      <c r="C2124" s="283"/>
      <c r="M2124" s="264" t="s">
        <v>213</v>
      </c>
      <c r="N2124" s="519" t="str">
        <f>入力フォーム!$C$4</f>
        <v>文学部事務室</v>
      </c>
      <c r="O2124" s="519"/>
    </row>
    <row r="2125" spans="1:31" s="255" customFormat="1" ht="24" customHeight="1">
      <c r="C2125" s="283"/>
      <c r="M2125" s="264" t="s">
        <v>214</v>
      </c>
      <c r="N2125" s="519">
        <f>VLOOKUP(A2113,入力フォーム!$A$26:$AA$75,9,FALSE)</f>
        <v>0</v>
      </c>
      <c r="O2125" s="519"/>
    </row>
    <row r="2126" spans="1:31" s="255" customFormat="1" ht="24" customHeight="1">
      <c r="C2126" s="283"/>
      <c r="M2126" s="264" t="s">
        <v>215</v>
      </c>
      <c r="N2126" s="519">
        <f>VLOOKUP(A2113,入力フォーム!$A$26:$AA$75,2,FALSE)</f>
        <v>0</v>
      </c>
      <c r="O2126" s="519"/>
    </row>
    <row r="2127" spans="1:31" s="255" customFormat="1" ht="22.5" customHeight="1">
      <c r="C2127" s="283"/>
      <c r="M2127" s="283"/>
      <c r="N2127" s="265"/>
      <c r="O2127" s="265"/>
    </row>
    <row r="2128" spans="1:31" s="255" customFormat="1" ht="22.5" customHeight="1">
      <c r="C2128" s="283"/>
      <c r="M2128" s="283"/>
      <c r="N2128" s="265"/>
      <c r="O2128" s="265"/>
    </row>
    <row r="2129" spans="3:16" s="255" customFormat="1" ht="19.5" customHeight="1">
      <c r="C2129" s="266" t="s">
        <v>250</v>
      </c>
      <c r="D2129" s="266"/>
      <c r="E2129" s="520">
        <f>入力フォーム!$C$13</f>
        <v>45931</v>
      </c>
      <c r="F2129" s="520"/>
      <c r="G2129" s="520"/>
      <c r="H2129" s="520"/>
      <c r="I2129" s="521" t="s">
        <v>216</v>
      </c>
      <c r="J2129" s="521"/>
      <c r="K2129" s="521"/>
      <c r="L2129" s="521"/>
      <c r="M2129" s="521"/>
      <c r="N2129" s="521"/>
    </row>
    <row r="2130" spans="3:16" s="255" customFormat="1" ht="21" customHeight="1">
      <c r="C2130" s="267"/>
      <c r="D2130" s="267"/>
      <c r="E2130" s="267"/>
      <c r="F2130" s="267"/>
      <c r="G2130" s="267"/>
      <c r="H2130" s="267"/>
      <c r="I2130" s="267"/>
      <c r="J2130" s="267"/>
      <c r="K2130" s="267"/>
      <c r="L2130" s="267"/>
      <c r="M2130" s="267"/>
      <c r="N2130" s="267"/>
      <c r="O2130" s="267"/>
    </row>
    <row r="2131" spans="3:16" s="255" customFormat="1" ht="21" customHeight="1">
      <c r="C2131" s="267"/>
      <c r="D2131" s="267"/>
      <c r="E2131" s="267"/>
      <c r="F2131" s="267"/>
      <c r="G2131" s="267"/>
      <c r="H2131" s="267"/>
      <c r="I2131" s="267"/>
      <c r="J2131" s="267"/>
      <c r="K2131" s="267"/>
      <c r="L2131" s="267"/>
      <c r="M2131" s="267"/>
      <c r="N2131" s="267"/>
      <c r="O2131" s="267"/>
    </row>
    <row r="2132" spans="3:16" s="255" customFormat="1" ht="21" customHeight="1">
      <c r="C2132" s="283"/>
      <c r="D2132" s="512" t="s">
        <v>217</v>
      </c>
      <c r="E2132" s="512"/>
      <c r="F2132" s="512"/>
      <c r="G2132" s="512"/>
      <c r="H2132" s="512"/>
      <c r="I2132" s="512"/>
      <c r="J2132" s="512"/>
      <c r="K2132" s="512"/>
      <c r="L2132" s="512"/>
      <c r="M2132" s="512"/>
      <c r="N2132" s="512"/>
      <c r="O2132" s="512"/>
      <c r="P2132" s="266"/>
    </row>
    <row r="2133" spans="3:16" s="255" customFormat="1" ht="21" customHeight="1">
      <c r="C2133" s="267"/>
      <c r="D2133" s="267"/>
      <c r="E2133" s="267"/>
      <c r="F2133" s="267"/>
      <c r="G2133" s="267"/>
      <c r="H2133" s="267"/>
      <c r="I2133" s="267"/>
      <c r="J2133" s="267"/>
      <c r="K2133" s="267"/>
      <c r="L2133" s="267"/>
      <c r="M2133" s="267"/>
      <c r="N2133" s="267"/>
      <c r="O2133" s="267"/>
    </row>
    <row r="2134" spans="3:16" s="255" customFormat="1" ht="21" customHeight="1">
      <c r="C2134" s="285"/>
      <c r="D2134" s="285"/>
      <c r="E2134" s="285"/>
      <c r="F2134" s="285"/>
      <c r="G2134" s="285"/>
      <c r="H2134" s="285"/>
      <c r="I2134" s="285"/>
      <c r="J2134" s="285"/>
    </row>
    <row r="2135" spans="3:16" s="255" customFormat="1" ht="27" customHeight="1">
      <c r="C2135" s="283" t="s">
        <v>251</v>
      </c>
      <c r="D2135" s="283" t="s">
        <v>218</v>
      </c>
      <c r="E2135" s="513"/>
      <c r="F2135" s="513"/>
      <c r="G2135" s="513"/>
      <c r="H2135" s="513"/>
      <c r="I2135" s="513"/>
      <c r="J2135" s="513"/>
      <c r="K2135" s="513"/>
      <c r="M2135" s="269"/>
      <c r="N2135" s="270" t="s">
        <v>219</v>
      </c>
    </row>
    <row r="2136" spans="3:16" s="255" customFormat="1" ht="27" customHeight="1">
      <c r="C2136" s="283" t="s">
        <v>252</v>
      </c>
      <c r="D2136" s="283" t="s">
        <v>220</v>
      </c>
      <c r="E2136" s="514"/>
      <c r="F2136" s="514"/>
      <c r="G2136" s="514"/>
      <c r="H2136" s="514"/>
      <c r="I2136" s="514"/>
      <c r="J2136" s="514"/>
      <c r="K2136" s="514"/>
      <c r="L2136" s="284" t="s">
        <v>253</v>
      </c>
      <c r="M2136" s="282"/>
      <c r="N2136" s="273" t="s">
        <v>221</v>
      </c>
      <c r="O2136" s="274"/>
    </row>
    <row r="2137" spans="3:16" s="255" customFormat="1" ht="22.5" customHeight="1">
      <c r="C2137" s="283"/>
      <c r="D2137" s="283"/>
      <c r="E2137" s="283"/>
      <c r="F2137" s="283"/>
      <c r="G2137" s="283"/>
      <c r="H2137" s="283"/>
      <c r="I2137" s="283"/>
      <c r="J2137" s="283"/>
    </row>
    <row r="2138" spans="3:16" s="255" customFormat="1" ht="27" customHeight="1">
      <c r="C2138" s="283"/>
      <c r="D2138" s="283" t="s">
        <v>254</v>
      </c>
      <c r="E2138" s="515" t="s">
        <v>222</v>
      </c>
      <c r="F2138" s="515"/>
      <c r="G2138" s="515"/>
      <c r="H2138" s="515"/>
      <c r="I2138" s="515"/>
      <c r="J2138" s="515"/>
      <c r="K2138" s="515"/>
    </row>
    <row r="2139" spans="3:16" s="255" customFormat="1" ht="22.5" customHeight="1">
      <c r="C2139" s="283"/>
      <c r="D2139" s="283"/>
      <c r="E2139" s="283"/>
      <c r="F2139" s="283"/>
      <c r="G2139" s="283"/>
      <c r="H2139" s="283"/>
      <c r="I2139" s="283"/>
      <c r="J2139" s="283"/>
    </row>
    <row r="2140" spans="3:16" s="255" customFormat="1" ht="27" customHeight="1">
      <c r="C2140" s="283" t="s">
        <v>255</v>
      </c>
      <c r="D2140" s="283" t="s">
        <v>223</v>
      </c>
      <c r="E2140" s="275"/>
      <c r="F2140" s="275"/>
      <c r="G2140" s="275"/>
      <c r="H2140" s="275"/>
      <c r="I2140" s="275"/>
      <c r="J2140" s="275"/>
      <c r="K2140" s="276"/>
      <c r="L2140" s="277"/>
    </row>
    <row r="2141" spans="3:16" s="255" customFormat="1" ht="27" customHeight="1">
      <c r="C2141" s="283"/>
      <c r="D2141" s="283"/>
      <c r="E2141" s="516" t="s">
        <v>224</v>
      </c>
      <c r="F2141" s="516"/>
      <c r="G2141" s="516"/>
      <c r="H2141" s="516"/>
      <c r="I2141" s="516"/>
      <c r="J2141" s="516"/>
      <c r="K2141" s="516"/>
      <c r="L2141" s="516"/>
      <c r="M2141" s="516"/>
      <c r="N2141" s="516"/>
    </row>
    <row r="2142" spans="3:16" s="255" customFormat="1" ht="22.5" customHeight="1">
      <c r="C2142" s="283"/>
      <c r="D2142" s="283"/>
      <c r="E2142" s="283"/>
      <c r="F2142" s="283"/>
      <c r="G2142" s="283"/>
      <c r="H2142" s="283"/>
      <c r="I2142" s="283"/>
      <c r="J2142" s="283"/>
    </row>
    <row r="2143" spans="3:16" s="255" customFormat="1" ht="27" customHeight="1">
      <c r="C2143" s="283" t="s">
        <v>256</v>
      </c>
      <c r="D2143" s="283" t="s">
        <v>218</v>
      </c>
      <c r="E2143" s="517"/>
      <c r="F2143" s="517"/>
      <c r="G2143" s="517"/>
      <c r="H2143" s="517"/>
      <c r="I2143" s="517"/>
      <c r="J2143" s="517"/>
      <c r="K2143" s="517"/>
      <c r="L2143" s="517"/>
      <c r="M2143" s="517"/>
      <c r="N2143" s="517"/>
    </row>
    <row r="2144" spans="3:16" s="255" customFormat="1" ht="27" customHeight="1">
      <c r="C2144" s="283" t="s">
        <v>257</v>
      </c>
      <c r="D2144" s="283" t="s">
        <v>225</v>
      </c>
      <c r="E2144" s="508"/>
      <c r="F2144" s="508"/>
      <c r="G2144" s="508"/>
      <c r="H2144" s="508"/>
      <c r="I2144" s="508"/>
      <c r="J2144" s="508"/>
      <c r="K2144" s="508"/>
      <c r="L2144" s="508"/>
      <c r="M2144" s="508"/>
      <c r="N2144" s="508"/>
    </row>
    <row r="2145" spans="1:16" s="255" customFormat="1" ht="22.5" customHeight="1">
      <c r="C2145" s="283"/>
      <c r="D2145" s="283"/>
      <c r="E2145" s="283"/>
      <c r="F2145" s="283"/>
      <c r="G2145" s="283"/>
      <c r="H2145" s="283"/>
      <c r="I2145" s="283"/>
      <c r="J2145" s="283"/>
    </row>
    <row r="2146" spans="1:16" s="255" customFormat="1" ht="19.5" customHeight="1">
      <c r="C2146" s="283"/>
      <c r="M2146" s="278"/>
      <c r="N2146" s="509" t="s">
        <v>226</v>
      </c>
      <c r="O2146" s="509"/>
    </row>
    <row r="2147" spans="1:16" s="255" customFormat="1" ht="19.5" customHeight="1">
      <c r="C2147" s="283"/>
      <c r="M2147" s="278"/>
      <c r="N2147" s="278"/>
    </row>
    <row r="2148" spans="1:16" s="255" customFormat="1" ht="27" customHeight="1">
      <c r="C2148" s="510" t="s">
        <v>227</v>
      </c>
      <c r="D2148" s="510"/>
      <c r="E2148" s="510"/>
      <c r="F2148" s="510"/>
      <c r="G2148" s="510"/>
      <c r="H2148" s="510"/>
      <c r="I2148" s="510"/>
      <c r="J2148" s="510"/>
      <c r="K2148" s="510"/>
      <c r="L2148" s="510"/>
      <c r="M2148" s="510"/>
      <c r="N2148" s="510"/>
      <c r="O2148" s="510"/>
    </row>
    <row r="2149" spans="1:16" s="255" customFormat="1" ht="24" customHeight="1">
      <c r="C2149" s="511" t="s">
        <v>228</v>
      </c>
      <c r="D2149" s="511"/>
      <c r="E2149" s="511"/>
      <c r="F2149" s="511"/>
      <c r="G2149" s="511"/>
      <c r="H2149" s="511"/>
      <c r="I2149" s="511"/>
      <c r="J2149" s="511"/>
      <c r="K2149" s="511"/>
      <c r="L2149" s="511"/>
      <c r="M2149" s="511"/>
      <c r="N2149" s="511"/>
      <c r="O2149" s="511"/>
    </row>
    <row r="2150" spans="1:16" s="255" customFormat="1" ht="24" customHeight="1">
      <c r="C2150" s="511" t="s">
        <v>258</v>
      </c>
      <c r="D2150" s="511"/>
      <c r="E2150" s="511"/>
      <c r="F2150" s="511"/>
      <c r="G2150" s="511"/>
      <c r="H2150" s="511"/>
      <c r="I2150" s="511"/>
      <c r="J2150" s="511"/>
      <c r="K2150" s="511"/>
      <c r="L2150" s="511"/>
      <c r="M2150" s="511"/>
      <c r="N2150" s="511"/>
      <c r="O2150" s="511"/>
    </row>
    <row r="2151" spans="1:16" s="255" customFormat="1" ht="24" customHeight="1">
      <c r="C2151" s="511" t="s">
        <v>259</v>
      </c>
      <c r="D2151" s="511"/>
      <c r="E2151" s="511"/>
      <c r="F2151" s="511"/>
      <c r="G2151" s="511"/>
      <c r="H2151" s="511"/>
      <c r="I2151" s="511"/>
      <c r="J2151" s="511"/>
      <c r="K2151" s="511"/>
      <c r="L2151" s="511"/>
      <c r="M2151" s="511"/>
      <c r="N2151" s="511"/>
      <c r="O2151" s="511"/>
    </row>
    <row r="2152" spans="1:16" s="255" customFormat="1" ht="24" customHeight="1">
      <c r="C2152" s="511" t="s">
        <v>260</v>
      </c>
      <c r="D2152" s="511"/>
      <c r="E2152" s="511"/>
      <c r="F2152" s="511"/>
      <c r="G2152" s="511"/>
      <c r="H2152" s="511"/>
      <c r="I2152" s="511"/>
      <c r="J2152" s="511"/>
      <c r="K2152" s="511"/>
      <c r="L2152" s="511"/>
      <c r="M2152" s="511"/>
      <c r="N2152" s="511"/>
      <c r="O2152" s="511"/>
    </row>
    <row r="2153" spans="1:16" s="255" customFormat="1" ht="24" customHeight="1">
      <c r="C2153" s="522" t="s">
        <v>261</v>
      </c>
      <c r="D2153" s="522"/>
      <c r="E2153" s="522"/>
      <c r="F2153" s="522"/>
      <c r="G2153" s="522"/>
      <c r="H2153" s="522"/>
      <c r="I2153" s="522"/>
      <c r="J2153" s="522"/>
      <c r="K2153" s="522"/>
      <c r="L2153" s="522"/>
      <c r="M2153" s="522"/>
      <c r="N2153" s="522"/>
      <c r="O2153" s="522"/>
    </row>
    <row r="2154" spans="1:16" s="255" customFormat="1" ht="24" customHeight="1">
      <c r="C2154" s="522" t="s">
        <v>262</v>
      </c>
      <c r="D2154" s="522"/>
      <c r="E2154" s="522"/>
      <c r="F2154" s="522"/>
      <c r="G2154" s="522"/>
      <c r="H2154" s="522"/>
      <c r="I2154" s="522"/>
      <c r="J2154" s="522"/>
      <c r="K2154" s="522"/>
      <c r="L2154" s="522"/>
      <c r="M2154" s="522"/>
      <c r="N2154" s="522"/>
      <c r="O2154" s="522"/>
    </row>
    <row r="2155" spans="1:16" ht="18.75" customHeight="1">
      <c r="D2155" s="279"/>
      <c r="E2155" s="279"/>
      <c r="F2155" s="279"/>
      <c r="G2155" s="279"/>
      <c r="H2155" s="279"/>
      <c r="I2155" s="279"/>
      <c r="J2155" s="279"/>
      <c r="K2155" s="279"/>
      <c r="L2155" s="279"/>
      <c r="M2155" s="279"/>
      <c r="N2155" s="279"/>
      <c r="O2155" s="279"/>
    </row>
    <row r="2156" spans="1:16" ht="18.75" customHeight="1" thickBot="1">
      <c r="N2156" s="523">
        <v>20250414</v>
      </c>
      <c r="O2156" s="523"/>
    </row>
    <row r="2157" spans="1:16" s="255" customFormat="1" ht="31.5" customHeight="1">
      <c r="A2157" s="255">
        <f>IF(MOD(ROW()-1,44)=0,QUOTIENT(ROW()-1,44)+1,"")</f>
        <v>50</v>
      </c>
      <c r="C2157" s="498" t="s">
        <v>248</v>
      </c>
      <c r="D2157" s="498"/>
      <c r="E2157" s="499">
        <f>VLOOKUP(A2157,入力フォーム!$A$26:$AA$75,25,FALSE)</f>
        <v>0</v>
      </c>
      <c r="F2157" s="500"/>
      <c r="G2157" s="501"/>
      <c r="H2157" s="505">
        <f>IF(OR(E2157="新規",E2157="変更"),"※提出してください",IF(E2157="済","※提出は不要です",))</f>
        <v>0</v>
      </c>
      <c r="I2157" s="505"/>
      <c r="J2157" s="505"/>
      <c r="K2157" s="505"/>
      <c r="L2157" s="505"/>
      <c r="M2157" s="505"/>
      <c r="N2157" s="505"/>
      <c r="O2157" s="505"/>
    </row>
    <row r="2158" spans="1:16" s="255" customFormat="1" ht="23.25" customHeight="1" thickBot="1">
      <c r="C2158" s="498"/>
      <c r="D2158" s="498"/>
      <c r="E2158" s="502"/>
      <c r="F2158" s="503"/>
      <c r="G2158" s="504"/>
      <c r="H2158" s="505"/>
      <c r="I2158" s="505"/>
      <c r="J2158" s="505"/>
      <c r="K2158" s="505"/>
      <c r="L2158" s="505"/>
      <c r="M2158" s="505"/>
      <c r="N2158" s="505"/>
      <c r="O2158" s="505"/>
    </row>
    <row r="2159" spans="1:16" s="255" customFormat="1" ht="23.25" customHeight="1">
      <c r="C2159" s="256"/>
      <c r="D2159" s="256"/>
      <c r="E2159" s="256"/>
      <c r="F2159" s="256"/>
      <c r="G2159" s="256"/>
      <c r="H2159" s="256"/>
      <c r="I2159" s="256"/>
      <c r="J2159" s="256"/>
      <c r="K2159" s="256"/>
      <c r="L2159" s="256"/>
      <c r="M2159" s="256"/>
      <c r="N2159" s="256"/>
      <c r="O2159" s="256"/>
    </row>
    <row r="2160" spans="1:16" ht="30" customHeight="1">
      <c r="D2160" s="506" t="s">
        <v>249</v>
      </c>
      <c r="E2160" s="506"/>
      <c r="F2160" s="506"/>
      <c r="G2160" s="506"/>
      <c r="H2160" s="506"/>
      <c r="I2160" s="506"/>
      <c r="J2160" s="506"/>
      <c r="K2160" s="506"/>
      <c r="L2160" s="506"/>
      <c r="M2160" s="506"/>
      <c r="N2160" s="506"/>
      <c r="O2160" s="258"/>
      <c r="P2160" s="259"/>
    </row>
    <row r="2161" spans="3:31" ht="30" customHeight="1">
      <c r="D2161" s="506" t="s">
        <v>210</v>
      </c>
      <c r="E2161" s="506"/>
      <c r="F2161" s="506"/>
      <c r="G2161" s="506"/>
      <c r="H2161" s="506"/>
      <c r="I2161" s="506"/>
      <c r="J2161" s="506"/>
      <c r="K2161" s="506"/>
      <c r="L2161" s="506"/>
      <c r="M2161" s="506"/>
      <c r="N2161" s="506"/>
      <c r="O2161" s="258"/>
      <c r="P2161" s="259"/>
    </row>
    <row r="2162" spans="3:31" ht="27" customHeight="1">
      <c r="D2162" s="281"/>
      <c r="E2162" s="281"/>
      <c r="F2162" s="281"/>
      <c r="G2162" s="281"/>
      <c r="H2162" s="281"/>
      <c r="I2162" s="281"/>
      <c r="J2162" s="281"/>
      <c r="K2162" s="281"/>
      <c r="L2162" s="281"/>
      <c r="M2162" s="281"/>
      <c r="N2162" s="281"/>
      <c r="O2162" s="281"/>
      <c r="P2162" s="259"/>
      <c r="AE2162" s="262"/>
    </row>
    <row r="2163" spans="3:31" s="255" customFormat="1" ht="19.5" customHeight="1">
      <c r="C2163" s="283"/>
      <c r="L2163" s="283"/>
      <c r="N2163" s="507">
        <f ca="1">TODAY()</f>
        <v>45761</v>
      </c>
      <c r="O2163" s="507"/>
    </row>
    <row r="2164" spans="3:31" s="255" customFormat="1" ht="19.5" customHeight="1">
      <c r="C2164" s="283"/>
    </row>
    <row r="2165" spans="3:31" s="255" customFormat="1" ht="19.5" customHeight="1">
      <c r="C2165" s="518" t="s">
        <v>211</v>
      </c>
      <c r="D2165" s="518"/>
      <c r="E2165" s="518"/>
      <c r="F2165" s="518"/>
      <c r="G2165" s="518"/>
      <c r="H2165" s="518"/>
      <c r="I2165" s="518"/>
      <c r="J2165" s="518"/>
      <c r="K2165" s="518"/>
    </row>
    <row r="2166" spans="3:31" s="255" customFormat="1" ht="19.5" customHeight="1">
      <c r="C2166" s="283"/>
    </row>
    <row r="2167" spans="3:31" s="255" customFormat="1" ht="24" customHeight="1">
      <c r="C2167" s="283"/>
      <c r="M2167" s="264" t="s">
        <v>212</v>
      </c>
      <c r="N2167" s="519" t="str">
        <f>入力フォーム!$C$22</f>
        <v>07-999</v>
      </c>
      <c r="O2167" s="519"/>
    </row>
    <row r="2168" spans="3:31" s="255" customFormat="1" ht="24" customHeight="1">
      <c r="C2168" s="283"/>
      <c r="M2168" s="264" t="s">
        <v>213</v>
      </c>
      <c r="N2168" s="519" t="str">
        <f>入力フォーム!$C$4</f>
        <v>文学部事務室</v>
      </c>
      <c r="O2168" s="519"/>
    </row>
    <row r="2169" spans="3:31" s="255" customFormat="1" ht="24" customHeight="1">
      <c r="C2169" s="283"/>
      <c r="M2169" s="264" t="s">
        <v>214</v>
      </c>
      <c r="N2169" s="519">
        <f>VLOOKUP(A2157,入力フォーム!$A$26:$AA$75,9,FALSE)</f>
        <v>0</v>
      </c>
      <c r="O2169" s="519"/>
    </row>
    <row r="2170" spans="3:31" s="255" customFormat="1" ht="24" customHeight="1">
      <c r="C2170" s="283"/>
      <c r="M2170" s="264" t="s">
        <v>215</v>
      </c>
      <c r="N2170" s="519">
        <f>VLOOKUP(A2157,入力フォーム!$A$26:$AA$75,2,FALSE)</f>
        <v>0</v>
      </c>
      <c r="O2170" s="519"/>
    </row>
    <row r="2171" spans="3:31" s="255" customFormat="1" ht="22.5" customHeight="1">
      <c r="C2171" s="283"/>
      <c r="M2171" s="283"/>
      <c r="N2171" s="265"/>
      <c r="O2171" s="265"/>
    </row>
    <row r="2172" spans="3:31" s="255" customFormat="1" ht="22.5" customHeight="1">
      <c r="C2172" s="283"/>
      <c r="M2172" s="283"/>
      <c r="N2172" s="265"/>
      <c r="O2172" s="265"/>
    </row>
    <row r="2173" spans="3:31" s="255" customFormat="1" ht="19.5" customHeight="1">
      <c r="C2173" s="266" t="s">
        <v>250</v>
      </c>
      <c r="D2173" s="266"/>
      <c r="E2173" s="520">
        <f>入力フォーム!$C$13</f>
        <v>45931</v>
      </c>
      <c r="F2173" s="520"/>
      <c r="G2173" s="520"/>
      <c r="H2173" s="520"/>
      <c r="I2173" s="521" t="s">
        <v>216</v>
      </c>
      <c r="J2173" s="521"/>
      <c r="K2173" s="521"/>
      <c r="L2173" s="521"/>
      <c r="M2173" s="521"/>
      <c r="N2173" s="521"/>
    </row>
    <row r="2174" spans="3:31" s="255" customFormat="1" ht="21" customHeight="1">
      <c r="C2174" s="267"/>
      <c r="D2174" s="267"/>
      <c r="E2174" s="267"/>
      <c r="F2174" s="267"/>
      <c r="G2174" s="267"/>
      <c r="H2174" s="267"/>
      <c r="I2174" s="267"/>
      <c r="J2174" s="267"/>
      <c r="K2174" s="267"/>
      <c r="L2174" s="267"/>
      <c r="M2174" s="267"/>
      <c r="N2174" s="267"/>
      <c r="O2174" s="267"/>
    </row>
    <row r="2175" spans="3:31" s="255" customFormat="1" ht="21" customHeight="1">
      <c r="C2175" s="267"/>
      <c r="D2175" s="267"/>
      <c r="E2175" s="267"/>
      <c r="F2175" s="267"/>
      <c r="G2175" s="267"/>
      <c r="H2175" s="267"/>
      <c r="I2175" s="267"/>
      <c r="J2175" s="267"/>
      <c r="K2175" s="267"/>
      <c r="L2175" s="267"/>
      <c r="M2175" s="267"/>
      <c r="N2175" s="267"/>
      <c r="O2175" s="267"/>
    </row>
    <row r="2176" spans="3:31" s="255" customFormat="1" ht="21" customHeight="1">
      <c r="C2176" s="283"/>
      <c r="D2176" s="512" t="s">
        <v>217</v>
      </c>
      <c r="E2176" s="512"/>
      <c r="F2176" s="512"/>
      <c r="G2176" s="512"/>
      <c r="H2176" s="512"/>
      <c r="I2176" s="512"/>
      <c r="J2176" s="512"/>
      <c r="K2176" s="512"/>
      <c r="L2176" s="512"/>
      <c r="M2176" s="512"/>
      <c r="N2176" s="512"/>
      <c r="O2176" s="512"/>
      <c r="P2176" s="266"/>
    </row>
    <row r="2177" spans="3:15" s="255" customFormat="1" ht="21" customHeight="1">
      <c r="C2177" s="267"/>
      <c r="D2177" s="267"/>
      <c r="E2177" s="267"/>
      <c r="F2177" s="267"/>
      <c r="G2177" s="267"/>
      <c r="H2177" s="267"/>
      <c r="I2177" s="267"/>
      <c r="J2177" s="267"/>
      <c r="K2177" s="267"/>
      <c r="L2177" s="267"/>
      <c r="M2177" s="267"/>
      <c r="N2177" s="267"/>
      <c r="O2177" s="267"/>
    </row>
    <row r="2178" spans="3:15" s="255" customFormat="1" ht="21" customHeight="1">
      <c r="C2178" s="285"/>
      <c r="D2178" s="285"/>
      <c r="E2178" s="285"/>
      <c r="F2178" s="285"/>
      <c r="G2178" s="285"/>
      <c r="H2178" s="285"/>
      <c r="I2178" s="285"/>
      <c r="J2178" s="285"/>
    </row>
    <row r="2179" spans="3:15" s="255" customFormat="1" ht="27" customHeight="1">
      <c r="C2179" s="283" t="s">
        <v>251</v>
      </c>
      <c r="D2179" s="283" t="s">
        <v>218</v>
      </c>
      <c r="E2179" s="513"/>
      <c r="F2179" s="513"/>
      <c r="G2179" s="513"/>
      <c r="H2179" s="513"/>
      <c r="I2179" s="513"/>
      <c r="J2179" s="513"/>
      <c r="K2179" s="513"/>
      <c r="M2179" s="269"/>
      <c r="N2179" s="270" t="s">
        <v>219</v>
      </c>
    </row>
    <row r="2180" spans="3:15" s="255" customFormat="1" ht="27" customHeight="1">
      <c r="C2180" s="283" t="s">
        <v>252</v>
      </c>
      <c r="D2180" s="283" t="s">
        <v>220</v>
      </c>
      <c r="E2180" s="514"/>
      <c r="F2180" s="514"/>
      <c r="G2180" s="514"/>
      <c r="H2180" s="514"/>
      <c r="I2180" s="514"/>
      <c r="J2180" s="514"/>
      <c r="K2180" s="514"/>
      <c r="L2180" s="284" t="s">
        <v>253</v>
      </c>
      <c r="M2180" s="282"/>
      <c r="N2180" s="273" t="s">
        <v>221</v>
      </c>
      <c r="O2180" s="274"/>
    </row>
    <row r="2181" spans="3:15" s="255" customFormat="1" ht="22.5" customHeight="1">
      <c r="C2181" s="283"/>
      <c r="D2181" s="283"/>
      <c r="E2181" s="283"/>
      <c r="F2181" s="283"/>
      <c r="G2181" s="283"/>
      <c r="H2181" s="283"/>
      <c r="I2181" s="283"/>
      <c r="J2181" s="283"/>
    </row>
    <row r="2182" spans="3:15" s="255" customFormat="1" ht="27" customHeight="1">
      <c r="C2182" s="283"/>
      <c r="D2182" s="283" t="s">
        <v>254</v>
      </c>
      <c r="E2182" s="515" t="s">
        <v>222</v>
      </c>
      <c r="F2182" s="515"/>
      <c r="G2182" s="515"/>
      <c r="H2182" s="515"/>
      <c r="I2182" s="515"/>
      <c r="J2182" s="515"/>
      <c r="K2182" s="515"/>
    </row>
    <row r="2183" spans="3:15" s="255" customFormat="1" ht="22.5" customHeight="1">
      <c r="C2183" s="283"/>
      <c r="D2183" s="283"/>
      <c r="E2183" s="283"/>
      <c r="F2183" s="283"/>
      <c r="G2183" s="283"/>
      <c r="H2183" s="283"/>
      <c r="I2183" s="283"/>
      <c r="J2183" s="283"/>
    </row>
    <row r="2184" spans="3:15" s="255" customFormat="1" ht="27" customHeight="1">
      <c r="C2184" s="283" t="s">
        <v>255</v>
      </c>
      <c r="D2184" s="283" t="s">
        <v>223</v>
      </c>
      <c r="E2184" s="275"/>
      <c r="F2184" s="275"/>
      <c r="G2184" s="275"/>
      <c r="H2184" s="275"/>
      <c r="I2184" s="275"/>
      <c r="J2184" s="275"/>
      <c r="K2184" s="276"/>
      <c r="L2184" s="277"/>
    </row>
    <row r="2185" spans="3:15" s="255" customFormat="1" ht="27" customHeight="1">
      <c r="C2185" s="283"/>
      <c r="D2185" s="283"/>
      <c r="E2185" s="516" t="s">
        <v>224</v>
      </c>
      <c r="F2185" s="516"/>
      <c r="G2185" s="516"/>
      <c r="H2185" s="516"/>
      <c r="I2185" s="516"/>
      <c r="J2185" s="516"/>
      <c r="K2185" s="516"/>
      <c r="L2185" s="516"/>
      <c r="M2185" s="516"/>
      <c r="N2185" s="516"/>
    </row>
    <row r="2186" spans="3:15" s="255" customFormat="1" ht="22.5" customHeight="1">
      <c r="C2186" s="283"/>
      <c r="D2186" s="283"/>
      <c r="E2186" s="283"/>
      <c r="F2186" s="283"/>
      <c r="G2186" s="283"/>
      <c r="H2186" s="283"/>
      <c r="I2186" s="283"/>
      <c r="J2186" s="283"/>
    </row>
    <row r="2187" spans="3:15" s="255" customFormat="1" ht="27" customHeight="1">
      <c r="C2187" s="283" t="s">
        <v>256</v>
      </c>
      <c r="D2187" s="283" t="s">
        <v>218</v>
      </c>
      <c r="E2187" s="517"/>
      <c r="F2187" s="517"/>
      <c r="G2187" s="517"/>
      <c r="H2187" s="517"/>
      <c r="I2187" s="517"/>
      <c r="J2187" s="517"/>
      <c r="K2187" s="517"/>
      <c r="L2187" s="517"/>
      <c r="M2187" s="517"/>
      <c r="N2187" s="517"/>
    </row>
    <row r="2188" spans="3:15" s="255" customFormat="1" ht="27" customHeight="1">
      <c r="C2188" s="283" t="s">
        <v>257</v>
      </c>
      <c r="D2188" s="283" t="s">
        <v>225</v>
      </c>
      <c r="E2188" s="508"/>
      <c r="F2188" s="508"/>
      <c r="G2188" s="508"/>
      <c r="H2188" s="508"/>
      <c r="I2188" s="508"/>
      <c r="J2188" s="508"/>
      <c r="K2188" s="508"/>
      <c r="L2188" s="508"/>
      <c r="M2188" s="508"/>
      <c r="N2188" s="508"/>
    </row>
    <row r="2189" spans="3:15" s="255" customFormat="1" ht="22.5" customHeight="1">
      <c r="C2189" s="283"/>
      <c r="D2189" s="283"/>
      <c r="E2189" s="283"/>
      <c r="F2189" s="283"/>
      <c r="G2189" s="283"/>
      <c r="H2189" s="283"/>
      <c r="I2189" s="283"/>
      <c r="J2189" s="283"/>
    </row>
    <row r="2190" spans="3:15" s="255" customFormat="1" ht="19.5" customHeight="1">
      <c r="C2190" s="283"/>
      <c r="M2190" s="278"/>
      <c r="N2190" s="509" t="s">
        <v>226</v>
      </c>
      <c r="O2190" s="509"/>
    </row>
    <row r="2191" spans="3:15" s="255" customFormat="1" ht="19.5" customHeight="1">
      <c r="C2191" s="283"/>
      <c r="M2191" s="278"/>
      <c r="N2191" s="278"/>
    </row>
    <row r="2192" spans="3:15" s="255" customFormat="1" ht="27" customHeight="1">
      <c r="C2192" s="510" t="s">
        <v>227</v>
      </c>
      <c r="D2192" s="510"/>
      <c r="E2192" s="510"/>
      <c r="F2192" s="510"/>
      <c r="G2192" s="510"/>
      <c r="H2192" s="510"/>
      <c r="I2192" s="510"/>
      <c r="J2192" s="510"/>
      <c r="K2192" s="510"/>
      <c r="L2192" s="510"/>
      <c r="M2192" s="510"/>
      <c r="N2192" s="510"/>
      <c r="O2192" s="510"/>
    </row>
    <row r="2193" spans="3:15" s="255" customFormat="1" ht="24" customHeight="1">
      <c r="C2193" s="511" t="s">
        <v>228</v>
      </c>
      <c r="D2193" s="511"/>
      <c r="E2193" s="511"/>
      <c r="F2193" s="511"/>
      <c r="G2193" s="511"/>
      <c r="H2193" s="511"/>
      <c r="I2193" s="511"/>
      <c r="J2193" s="511"/>
      <c r="K2193" s="511"/>
      <c r="L2193" s="511"/>
      <c r="M2193" s="511"/>
      <c r="N2193" s="511"/>
      <c r="O2193" s="511"/>
    </row>
    <row r="2194" spans="3:15" s="255" customFormat="1" ht="24" customHeight="1">
      <c r="C2194" s="511" t="s">
        <v>258</v>
      </c>
      <c r="D2194" s="511"/>
      <c r="E2194" s="511"/>
      <c r="F2194" s="511"/>
      <c r="G2194" s="511"/>
      <c r="H2194" s="511"/>
      <c r="I2194" s="511"/>
      <c r="J2194" s="511"/>
      <c r="K2194" s="511"/>
      <c r="L2194" s="511"/>
      <c r="M2194" s="511"/>
      <c r="N2194" s="511"/>
      <c r="O2194" s="511"/>
    </row>
    <row r="2195" spans="3:15" s="255" customFormat="1" ht="24" customHeight="1">
      <c r="C2195" s="511" t="s">
        <v>259</v>
      </c>
      <c r="D2195" s="511"/>
      <c r="E2195" s="511"/>
      <c r="F2195" s="511"/>
      <c r="G2195" s="511"/>
      <c r="H2195" s="511"/>
      <c r="I2195" s="511"/>
      <c r="J2195" s="511"/>
      <c r="K2195" s="511"/>
      <c r="L2195" s="511"/>
      <c r="M2195" s="511"/>
      <c r="N2195" s="511"/>
      <c r="O2195" s="511"/>
    </row>
    <row r="2196" spans="3:15" s="255" customFormat="1" ht="24" customHeight="1">
      <c r="C2196" s="511" t="s">
        <v>260</v>
      </c>
      <c r="D2196" s="511"/>
      <c r="E2196" s="511"/>
      <c r="F2196" s="511"/>
      <c r="G2196" s="511"/>
      <c r="H2196" s="511"/>
      <c r="I2196" s="511"/>
      <c r="J2196" s="511"/>
      <c r="K2196" s="511"/>
      <c r="L2196" s="511"/>
      <c r="M2196" s="511"/>
      <c r="N2196" s="511"/>
      <c r="O2196" s="511"/>
    </row>
    <row r="2197" spans="3:15" s="255" customFormat="1" ht="24" customHeight="1">
      <c r="C2197" s="522" t="s">
        <v>261</v>
      </c>
      <c r="D2197" s="522"/>
      <c r="E2197" s="522"/>
      <c r="F2197" s="522"/>
      <c r="G2197" s="522"/>
      <c r="H2197" s="522"/>
      <c r="I2197" s="522"/>
      <c r="J2197" s="522"/>
      <c r="K2197" s="522"/>
      <c r="L2197" s="522"/>
      <c r="M2197" s="522"/>
      <c r="N2197" s="522"/>
      <c r="O2197" s="522"/>
    </row>
    <row r="2198" spans="3:15" s="255" customFormat="1" ht="24" customHeight="1">
      <c r="C2198" s="522" t="s">
        <v>262</v>
      </c>
      <c r="D2198" s="522"/>
      <c r="E2198" s="522"/>
      <c r="F2198" s="522"/>
      <c r="G2198" s="522"/>
      <c r="H2198" s="522"/>
      <c r="I2198" s="522"/>
      <c r="J2198" s="522"/>
      <c r="K2198" s="522"/>
      <c r="L2198" s="522"/>
      <c r="M2198" s="522"/>
      <c r="N2198" s="522"/>
      <c r="O2198" s="522"/>
    </row>
    <row r="2199" spans="3:15" ht="18.75" customHeight="1">
      <c r="D2199" s="279"/>
      <c r="E2199" s="279"/>
      <c r="F2199" s="279"/>
      <c r="G2199" s="279"/>
      <c r="H2199" s="279"/>
      <c r="I2199" s="279"/>
      <c r="J2199" s="279"/>
      <c r="K2199" s="279"/>
      <c r="L2199" s="279"/>
      <c r="M2199" s="279"/>
      <c r="N2199" s="279"/>
      <c r="O2199" s="279"/>
    </row>
    <row r="2200" spans="3:15" ht="18.75" customHeight="1">
      <c r="N2200" s="523">
        <v>20250414</v>
      </c>
      <c r="O2200" s="523"/>
    </row>
  </sheetData>
  <mergeCells count="1450">
    <mergeCell ref="C2196:O2196"/>
    <mergeCell ref="C2197:O2197"/>
    <mergeCell ref="C2198:O2198"/>
    <mergeCell ref="N2200:O2200"/>
    <mergeCell ref="E2188:N2188"/>
    <mergeCell ref="N2190:O2190"/>
    <mergeCell ref="C2192:O2192"/>
    <mergeCell ref="C2193:O2193"/>
    <mergeCell ref="C2194:O2194"/>
    <mergeCell ref="C2195:O2195"/>
    <mergeCell ref="D2176:O2176"/>
    <mergeCell ref="E2179:K2179"/>
    <mergeCell ref="E2180:K2180"/>
    <mergeCell ref="E2182:K2182"/>
    <mergeCell ref="E2185:N2185"/>
    <mergeCell ref="E2187:N2187"/>
    <mergeCell ref="C2165:K2165"/>
    <mergeCell ref="N2167:O2167"/>
    <mergeCell ref="N2168:O2168"/>
    <mergeCell ref="N2169:O2169"/>
    <mergeCell ref="N2170:O2170"/>
    <mergeCell ref="E2173:H2173"/>
    <mergeCell ref="I2173:N2173"/>
    <mergeCell ref="C2157:D2158"/>
    <mergeCell ref="E2157:G2158"/>
    <mergeCell ref="H2157:O2158"/>
    <mergeCell ref="D2160:N2160"/>
    <mergeCell ref="D2161:N2161"/>
    <mergeCell ref="N2163:O2163"/>
    <mergeCell ref="C2150:O2150"/>
    <mergeCell ref="C2151:O2151"/>
    <mergeCell ref="C2152:O2152"/>
    <mergeCell ref="C2153:O2153"/>
    <mergeCell ref="C2154:O2154"/>
    <mergeCell ref="N2156:O2156"/>
    <mergeCell ref="E2141:N2141"/>
    <mergeCell ref="E2143:N2143"/>
    <mergeCell ref="E2144:N2144"/>
    <mergeCell ref="N2146:O2146"/>
    <mergeCell ref="C2148:O2148"/>
    <mergeCell ref="C2149:O2149"/>
    <mergeCell ref="E2129:H2129"/>
    <mergeCell ref="I2129:N2129"/>
    <mergeCell ref="D2132:O2132"/>
    <mergeCell ref="E2135:K2135"/>
    <mergeCell ref="E2136:K2136"/>
    <mergeCell ref="E2138:K2138"/>
    <mergeCell ref="N2119:O2119"/>
    <mergeCell ref="C2121:K2121"/>
    <mergeCell ref="N2123:O2123"/>
    <mergeCell ref="N2124:O2124"/>
    <mergeCell ref="N2125:O2125"/>
    <mergeCell ref="N2126:O2126"/>
    <mergeCell ref="N2112:O2112"/>
    <mergeCell ref="C2113:D2114"/>
    <mergeCell ref="E2113:G2114"/>
    <mergeCell ref="H2113:O2114"/>
    <mergeCell ref="D2116:N2116"/>
    <mergeCell ref="D2117:N2117"/>
    <mergeCell ref="C2105:O2105"/>
    <mergeCell ref="C2106:O2106"/>
    <mergeCell ref="C2107:O2107"/>
    <mergeCell ref="C2108:O2108"/>
    <mergeCell ref="C2109:O2109"/>
    <mergeCell ref="C2110:O2110"/>
    <mergeCell ref="E2094:K2094"/>
    <mergeCell ref="E2097:N2097"/>
    <mergeCell ref="E2099:N2099"/>
    <mergeCell ref="E2100:N2100"/>
    <mergeCell ref="N2102:O2102"/>
    <mergeCell ref="C2104:O2104"/>
    <mergeCell ref="N2082:O2082"/>
    <mergeCell ref="E2085:H2085"/>
    <mergeCell ref="I2085:N2085"/>
    <mergeCell ref="D2088:O2088"/>
    <mergeCell ref="E2091:K2091"/>
    <mergeCell ref="E2092:K2092"/>
    <mergeCell ref="D2073:N2073"/>
    <mergeCell ref="N2075:O2075"/>
    <mergeCell ref="C2077:K2077"/>
    <mergeCell ref="N2079:O2079"/>
    <mergeCell ref="N2080:O2080"/>
    <mergeCell ref="N2081:O2081"/>
    <mergeCell ref="C2066:O2066"/>
    <mergeCell ref="N2068:O2068"/>
    <mergeCell ref="C2069:D2070"/>
    <mergeCell ref="E2069:G2070"/>
    <mergeCell ref="H2069:O2070"/>
    <mergeCell ref="D2072:N2072"/>
    <mergeCell ref="C2060:O2060"/>
    <mergeCell ref="C2061:O2061"/>
    <mergeCell ref="C2062:O2062"/>
    <mergeCell ref="C2063:O2063"/>
    <mergeCell ref="C2064:O2064"/>
    <mergeCell ref="C2065:O2065"/>
    <mergeCell ref="E2048:K2048"/>
    <mergeCell ref="E2050:K2050"/>
    <mergeCell ref="E2053:N2053"/>
    <mergeCell ref="E2055:N2055"/>
    <mergeCell ref="E2056:N2056"/>
    <mergeCell ref="N2058:O2058"/>
    <mergeCell ref="N2037:O2037"/>
    <mergeCell ref="N2038:O2038"/>
    <mergeCell ref="E2041:H2041"/>
    <mergeCell ref="I2041:N2041"/>
    <mergeCell ref="D2044:O2044"/>
    <mergeCell ref="E2047:K2047"/>
    <mergeCell ref="D2028:N2028"/>
    <mergeCell ref="D2029:N2029"/>
    <mergeCell ref="N2031:O2031"/>
    <mergeCell ref="C2033:K2033"/>
    <mergeCell ref="N2035:O2035"/>
    <mergeCell ref="N2036:O2036"/>
    <mergeCell ref="C2020:O2020"/>
    <mergeCell ref="C2021:O2021"/>
    <mergeCell ref="C2022:O2022"/>
    <mergeCell ref="N2024:O2024"/>
    <mergeCell ref="C2025:D2026"/>
    <mergeCell ref="E2025:G2026"/>
    <mergeCell ref="H2025:O2026"/>
    <mergeCell ref="E2012:N2012"/>
    <mergeCell ref="N2014:O2014"/>
    <mergeCell ref="C2016:O2016"/>
    <mergeCell ref="C2017:O2017"/>
    <mergeCell ref="C2018:O2018"/>
    <mergeCell ref="C2019:O2019"/>
    <mergeCell ref="D2000:O2000"/>
    <mergeCell ref="E2003:K2003"/>
    <mergeCell ref="E2004:K2004"/>
    <mergeCell ref="E2006:K2006"/>
    <mergeCell ref="E2009:N2009"/>
    <mergeCell ref="E2011:N2011"/>
    <mergeCell ref="C1989:K1989"/>
    <mergeCell ref="N1991:O1991"/>
    <mergeCell ref="N1992:O1992"/>
    <mergeCell ref="N1993:O1993"/>
    <mergeCell ref="N1994:O1994"/>
    <mergeCell ref="E1997:H1997"/>
    <mergeCell ref="I1997:N1997"/>
    <mergeCell ref="C1981:D1982"/>
    <mergeCell ref="E1981:G1982"/>
    <mergeCell ref="H1981:O1982"/>
    <mergeCell ref="D1984:N1984"/>
    <mergeCell ref="D1985:N1985"/>
    <mergeCell ref="N1987:O1987"/>
    <mergeCell ref="C1974:O1974"/>
    <mergeCell ref="C1975:O1975"/>
    <mergeCell ref="C1976:O1976"/>
    <mergeCell ref="C1977:O1977"/>
    <mergeCell ref="C1978:O1978"/>
    <mergeCell ref="N1980:O1980"/>
    <mergeCell ref="E1965:N1965"/>
    <mergeCell ref="E1967:N1967"/>
    <mergeCell ref="E1968:N1968"/>
    <mergeCell ref="N1970:O1970"/>
    <mergeCell ref="C1972:O1972"/>
    <mergeCell ref="C1973:O1973"/>
    <mergeCell ref="E1953:H1953"/>
    <mergeCell ref="I1953:N1953"/>
    <mergeCell ref="D1956:O1956"/>
    <mergeCell ref="E1959:K1959"/>
    <mergeCell ref="E1960:K1960"/>
    <mergeCell ref="E1962:K1962"/>
    <mergeCell ref="N1943:O1943"/>
    <mergeCell ref="C1945:K1945"/>
    <mergeCell ref="N1947:O1947"/>
    <mergeCell ref="N1948:O1948"/>
    <mergeCell ref="N1949:O1949"/>
    <mergeCell ref="N1950:O1950"/>
    <mergeCell ref="N1936:O1936"/>
    <mergeCell ref="C1937:D1938"/>
    <mergeCell ref="E1937:G1938"/>
    <mergeCell ref="H1937:O1938"/>
    <mergeCell ref="D1940:N1940"/>
    <mergeCell ref="D1941:N1941"/>
    <mergeCell ref="C1929:O1929"/>
    <mergeCell ref="C1930:O1930"/>
    <mergeCell ref="C1931:O1931"/>
    <mergeCell ref="C1932:O1932"/>
    <mergeCell ref="C1933:O1933"/>
    <mergeCell ref="C1934:O1934"/>
    <mergeCell ref="E1918:K1918"/>
    <mergeCell ref="E1921:N1921"/>
    <mergeCell ref="E1923:N1923"/>
    <mergeCell ref="E1924:N1924"/>
    <mergeCell ref="N1926:O1926"/>
    <mergeCell ref="C1928:O1928"/>
    <mergeCell ref="N1906:O1906"/>
    <mergeCell ref="E1909:H1909"/>
    <mergeCell ref="I1909:N1909"/>
    <mergeCell ref="D1912:O1912"/>
    <mergeCell ref="E1915:K1915"/>
    <mergeCell ref="E1916:K1916"/>
    <mergeCell ref="D1897:N1897"/>
    <mergeCell ref="N1899:O1899"/>
    <mergeCell ref="C1901:K1901"/>
    <mergeCell ref="N1903:O1903"/>
    <mergeCell ref="N1904:O1904"/>
    <mergeCell ref="N1905:O1905"/>
    <mergeCell ref="C1890:O1890"/>
    <mergeCell ref="N1892:O1892"/>
    <mergeCell ref="C1893:D1894"/>
    <mergeCell ref="E1893:G1894"/>
    <mergeCell ref="H1893:O1894"/>
    <mergeCell ref="D1896:N1896"/>
    <mergeCell ref="C1884:O1884"/>
    <mergeCell ref="C1885:O1885"/>
    <mergeCell ref="C1886:O1886"/>
    <mergeCell ref="C1887:O1887"/>
    <mergeCell ref="C1888:O1888"/>
    <mergeCell ref="C1889:O1889"/>
    <mergeCell ref="E1872:K1872"/>
    <mergeCell ref="E1874:K1874"/>
    <mergeCell ref="E1877:N1877"/>
    <mergeCell ref="E1879:N1879"/>
    <mergeCell ref="E1880:N1880"/>
    <mergeCell ref="N1882:O1882"/>
    <mergeCell ref="N1861:O1861"/>
    <mergeCell ref="N1862:O1862"/>
    <mergeCell ref="E1865:H1865"/>
    <mergeCell ref="I1865:N1865"/>
    <mergeCell ref="D1868:O1868"/>
    <mergeCell ref="E1871:K1871"/>
    <mergeCell ref="D1852:N1852"/>
    <mergeCell ref="D1853:N1853"/>
    <mergeCell ref="N1855:O1855"/>
    <mergeCell ref="C1857:K1857"/>
    <mergeCell ref="N1859:O1859"/>
    <mergeCell ref="N1860:O1860"/>
    <mergeCell ref="C1844:O1844"/>
    <mergeCell ref="C1845:O1845"/>
    <mergeCell ref="C1846:O1846"/>
    <mergeCell ref="N1848:O1848"/>
    <mergeCell ref="C1849:D1850"/>
    <mergeCell ref="E1849:G1850"/>
    <mergeCell ref="H1849:O1850"/>
    <mergeCell ref="E1836:N1836"/>
    <mergeCell ref="N1838:O1838"/>
    <mergeCell ref="C1840:O1840"/>
    <mergeCell ref="C1841:O1841"/>
    <mergeCell ref="C1842:O1842"/>
    <mergeCell ref="C1843:O1843"/>
    <mergeCell ref="D1824:O1824"/>
    <mergeCell ref="E1827:K1827"/>
    <mergeCell ref="E1828:K1828"/>
    <mergeCell ref="E1830:K1830"/>
    <mergeCell ref="E1833:N1833"/>
    <mergeCell ref="E1835:N1835"/>
    <mergeCell ref="C1813:K1813"/>
    <mergeCell ref="N1815:O1815"/>
    <mergeCell ref="N1816:O1816"/>
    <mergeCell ref="N1817:O1817"/>
    <mergeCell ref="N1818:O1818"/>
    <mergeCell ref="E1821:H1821"/>
    <mergeCell ref="I1821:N1821"/>
    <mergeCell ref="C1805:D1806"/>
    <mergeCell ref="E1805:G1806"/>
    <mergeCell ref="H1805:O1806"/>
    <mergeCell ref="D1808:N1808"/>
    <mergeCell ref="D1809:N1809"/>
    <mergeCell ref="N1811:O1811"/>
    <mergeCell ref="C1798:O1798"/>
    <mergeCell ref="C1799:O1799"/>
    <mergeCell ref="C1800:O1800"/>
    <mergeCell ref="C1801:O1801"/>
    <mergeCell ref="C1802:O1802"/>
    <mergeCell ref="N1804:O1804"/>
    <mergeCell ref="E1789:N1789"/>
    <mergeCell ref="E1791:N1791"/>
    <mergeCell ref="E1792:N1792"/>
    <mergeCell ref="N1794:O1794"/>
    <mergeCell ref="C1796:O1796"/>
    <mergeCell ref="C1797:O1797"/>
    <mergeCell ref="E1777:H1777"/>
    <mergeCell ref="I1777:N1777"/>
    <mergeCell ref="D1780:O1780"/>
    <mergeCell ref="E1783:K1783"/>
    <mergeCell ref="E1784:K1784"/>
    <mergeCell ref="E1786:K1786"/>
    <mergeCell ref="N1767:O1767"/>
    <mergeCell ref="C1769:K1769"/>
    <mergeCell ref="N1771:O1771"/>
    <mergeCell ref="N1772:O1772"/>
    <mergeCell ref="N1773:O1773"/>
    <mergeCell ref="N1774:O1774"/>
    <mergeCell ref="N1760:O1760"/>
    <mergeCell ref="C1761:D1762"/>
    <mergeCell ref="E1761:G1762"/>
    <mergeCell ref="H1761:O1762"/>
    <mergeCell ref="D1764:N1764"/>
    <mergeCell ref="D1765:N1765"/>
    <mergeCell ref="C1753:O1753"/>
    <mergeCell ref="C1754:O1754"/>
    <mergeCell ref="C1755:O1755"/>
    <mergeCell ref="C1756:O1756"/>
    <mergeCell ref="C1757:O1757"/>
    <mergeCell ref="C1758:O1758"/>
    <mergeCell ref="E1742:K1742"/>
    <mergeCell ref="E1745:N1745"/>
    <mergeCell ref="E1747:N1747"/>
    <mergeCell ref="E1748:N1748"/>
    <mergeCell ref="N1750:O1750"/>
    <mergeCell ref="C1752:O1752"/>
    <mergeCell ref="N1730:O1730"/>
    <mergeCell ref="E1733:H1733"/>
    <mergeCell ref="I1733:N1733"/>
    <mergeCell ref="D1736:O1736"/>
    <mergeCell ref="E1739:K1739"/>
    <mergeCell ref="E1740:K1740"/>
    <mergeCell ref="D1721:N1721"/>
    <mergeCell ref="N1723:O1723"/>
    <mergeCell ref="C1725:K1725"/>
    <mergeCell ref="N1727:O1727"/>
    <mergeCell ref="N1728:O1728"/>
    <mergeCell ref="N1729:O1729"/>
    <mergeCell ref="C1714:O1714"/>
    <mergeCell ref="N1716:O1716"/>
    <mergeCell ref="C1717:D1718"/>
    <mergeCell ref="E1717:G1718"/>
    <mergeCell ref="H1717:O1718"/>
    <mergeCell ref="D1720:N1720"/>
    <mergeCell ref="C1708:O1708"/>
    <mergeCell ref="C1709:O1709"/>
    <mergeCell ref="C1710:O1710"/>
    <mergeCell ref="C1711:O1711"/>
    <mergeCell ref="C1712:O1712"/>
    <mergeCell ref="C1713:O1713"/>
    <mergeCell ref="E1696:K1696"/>
    <mergeCell ref="E1698:K1698"/>
    <mergeCell ref="E1701:N1701"/>
    <mergeCell ref="E1703:N1703"/>
    <mergeCell ref="E1704:N1704"/>
    <mergeCell ref="N1706:O1706"/>
    <mergeCell ref="N1685:O1685"/>
    <mergeCell ref="N1686:O1686"/>
    <mergeCell ref="E1689:H1689"/>
    <mergeCell ref="I1689:N1689"/>
    <mergeCell ref="D1692:O1692"/>
    <mergeCell ref="E1695:K1695"/>
    <mergeCell ref="D1676:N1676"/>
    <mergeCell ref="D1677:N1677"/>
    <mergeCell ref="N1679:O1679"/>
    <mergeCell ref="C1681:K1681"/>
    <mergeCell ref="N1683:O1683"/>
    <mergeCell ref="N1684:O1684"/>
    <mergeCell ref="C1668:O1668"/>
    <mergeCell ref="C1669:O1669"/>
    <mergeCell ref="C1670:O1670"/>
    <mergeCell ref="N1672:O1672"/>
    <mergeCell ref="C1673:D1674"/>
    <mergeCell ref="E1673:G1674"/>
    <mergeCell ref="H1673:O1674"/>
    <mergeCell ref="E1660:N1660"/>
    <mergeCell ref="N1662:O1662"/>
    <mergeCell ref="C1664:O1664"/>
    <mergeCell ref="C1665:O1665"/>
    <mergeCell ref="C1666:O1666"/>
    <mergeCell ref="C1667:O1667"/>
    <mergeCell ref="D1648:O1648"/>
    <mergeCell ref="E1651:K1651"/>
    <mergeCell ref="E1652:K1652"/>
    <mergeCell ref="E1654:K1654"/>
    <mergeCell ref="E1657:N1657"/>
    <mergeCell ref="E1659:N1659"/>
    <mergeCell ref="C1637:K1637"/>
    <mergeCell ref="N1639:O1639"/>
    <mergeCell ref="N1640:O1640"/>
    <mergeCell ref="N1641:O1641"/>
    <mergeCell ref="N1642:O1642"/>
    <mergeCell ref="E1645:H1645"/>
    <mergeCell ref="I1645:N1645"/>
    <mergeCell ref="C1629:D1630"/>
    <mergeCell ref="E1629:G1630"/>
    <mergeCell ref="H1629:O1630"/>
    <mergeCell ref="D1632:N1632"/>
    <mergeCell ref="D1633:N1633"/>
    <mergeCell ref="N1635:O1635"/>
    <mergeCell ref="C1622:O1622"/>
    <mergeCell ref="C1623:O1623"/>
    <mergeCell ref="C1624:O1624"/>
    <mergeCell ref="C1625:O1625"/>
    <mergeCell ref="C1626:O1626"/>
    <mergeCell ref="N1628:O1628"/>
    <mergeCell ref="E1613:N1613"/>
    <mergeCell ref="E1615:N1615"/>
    <mergeCell ref="E1616:N1616"/>
    <mergeCell ref="N1618:O1618"/>
    <mergeCell ref="C1620:O1620"/>
    <mergeCell ref="C1621:O1621"/>
    <mergeCell ref="E1601:H1601"/>
    <mergeCell ref="I1601:N1601"/>
    <mergeCell ref="D1604:O1604"/>
    <mergeCell ref="E1607:K1607"/>
    <mergeCell ref="E1608:K1608"/>
    <mergeCell ref="E1610:K1610"/>
    <mergeCell ref="N1591:O1591"/>
    <mergeCell ref="C1593:K1593"/>
    <mergeCell ref="N1595:O1595"/>
    <mergeCell ref="N1596:O1596"/>
    <mergeCell ref="N1597:O1597"/>
    <mergeCell ref="N1598:O1598"/>
    <mergeCell ref="N1584:O1584"/>
    <mergeCell ref="C1585:D1586"/>
    <mergeCell ref="E1585:G1586"/>
    <mergeCell ref="H1585:O1586"/>
    <mergeCell ref="D1588:N1588"/>
    <mergeCell ref="D1589:N1589"/>
    <mergeCell ref="C1577:O1577"/>
    <mergeCell ref="C1578:O1578"/>
    <mergeCell ref="C1579:O1579"/>
    <mergeCell ref="C1580:O1580"/>
    <mergeCell ref="C1581:O1581"/>
    <mergeCell ref="C1582:O1582"/>
    <mergeCell ref="E1566:K1566"/>
    <mergeCell ref="E1569:N1569"/>
    <mergeCell ref="E1571:N1571"/>
    <mergeCell ref="E1572:N1572"/>
    <mergeCell ref="N1574:O1574"/>
    <mergeCell ref="C1576:O1576"/>
    <mergeCell ref="N1554:O1554"/>
    <mergeCell ref="E1557:H1557"/>
    <mergeCell ref="I1557:N1557"/>
    <mergeCell ref="D1560:O1560"/>
    <mergeCell ref="E1563:K1563"/>
    <mergeCell ref="E1564:K1564"/>
    <mergeCell ref="D1545:N1545"/>
    <mergeCell ref="N1547:O1547"/>
    <mergeCell ref="C1549:K1549"/>
    <mergeCell ref="N1551:O1551"/>
    <mergeCell ref="N1552:O1552"/>
    <mergeCell ref="N1553:O1553"/>
    <mergeCell ref="C1538:O1538"/>
    <mergeCell ref="N1540:O1540"/>
    <mergeCell ref="C1541:D1542"/>
    <mergeCell ref="E1541:G1542"/>
    <mergeCell ref="H1541:O1542"/>
    <mergeCell ref="D1544:N1544"/>
    <mergeCell ref="C1532:O1532"/>
    <mergeCell ref="C1533:O1533"/>
    <mergeCell ref="C1534:O1534"/>
    <mergeCell ref="C1535:O1535"/>
    <mergeCell ref="C1536:O1536"/>
    <mergeCell ref="C1537:O1537"/>
    <mergeCell ref="E1520:K1520"/>
    <mergeCell ref="E1522:K1522"/>
    <mergeCell ref="E1525:N1525"/>
    <mergeCell ref="E1527:N1527"/>
    <mergeCell ref="E1528:N1528"/>
    <mergeCell ref="N1530:O1530"/>
    <mergeCell ref="N1509:O1509"/>
    <mergeCell ref="N1510:O1510"/>
    <mergeCell ref="E1513:H1513"/>
    <mergeCell ref="I1513:N1513"/>
    <mergeCell ref="D1516:O1516"/>
    <mergeCell ref="E1519:K1519"/>
    <mergeCell ref="D1500:N1500"/>
    <mergeCell ref="D1501:N1501"/>
    <mergeCell ref="N1503:O1503"/>
    <mergeCell ref="C1505:K1505"/>
    <mergeCell ref="N1507:O1507"/>
    <mergeCell ref="N1508:O1508"/>
    <mergeCell ref="C1492:O1492"/>
    <mergeCell ref="C1493:O1493"/>
    <mergeCell ref="C1494:O1494"/>
    <mergeCell ref="N1496:O1496"/>
    <mergeCell ref="C1497:D1498"/>
    <mergeCell ref="E1497:G1498"/>
    <mergeCell ref="H1497:O1498"/>
    <mergeCell ref="E1484:N1484"/>
    <mergeCell ref="N1486:O1486"/>
    <mergeCell ref="C1488:O1488"/>
    <mergeCell ref="C1489:O1489"/>
    <mergeCell ref="C1490:O1490"/>
    <mergeCell ref="C1491:O1491"/>
    <mergeCell ref="D1472:O1472"/>
    <mergeCell ref="E1475:K1475"/>
    <mergeCell ref="E1476:K1476"/>
    <mergeCell ref="E1478:K1478"/>
    <mergeCell ref="E1481:N1481"/>
    <mergeCell ref="E1483:N1483"/>
    <mergeCell ref="C1461:K1461"/>
    <mergeCell ref="N1463:O1463"/>
    <mergeCell ref="N1464:O1464"/>
    <mergeCell ref="N1465:O1465"/>
    <mergeCell ref="N1466:O1466"/>
    <mergeCell ref="E1469:H1469"/>
    <mergeCell ref="I1469:N1469"/>
    <mergeCell ref="C1453:D1454"/>
    <mergeCell ref="E1453:G1454"/>
    <mergeCell ref="H1453:O1454"/>
    <mergeCell ref="D1456:N1456"/>
    <mergeCell ref="D1457:N1457"/>
    <mergeCell ref="N1459:O1459"/>
    <mergeCell ref="C1446:O1446"/>
    <mergeCell ref="C1447:O1447"/>
    <mergeCell ref="C1448:O1448"/>
    <mergeCell ref="C1449:O1449"/>
    <mergeCell ref="C1450:O1450"/>
    <mergeCell ref="N1452:O1452"/>
    <mergeCell ref="E1437:N1437"/>
    <mergeCell ref="E1439:N1439"/>
    <mergeCell ref="E1440:N1440"/>
    <mergeCell ref="N1442:O1442"/>
    <mergeCell ref="C1444:O1444"/>
    <mergeCell ref="C1445:O1445"/>
    <mergeCell ref="E1425:H1425"/>
    <mergeCell ref="I1425:N1425"/>
    <mergeCell ref="D1428:O1428"/>
    <mergeCell ref="E1431:K1431"/>
    <mergeCell ref="E1432:K1432"/>
    <mergeCell ref="E1434:K1434"/>
    <mergeCell ref="N1415:O1415"/>
    <mergeCell ref="C1417:K1417"/>
    <mergeCell ref="N1419:O1419"/>
    <mergeCell ref="N1420:O1420"/>
    <mergeCell ref="N1421:O1421"/>
    <mergeCell ref="N1422:O1422"/>
    <mergeCell ref="N1408:O1408"/>
    <mergeCell ref="C1409:D1410"/>
    <mergeCell ref="E1409:G1410"/>
    <mergeCell ref="H1409:O1410"/>
    <mergeCell ref="D1412:N1412"/>
    <mergeCell ref="D1413:N1413"/>
    <mergeCell ref="C1401:O1401"/>
    <mergeCell ref="C1402:O1402"/>
    <mergeCell ref="C1403:O1403"/>
    <mergeCell ref="C1404:O1404"/>
    <mergeCell ref="C1405:O1405"/>
    <mergeCell ref="C1406:O1406"/>
    <mergeCell ref="E1390:K1390"/>
    <mergeCell ref="E1393:N1393"/>
    <mergeCell ref="E1395:N1395"/>
    <mergeCell ref="E1396:N1396"/>
    <mergeCell ref="N1398:O1398"/>
    <mergeCell ref="C1400:O1400"/>
    <mergeCell ref="N1378:O1378"/>
    <mergeCell ref="E1381:H1381"/>
    <mergeCell ref="I1381:N1381"/>
    <mergeCell ref="D1384:O1384"/>
    <mergeCell ref="E1387:K1387"/>
    <mergeCell ref="E1388:K1388"/>
    <mergeCell ref="D1369:N1369"/>
    <mergeCell ref="N1371:O1371"/>
    <mergeCell ref="C1373:K1373"/>
    <mergeCell ref="N1375:O1375"/>
    <mergeCell ref="N1376:O1376"/>
    <mergeCell ref="N1377:O1377"/>
    <mergeCell ref="C1362:O1362"/>
    <mergeCell ref="N1364:O1364"/>
    <mergeCell ref="C1365:D1366"/>
    <mergeCell ref="E1365:G1366"/>
    <mergeCell ref="H1365:O1366"/>
    <mergeCell ref="D1368:N1368"/>
    <mergeCell ref="C1356:O1356"/>
    <mergeCell ref="C1357:O1357"/>
    <mergeCell ref="C1358:O1358"/>
    <mergeCell ref="C1359:O1359"/>
    <mergeCell ref="C1360:O1360"/>
    <mergeCell ref="C1361:O1361"/>
    <mergeCell ref="E1344:K1344"/>
    <mergeCell ref="E1346:K1346"/>
    <mergeCell ref="E1349:N1349"/>
    <mergeCell ref="E1351:N1351"/>
    <mergeCell ref="E1352:N1352"/>
    <mergeCell ref="N1354:O1354"/>
    <mergeCell ref="N1333:O1333"/>
    <mergeCell ref="N1334:O1334"/>
    <mergeCell ref="E1337:H1337"/>
    <mergeCell ref="I1337:N1337"/>
    <mergeCell ref="D1340:O1340"/>
    <mergeCell ref="E1343:K1343"/>
    <mergeCell ref="D1324:N1324"/>
    <mergeCell ref="D1325:N1325"/>
    <mergeCell ref="N1327:O1327"/>
    <mergeCell ref="C1329:K1329"/>
    <mergeCell ref="N1331:O1331"/>
    <mergeCell ref="N1332:O1332"/>
    <mergeCell ref="C1316:O1316"/>
    <mergeCell ref="C1317:O1317"/>
    <mergeCell ref="C1318:O1318"/>
    <mergeCell ref="N1320:O1320"/>
    <mergeCell ref="C1321:D1322"/>
    <mergeCell ref="E1321:G1322"/>
    <mergeCell ref="H1321:O1322"/>
    <mergeCell ref="E1308:N1308"/>
    <mergeCell ref="N1310:O1310"/>
    <mergeCell ref="C1312:O1312"/>
    <mergeCell ref="C1313:O1313"/>
    <mergeCell ref="C1314:O1314"/>
    <mergeCell ref="C1315:O1315"/>
    <mergeCell ref="D1296:O1296"/>
    <mergeCell ref="E1299:K1299"/>
    <mergeCell ref="E1300:K1300"/>
    <mergeCell ref="E1302:K1302"/>
    <mergeCell ref="E1305:N1305"/>
    <mergeCell ref="E1307:N1307"/>
    <mergeCell ref="C1285:K1285"/>
    <mergeCell ref="N1287:O1287"/>
    <mergeCell ref="N1288:O1288"/>
    <mergeCell ref="N1289:O1289"/>
    <mergeCell ref="N1290:O1290"/>
    <mergeCell ref="E1293:H1293"/>
    <mergeCell ref="I1293:N1293"/>
    <mergeCell ref="C1277:D1278"/>
    <mergeCell ref="E1277:G1278"/>
    <mergeCell ref="H1277:O1278"/>
    <mergeCell ref="D1280:N1280"/>
    <mergeCell ref="D1281:N1281"/>
    <mergeCell ref="N1283:O1283"/>
    <mergeCell ref="C1270:O1270"/>
    <mergeCell ref="C1271:O1271"/>
    <mergeCell ref="C1272:O1272"/>
    <mergeCell ref="C1273:O1273"/>
    <mergeCell ref="C1274:O1274"/>
    <mergeCell ref="N1276:O1276"/>
    <mergeCell ref="E1261:N1261"/>
    <mergeCell ref="E1263:N1263"/>
    <mergeCell ref="E1264:N1264"/>
    <mergeCell ref="N1266:O1266"/>
    <mergeCell ref="C1268:O1268"/>
    <mergeCell ref="C1269:O1269"/>
    <mergeCell ref="E1249:H1249"/>
    <mergeCell ref="I1249:N1249"/>
    <mergeCell ref="D1252:O1252"/>
    <mergeCell ref="E1255:K1255"/>
    <mergeCell ref="E1256:K1256"/>
    <mergeCell ref="E1258:K1258"/>
    <mergeCell ref="N1239:O1239"/>
    <mergeCell ref="C1241:K1241"/>
    <mergeCell ref="N1243:O1243"/>
    <mergeCell ref="N1244:O1244"/>
    <mergeCell ref="N1245:O1245"/>
    <mergeCell ref="N1246:O1246"/>
    <mergeCell ref="N1232:O1232"/>
    <mergeCell ref="C1233:D1234"/>
    <mergeCell ref="E1233:G1234"/>
    <mergeCell ref="H1233:O1234"/>
    <mergeCell ref="D1236:N1236"/>
    <mergeCell ref="D1237:N1237"/>
    <mergeCell ref="C1225:O1225"/>
    <mergeCell ref="C1226:O1226"/>
    <mergeCell ref="C1227:O1227"/>
    <mergeCell ref="C1228:O1228"/>
    <mergeCell ref="C1229:O1229"/>
    <mergeCell ref="C1230:O1230"/>
    <mergeCell ref="E1214:K1214"/>
    <mergeCell ref="E1217:N1217"/>
    <mergeCell ref="E1219:N1219"/>
    <mergeCell ref="E1220:N1220"/>
    <mergeCell ref="N1222:O1222"/>
    <mergeCell ref="C1224:O1224"/>
    <mergeCell ref="N1202:O1202"/>
    <mergeCell ref="E1205:H1205"/>
    <mergeCell ref="I1205:N1205"/>
    <mergeCell ref="D1208:O1208"/>
    <mergeCell ref="E1211:K1211"/>
    <mergeCell ref="E1212:K1212"/>
    <mergeCell ref="D1193:N1193"/>
    <mergeCell ref="N1195:O1195"/>
    <mergeCell ref="C1197:K1197"/>
    <mergeCell ref="N1199:O1199"/>
    <mergeCell ref="N1200:O1200"/>
    <mergeCell ref="N1201:O1201"/>
    <mergeCell ref="C1186:O1186"/>
    <mergeCell ref="N1188:O1188"/>
    <mergeCell ref="C1189:D1190"/>
    <mergeCell ref="E1189:G1190"/>
    <mergeCell ref="H1189:O1190"/>
    <mergeCell ref="D1192:N1192"/>
    <mergeCell ref="C1180:O1180"/>
    <mergeCell ref="C1181:O1181"/>
    <mergeCell ref="C1182:O1182"/>
    <mergeCell ref="C1183:O1183"/>
    <mergeCell ref="C1184:O1184"/>
    <mergeCell ref="C1185:O1185"/>
    <mergeCell ref="E1168:K1168"/>
    <mergeCell ref="E1170:K1170"/>
    <mergeCell ref="E1173:N1173"/>
    <mergeCell ref="E1175:N1175"/>
    <mergeCell ref="E1176:N1176"/>
    <mergeCell ref="N1178:O1178"/>
    <mergeCell ref="N1157:O1157"/>
    <mergeCell ref="N1158:O1158"/>
    <mergeCell ref="E1161:H1161"/>
    <mergeCell ref="I1161:N1161"/>
    <mergeCell ref="D1164:O1164"/>
    <mergeCell ref="E1167:K1167"/>
    <mergeCell ref="D1148:N1148"/>
    <mergeCell ref="D1149:N1149"/>
    <mergeCell ref="N1151:O1151"/>
    <mergeCell ref="C1153:K1153"/>
    <mergeCell ref="N1155:O1155"/>
    <mergeCell ref="N1156:O1156"/>
    <mergeCell ref="C1140:O1140"/>
    <mergeCell ref="C1141:O1141"/>
    <mergeCell ref="C1142:O1142"/>
    <mergeCell ref="N1144:O1144"/>
    <mergeCell ref="C1145:D1146"/>
    <mergeCell ref="E1145:G1146"/>
    <mergeCell ref="H1145:O1146"/>
    <mergeCell ref="E1132:N1132"/>
    <mergeCell ref="N1134:O1134"/>
    <mergeCell ref="C1136:O1136"/>
    <mergeCell ref="C1137:O1137"/>
    <mergeCell ref="C1138:O1138"/>
    <mergeCell ref="C1139:O1139"/>
    <mergeCell ref="D1120:O1120"/>
    <mergeCell ref="E1123:K1123"/>
    <mergeCell ref="E1124:K1124"/>
    <mergeCell ref="E1126:K1126"/>
    <mergeCell ref="E1129:N1129"/>
    <mergeCell ref="E1131:N1131"/>
    <mergeCell ref="C1109:K1109"/>
    <mergeCell ref="N1111:O1111"/>
    <mergeCell ref="N1112:O1112"/>
    <mergeCell ref="N1113:O1113"/>
    <mergeCell ref="N1114:O1114"/>
    <mergeCell ref="E1117:H1117"/>
    <mergeCell ref="I1117:N1117"/>
    <mergeCell ref="C1101:D1102"/>
    <mergeCell ref="E1101:G1102"/>
    <mergeCell ref="H1101:O1102"/>
    <mergeCell ref="D1104:N1104"/>
    <mergeCell ref="D1105:N1105"/>
    <mergeCell ref="N1107:O1107"/>
    <mergeCell ref="C1094:O1094"/>
    <mergeCell ref="C1095:O1095"/>
    <mergeCell ref="C1096:O1096"/>
    <mergeCell ref="C1097:O1097"/>
    <mergeCell ref="C1098:O1098"/>
    <mergeCell ref="N1100:O1100"/>
    <mergeCell ref="E1085:N1085"/>
    <mergeCell ref="E1087:N1087"/>
    <mergeCell ref="E1088:N1088"/>
    <mergeCell ref="N1090:O1090"/>
    <mergeCell ref="C1092:O1092"/>
    <mergeCell ref="C1093:O1093"/>
    <mergeCell ref="E1073:H1073"/>
    <mergeCell ref="I1073:N1073"/>
    <mergeCell ref="D1076:O1076"/>
    <mergeCell ref="E1079:K1079"/>
    <mergeCell ref="E1080:K1080"/>
    <mergeCell ref="E1082:K1082"/>
    <mergeCell ref="N1063:O1063"/>
    <mergeCell ref="C1065:K1065"/>
    <mergeCell ref="N1067:O1067"/>
    <mergeCell ref="N1068:O1068"/>
    <mergeCell ref="N1069:O1069"/>
    <mergeCell ref="N1070:O1070"/>
    <mergeCell ref="N1056:O1056"/>
    <mergeCell ref="C1057:D1058"/>
    <mergeCell ref="E1057:G1058"/>
    <mergeCell ref="H1057:O1058"/>
    <mergeCell ref="D1060:N1060"/>
    <mergeCell ref="D1061:N1061"/>
    <mergeCell ref="C1049:O1049"/>
    <mergeCell ref="C1050:O1050"/>
    <mergeCell ref="C1051:O1051"/>
    <mergeCell ref="C1052:O1052"/>
    <mergeCell ref="C1053:O1053"/>
    <mergeCell ref="C1054:O1054"/>
    <mergeCell ref="E1038:K1038"/>
    <mergeCell ref="E1041:N1041"/>
    <mergeCell ref="E1043:N1043"/>
    <mergeCell ref="E1044:N1044"/>
    <mergeCell ref="N1046:O1046"/>
    <mergeCell ref="C1048:O1048"/>
    <mergeCell ref="N1026:O1026"/>
    <mergeCell ref="E1029:H1029"/>
    <mergeCell ref="I1029:N1029"/>
    <mergeCell ref="D1032:O1032"/>
    <mergeCell ref="E1035:K1035"/>
    <mergeCell ref="E1036:K1036"/>
    <mergeCell ref="D1017:N1017"/>
    <mergeCell ref="N1019:O1019"/>
    <mergeCell ref="C1021:K1021"/>
    <mergeCell ref="N1023:O1023"/>
    <mergeCell ref="N1024:O1024"/>
    <mergeCell ref="N1025:O1025"/>
    <mergeCell ref="C1010:O1010"/>
    <mergeCell ref="N1012:O1012"/>
    <mergeCell ref="C1013:D1014"/>
    <mergeCell ref="E1013:G1014"/>
    <mergeCell ref="H1013:O1014"/>
    <mergeCell ref="D1016:N1016"/>
    <mergeCell ref="C1004:O1004"/>
    <mergeCell ref="C1005:O1005"/>
    <mergeCell ref="C1006:O1006"/>
    <mergeCell ref="C1007:O1007"/>
    <mergeCell ref="C1008:O1008"/>
    <mergeCell ref="C1009:O1009"/>
    <mergeCell ref="E992:K992"/>
    <mergeCell ref="E994:K994"/>
    <mergeCell ref="E997:N997"/>
    <mergeCell ref="E999:N999"/>
    <mergeCell ref="E1000:N1000"/>
    <mergeCell ref="N1002:O1002"/>
    <mergeCell ref="N981:O981"/>
    <mergeCell ref="N982:O982"/>
    <mergeCell ref="E985:H985"/>
    <mergeCell ref="I985:N985"/>
    <mergeCell ref="D988:O988"/>
    <mergeCell ref="E991:K991"/>
    <mergeCell ref="D972:N972"/>
    <mergeCell ref="D973:N973"/>
    <mergeCell ref="N975:O975"/>
    <mergeCell ref="C977:K977"/>
    <mergeCell ref="N979:O979"/>
    <mergeCell ref="N980:O980"/>
    <mergeCell ref="C964:O964"/>
    <mergeCell ref="C965:O965"/>
    <mergeCell ref="C966:O966"/>
    <mergeCell ref="N968:O968"/>
    <mergeCell ref="C969:D970"/>
    <mergeCell ref="E969:G970"/>
    <mergeCell ref="H969:O970"/>
    <mergeCell ref="E956:N956"/>
    <mergeCell ref="N958:O958"/>
    <mergeCell ref="C960:O960"/>
    <mergeCell ref="C961:O961"/>
    <mergeCell ref="C962:O962"/>
    <mergeCell ref="C963:O963"/>
    <mergeCell ref="D944:O944"/>
    <mergeCell ref="E947:K947"/>
    <mergeCell ref="E948:K948"/>
    <mergeCell ref="E950:K950"/>
    <mergeCell ref="E953:N953"/>
    <mergeCell ref="E955:N955"/>
    <mergeCell ref="C933:K933"/>
    <mergeCell ref="N935:O935"/>
    <mergeCell ref="N936:O936"/>
    <mergeCell ref="N937:O937"/>
    <mergeCell ref="N938:O938"/>
    <mergeCell ref="E941:H941"/>
    <mergeCell ref="I941:N941"/>
    <mergeCell ref="C925:D926"/>
    <mergeCell ref="E925:G926"/>
    <mergeCell ref="H925:O926"/>
    <mergeCell ref="D928:N928"/>
    <mergeCell ref="D929:N929"/>
    <mergeCell ref="N931:O931"/>
    <mergeCell ref="C918:O918"/>
    <mergeCell ref="C919:O919"/>
    <mergeCell ref="C920:O920"/>
    <mergeCell ref="C921:O921"/>
    <mergeCell ref="C922:O922"/>
    <mergeCell ref="N924:O924"/>
    <mergeCell ref="E909:N909"/>
    <mergeCell ref="E911:N911"/>
    <mergeCell ref="E912:N912"/>
    <mergeCell ref="N914:O914"/>
    <mergeCell ref="C916:O916"/>
    <mergeCell ref="C917:O917"/>
    <mergeCell ref="E897:H897"/>
    <mergeCell ref="I897:N897"/>
    <mergeCell ref="D900:O900"/>
    <mergeCell ref="E903:K903"/>
    <mergeCell ref="E904:K904"/>
    <mergeCell ref="E906:K906"/>
    <mergeCell ref="N887:O887"/>
    <mergeCell ref="C889:K889"/>
    <mergeCell ref="N891:O891"/>
    <mergeCell ref="N892:O892"/>
    <mergeCell ref="N893:O893"/>
    <mergeCell ref="N894:O894"/>
    <mergeCell ref="N880:O880"/>
    <mergeCell ref="C881:D882"/>
    <mergeCell ref="E881:G882"/>
    <mergeCell ref="H881:O882"/>
    <mergeCell ref="D884:N884"/>
    <mergeCell ref="D885:N885"/>
    <mergeCell ref="C873:O873"/>
    <mergeCell ref="C874:O874"/>
    <mergeCell ref="C875:O875"/>
    <mergeCell ref="C876:O876"/>
    <mergeCell ref="C877:O877"/>
    <mergeCell ref="C878:O878"/>
    <mergeCell ref="E862:K862"/>
    <mergeCell ref="E865:N865"/>
    <mergeCell ref="E867:N867"/>
    <mergeCell ref="E868:N868"/>
    <mergeCell ref="N870:O870"/>
    <mergeCell ref="C872:O872"/>
    <mergeCell ref="N850:O850"/>
    <mergeCell ref="E853:H853"/>
    <mergeCell ref="I853:N853"/>
    <mergeCell ref="D856:O856"/>
    <mergeCell ref="E859:K859"/>
    <mergeCell ref="E860:K860"/>
    <mergeCell ref="D841:N841"/>
    <mergeCell ref="N843:O843"/>
    <mergeCell ref="C845:K845"/>
    <mergeCell ref="N847:O847"/>
    <mergeCell ref="N848:O848"/>
    <mergeCell ref="N849:O849"/>
    <mergeCell ref="C834:O834"/>
    <mergeCell ref="N836:O836"/>
    <mergeCell ref="C837:D838"/>
    <mergeCell ref="E837:G838"/>
    <mergeCell ref="H837:O838"/>
    <mergeCell ref="D840:N840"/>
    <mergeCell ref="C828:O828"/>
    <mergeCell ref="C829:O829"/>
    <mergeCell ref="C830:O830"/>
    <mergeCell ref="C831:O831"/>
    <mergeCell ref="C832:O832"/>
    <mergeCell ref="C833:O833"/>
    <mergeCell ref="E816:K816"/>
    <mergeCell ref="E818:K818"/>
    <mergeCell ref="E821:N821"/>
    <mergeCell ref="E823:N823"/>
    <mergeCell ref="E824:N824"/>
    <mergeCell ref="N826:O826"/>
    <mergeCell ref="N805:O805"/>
    <mergeCell ref="N806:O806"/>
    <mergeCell ref="E809:H809"/>
    <mergeCell ref="I809:N809"/>
    <mergeCell ref="D812:O812"/>
    <mergeCell ref="E815:K815"/>
    <mergeCell ref="D796:N796"/>
    <mergeCell ref="D797:N797"/>
    <mergeCell ref="N799:O799"/>
    <mergeCell ref="C801:K801"/>
    <mergeCell ref="N803:O803"/>
    <mergeCell ref="N804:O804"/>
    <mergeCell ref="C788:O788"/>
    <mergeCell ref="C789:O789"/>
    <mergeCell ref="C790:O790"/>
    <mergeCell ref="N792:O792"/>
    <mergeCell ref="C793:D794"/>
    <mergeCell ref="E793:G794"/>
    <mergeCell ref="H793:O794"/>
    <mergeCell ref="E780:N780"/>
    <mergeCell ref="N782:O782"/>
    <mergeCell ref="C784:O784"/>
    <mergeCell ref="C785:O785"/>
    <mergeCell ref="C786:O786"/>
    <mergeCell ref="C787:O787"/>
    <mergeCell ref="D768:O768"/>
    <mergeCell ref="E771:K771"/>
    <mergeCell ref="E772:K772"/>
    <mergeCell ref="E774:K774"/>
    <mergeCell ref="E777:N777"/>
    <mergeCell ref="E779:N779"/>
    <mergeCell ref="C757:K757"/>
    <mergeCell ref="N759:O759"/>
    <mergeCell ref="N760:O760"/>
    <mergeCell ref="N761:O761"/>
    <mergeCell ref="N762:O762"/>
    <mergeCell ref="E765:H765"/>
    <mergeCell ref="I765:N765"/>
    <mergeCell ref="C749:D750"/>
    <mergeCell ref="E749:G750"/>
    <mergeCell ref="H749:O750"/>
    <mergeCell ref="D752:N752"/>
    <mergeCell ref="D753:N753"/>
    <mergeCell ref="N755:O755"/>
    <mergeCell ref="C742:O742"/>
    <mergeCell ref="C743:O743"/>
    <mergeCell ref="C744:O744"/>
    <mergeCell ref="C745:O745"/>
    <mergeCell ref="C746:O746"/>
    <mergeCell ref="N748:O748"/>
    <mergeCell ref="E733:N733"/>
    <mergeCell ref="E735:N735"/>
    <mergeCell ref="E736:N736"/>
    <mergeCell ref="N738:O738"/>
    <mergeCell ref="C740:O740"/>
    <mergeCell ref="C741:O741"/>
    <mergeCell ref="E721:H721"/>
    <mergeCell ref="I721:N721"/>
    <mergeCell ref="D724:O724"/>
    <mergeCell ref="E727:K727"/>
    <mergeCell ref="E728:K728"/>
    <mergeCell ref="E730:K730"/>
    <mergeCell ref="N711:O711"/>
    <mergeCell ref="C713:K713"/>
    <mergeCell ref="N715:O715"/>
    <mergeCell ref="N716:O716"/>
    <mergeCell ref="N717:O717"/>
    <mergeCell ref="N718:O718"/>
    <mergeCell ref="N704:O704"/>
    <mergeCell ref="C705:D706"/>
    <mergeCell ref="E705:G706"/>
    <mergeCell ref="H705:O706"/>
    <mergeCell ref="D708:N708"/>
    <mergeCell ref="D709:N709"/>
    <mergeCell ref="C697:O697"/>
    <mergeCell ref="C698:O698"/>
    <mergeCell ref="C699:O699"/>
    <mergeCell ref="C700:O700"/>
    <mergeCell ref="C701:O701"/>
    <mergeCell ref="C702:O702"/>
    <mergeCell ref="E686:K686"/>
    <mergeCell ref="E689:N689"/>
    <mergeCell ref="E691:N691"/>
    <mergeCell ref="E692:N692"/>
    <mergeCell ref="N694:O694"/>
    <mergeCell ref="C696:O696"/>
    <mergeCell ref="N674:O674"/>
    <mergeCell ref="E677:H677"/>
    <mergeCell ref="I677:N677"/>
    <mergeCell ref="D680:O680"/>
    <mergeCell ref="E683:K683"/>
    <mergeCell ref="E684:K684"/>
    <mergeCell ref="D665:N665"/>
    <mergeCell ref="N667:O667"/>
    <mergeCell ref="C669:K669"/>
    <mergeCell ref="N671:O671"/>
    <mergeCell ref="N672:O672"/>
    <mergeCell ref="N673:O673"/>
    <mergeCell ref="C658:O658"/>
    <mergeCell ref="N660:O660"/>
    <mergeCell ref="C661:D662"/>
    <mergeCell ref="E661:G662"/>
    <mergeCell ref="H661:O662"/>
    <mergeCell ref="D664:N664"/>
    <mergeCell ref="C652:O652"/>
    <mergeCell ref="C653:O653"/>
    <mergeCell ref="C654:O654"/>
    <mergeCell ref="C655:O655"/>
    <mergeCell ref="C656:O656"/>
    <mergeCell ref="C657:O657"/>
    <mergeCell ref="E640:K640"/>
    <mergeCell ref="E642:K642"/>
    <mergeCell ref="E645:N645"/>
    <mergeCell ref="E647:N647"/>
    <mergeCell ref="E648:N648"/>
    <mergeCell ref="N650:O650"/>
    <mergeCell ref="N629:O629"/>
    <mergeCell ref="N630:O630"/>
    <mergeCell ref="E633:H633"/>
    <mergeCell ref="I633:N633"/>
    <mergeCell ref="D636:O636"/>
    <mergeCell ref="E639:K639"/>
    <mergeCell ref="D620:N620"/>
    <mergeCell ref="D621:N621"/>
    <mergeCell ref="N623:O623"/>
    <mergeCell ref="C625:K625"/>
    <mergeCell ref="N627:O627"/>
    <mergeCell ref="N628:O628"/>
    <mergeCell ref="C612:O612"/>
    <mergeCell ref="C613:O613"/>
    <mergeCell ref="C614:O614"/>
    <mergeCell ref="N616:O616"/>
    <mergeCell ref="C617:D618"/>
    <mergeCell ref="E617:G618"/>
    <mergeCell ref="H617:O618"/>
    <mergeCell ref="E604:N604"/>
    <mergeCell ref="N606:O606"/>
    <mergeCell ref="C608:O608"/>
    <mergeCell ref="C609:O609"/>
    <mergeCell ref="C610:O610"/>
    <mergeCell ref="C611:O611"/>
    <mergeCell ref="D592:O592"/>
    <mergeCell ref="E595:K595"/>
    <mergeCell ref="E596:K596"/>
    <mergeCell ref="E598:K598"/>
    <mergeCell ref="E601:N601"/>
    <mergeCell ref="E603:N603"/>
    <mergeCell ref="C581:K581"/>
    <mergeCell ref="N583:O583"/>
    <mergeCell ref="N584:O584"/>
    <mergeCell ref="N585:O585"/>
    <mergeCell ref="N586:O586"/>
    <mergeCell ref="E589:H589"/>
    <mergeCell ref="I589:N589"/>
    <mergeCell ref="C573:D574"/>
    <mergeCell ref="E573:G574"/>
    <mergeCell ref="H573:O574"/>
    <mergeCell ref="D576:N576"/>
    <mergeCell ref="D577:N577"/>
    <mergeCell ref="N579:O579"/>
    <mergeCell ref="C566:O566"/>
    <mergeCell ref="C567:O567"/>
    <mergeCell ref="C568:O568"/>
    <mergeCell ref="C569:O569"/>
    <mergeCell ref="C570:O570"/>
    <mergeCell ref="N572:O572"/>
    <mergeCell ref="E557:N557"/>
    <mergeCell ref="E559:N559"/>
    <mergeCell ref="E560:N560"/>
    <mergeCell ref="N562:O562"/>
    <mergeCell ref="C564:O564"/>
    <mergeCell ref="C565:O565"/>
    <mergeCell ref="E545:H545"/>
    <mergeCell ref="I545:N545"/>
    <mergeCell ref="D548:O548"/>
    <mergeCell ref="E551:K551"/>
    <mergeCell ref="E552:K552"/>
    <mergeCell ref="E554:K554"/>
    <mergeCell ref="N535:O535"/>
    <mergeCell ref="C537:K537"/>
    <mergeCell ref="N539:O539"/>
    <mergeCell ref="N540:O540"/>
    <mergeCell ref="N541:O541"/>
    <mergeCell ref="N542:O542"/>
    <mergeCell ref="N528:O528"/>
    <mergeCell ref="C529:D530"/>
    <mergeCell ref="E529:G530"/>
    <mergeCell ref="H529:O530"/>
    <mergeCell ref="D532:N532"/>
    <mergeCell ref="D533:N533"/>
    <mergeCell ref="C521:O521"/>
    <mergeCell ref="C522:O522"/>
    <mergeCell ref="C523:O523"/>
    <mergeCell ref="C524:O524"/>
    <mergeCell ref="C525:O525"/>
    <mergeCell ref="C526:O526"/>
    <mergeCell ref="E510:K510"/>
    <mergeCell ref="E513:N513"/>
    <mergeCell ref="E515:N515"/>
    <mergeCell ref="E516:N516"/>
    <mergeCell ref="N518:O518"/>
    <mergeCell ref="C520:O520"/>
    <mergeCell ref="N498:O498"/>
    <mergeCell ref="E501:H501"/>
    <mergeCell ref="I501:N501"/>
    <mergeCell ref="D504:O504"/>
    <mergeCell ref="E507:K507"/>
    <mergeCell ref="E508:K508"/>
    <mergeCell ref="D489:N489"/>
    <mergeCell ref="N491:O491"/>
    <mergeCell ref="C493:K493"/>
    <mergeCell ref="N495:O495"/>
    <mergeCell ref="N496:O496"/>
    <mergeCell ref="N497:O497"/>
    <mergeCell ref="C482:O482"/>
    <mergeCell ref="N484:O484"/>
    <mergeCell ref="C485:D486"/>
    <mergeCell ref="E485:G486"/>
    <mergeCell ref="H485:O486"/>
    <mergeCell ref="D488:N488"/>
    <mergeCell ref="C476:O476"/>
    <mergeCell ref="C477:O477"/>
    <mergeCell ref="C478:O478"/>
    <mergeCell ref="C479:O479"/>
    <mergeCell ref="C480:O480"/>
    <mergeCell ref="C481:O481"/>
    <mergeCell ref="E464:K464"/>
    <mergeCell ref="E466:K466"/>
    <mergeCell ref="E469:N469"/>
    <mergeCell ref="E471:N471"/>
    <mergeCell ref="E472:N472"/>
    <mergeCell ref="N474:O474"/>
    <mergeCell ref="N453:O453"/>
    <mergeCell ref="N454:O454"/>
    <mergeCell ref="E457:H457"/>
    <mergeCell ref="I457:N457"/>
    <mergeCell ref="D460:O460"/>
    <mergeCell ref="E463:K463"/>
    <mergeCell ref="D444:N444"/>
    <mergeCell ref="D445:N445"/>
    <mergeCell ref="N447:O447"/>
    <mergeCell ref="C449:K449"/>
    <mergeCell ref="N451:O451"/>
    <mergeCell ref="N452:O452"/>
    <mergeCell ref="C436:O436"/>
    <mergeCell ref="C437:O437"/>
    <mergeCell ref="C438:O438"/>
    <mergeCell ref="N440:O440"/>
    <mergeCell ref="C441:D442"/>
    <mergeCell ref="E441:G442"/>
    <mergeCell ref="H441:O442"/>
    <mergeCell ref="E428:N428"/>
    <mergeCell ref="N430:O430"/>
    <mergeCell ref="C432:O432"/>
    <mergeCell ref="C433:O433"/>
    <mergeCell ref="C434:O434"/>
    <mergeCell ref="C435:O435"/>
    <mergeCell ref="D416:O416"/>
    <mergeCell ref="E419:K419"/>
    <mergeCell ref="E420:K420"/>
    <mergeCell ref="E422:K422"/>
    <mergeCell ref="E425:N425"/>
    <mergeCell ref="E427:N427"/>
    <mergeCell ref="C405:K405"/>
    <mergeCell ref="N407:O407"/>
    <mergeCell ref="N408:O408"/>
    <mergeCell ref="N409:O409"/>
    <mergeCell ref="N410:O410"/>
    <mergeCell ref="E413:H413"/>
    <mergeCell ref="I413:N413"/>
    <mergeCell ref="C397:D398"/>
    <mergeCell ref="E397:G398"/>
    <mergeCell ref="H397:O398"/>
    <mergeCell ref="D400:N400"/>
    <mergeCell ref="D401:N401"/>
    <mergeCell ref="N403:O403"/>
    <mergeCell ref="C390:O390"/>
    <mergeCell ref="C391:O391"/>
    <mergeCell ref="C392:O392"/>
    <mergeCell ref="C393:O393"/>
    <mergeCell ref="C394:O394"/>
    <mergeCell ref="N396:O396"/>
    <mergeCell ref="E381:N381"/>
    <mergeCell ref="E383:N383"/>
    <mergeCell ref="E384:N384"/>
    <mergeCell ref="N386:O386"/>
    <mergeCell ref="C388:O388"/>
    <mergeCell ref="C389:O389"/>
    <mergeCell ref="E369:H369"/>
    <mergeCell ref="I369:N369"/>
    <mergeCell ref="D372:O372"/>
    <mergeCell ref="E375:K375"/>
    <mergeCell ref="E376:K376"/>
    <mergeCell ref="E378:K378"/>
    <mergeCell ref="N359:O359"/>
    <mergeCell ref="C361:K361"/>
    <mergeCell ref="N363:O363"/>
    <mergeCell ref="N364:O364"/>
    <mergeCell ref="N365:O365"/>
    <mergeCell ref="N366:O366"/>
    <mergeCell ref="N352:O352"/>
    <mergeCell ref="C353:D354"/>
    <mergeCell ref="E353:G354"/>
    <mergeCell ref="H353:O354"/>
    <mergeCell ref="D356:N356"/>
    <mergeCell ref="D357:N357"/>
    <mergeCell ref="C345:O345"/>
    <mergeCell ref="C346:O346"/>
    <mergeCell ref="C347:O347"/>
    <mergeCell ref="C348:O348"/>
    <mergeCell ref="C349:O349"/>
    <mergeCell ref="C350:O350"/>
    <mergeCell ref="E334:K334"/>
    <mergeCell ref="E337:N337"/>
    <mergeCell ref="E339:N339"/>
    <mergeCell ref="E340:N340"/>
    <mergeCell ref="N342:O342"/>
    <mergeCell ref="C344:O344"/>
    <mergeCell ref="N322:O322"/>
    <mergeCell ref="E325:H325"/>
    <mergeCell ref="I325:N325"/>
    <mergeCell ref="D328:O328"/>
    <mergeCell ref="E331:K331"/>
    <mergeCell ref="E332:K332"/>
    <mergeCell ref="D313:N313"/>
    <mergeCell ref="N315:O315"/>
    <mergeCell ref="C317:K317"/>
    <mergeCell ref="N319:O319"/>
    <mergeCell ref="N320:O320"/>
    <mergeCell ref="N321:O321"/>
    <mergeCell ref="C306:O306"/>
    <mergeCell ref="N308:O308"/>
    <mergeCell ref="C309:D310"/>
    <mergeCell ref="E309:G310"/>
    <mergeCell ref="H309:O310"/>
    <mergeCell ref="D312:N312"/>
    <mergeCell ref="C300:O300"/>
    <mergeCell ref="C301:O301"/>
    <mergeCell ref="C302:O302"/>
    <mergeCell ref="C303:O303"/>
    <mergeCell ref="C304:O304"/>
    <mergeCell ref="C305:O305"/>
    <mergeCell ref="E288:K288"/>
    <mergeCell ref="E290:K290"/>
    <mergeCell ref="E293:N293"/>
    <mergeCell ref="E295:N295"/>
    <mergeCell ref="E296:N296"/>
    <mergeCell ref="N298:O298"/>
    <mergeCell ref="N277:O277"/>
    <mergeCell ref="N278:O278"/>
    <mergeCell ref="E281:H281"/>
    <mergeCell ref="I281:N281"/>
    <mergeCell ref="D284:O284"/>
    <mergeCell ref="E287:K287"/>
    <mergeCell ref="D268:N268"/>
    <mergeCell ref="D269:N269"/>
    <mergeCell ref="N271:O271"/>
    <mergeCell ref="C273:K273"/>
    <mergeCell ref="N275:O275"/>
    <mergeCell ref="N276:O276"/>
    <mergeCell ref="C260:O260"/>
    <mergeCell ref="C261:O261"/>
    <mergeCell ref="C262:O262"/>
    <mergeCell ref="N264:O264"/>
    <mergeCell ref="C265:D266"/>
    <mergeCell ref="E265:G266"/>
    <mergeCell ref="H265:O266"/>
    <mergeCell ref="E252:N252"/>
    <mergeCell ref="N254:O254"/>
    <mergeCell ref="C256:O256"/>
    <mergeCell ref="C257:O257"/>
    <mergeCell ref="C258:O258"/>
    <mergeCell ref="C259:O259"/>
    <mergeCell ref="D240:O240"/>
    <mergeCell ref="E243:K243"/>
    <mergeCell ref="E244:K244"/>
    <mergeCell ref="E246:K246"/>
    <mergeCell ref="E249:N249"/>
    <mergeCell ref="E251:N251"/>
    <mergeCell ref="C229:K229"/>
    <mergeCell ref="N231:O231"/>
    <mergeCell ref="N232:O232"/>
    <mergeCell ref="N233:O233"/>
    <mergeCell ref="N234:O234"/>
    <mergeCell ref="E237:H237"/>
    <mergeCell ref="I237:N237"/>
    <mergeCell ref="C221:D222"/>
    <mergeCell ref="E221:G222"/>
    <mergeCell ref="H221:O222"/>
    <mergeCell ref="D224:N224"/>
    <mergeCell ref="D225:N225"/>
    <mergeCell ref="N227:O227"/>
    <mergeCell ref="C214:O214"/>
    <mergeCell ref="C215:O215"/>
    <mergeCell ref="C216:O216"/>
    <mergeCell ref="C217:O217"/>
    <mergeCell ref="C218:O218"/>
    <mergeCell ref="N220:O220"/>
    <mergeCell ref="E205:N205"/>
    <mergeCell ref="E207:N207"/>
    <mergeCell ref="E208:N208"/>
    <mergeCell ref="N210:O210"/>
    <mergeCell ref="C212:O212"/>
    <mergeCell ref="C213:O213"/>
    <mergeCell ref="E193:H193"/>
    <mergeCell ref="I193:N193"/>
    <mergeCell ref="D196:O196"/>
    <mergeCell ref="E199:K199"/>
    <mergeCell ref="E200:K200"/>
    <mergeCell ref="E202:K202"/>
    <mergeCell ref="E119:N119"/>
    <mergeCell ref="E120:N120"/>
    <mergeCell ref="C85:O85"/>
    <mergeCell ref="C80:O80"/>
    <mergeCell ref="C81:O81"/>
    <mergeCell ref="C82:O82"/>
    <mergeCell ref="C83:O83"/>
    <mergeCell ref="C84:O84"/>
    <mergeCell ref="N102:O102"/>
    <mergeCell ref="E105:H105"/>
    <mergeCell ref="I105:N105"/>
    <mergeCell ref="D108:O108"/>
    <mergeCell ref="E111:K111"/>
    <mergeCell ref="E112:K112"/>
    <mergeCell ref="D93:N93"/>
    <mergeCell ref="N95:O95"/>
    <mergeCell ref="C97:K97"/>
    <mergeCell ref="N99:O99"/>
    <mergeCell ref="N100:O100"/>
    <mergeCell ref="N101:O101"/>
    <mergeCell ref="N183:O183"/>
    <mergeCell ref="C185:K185"/>
    <mergeCell ref="N187:O187"/>
    <mergeCell ref="N188:O188"/>
    <mergeCell ref="N189:O189"/>
    <mergeCell ref="N190:O190"/>
    <mergeCell ref="D92:N92"/>
    <mergeCell ref="C177:D178"/>
    <mergeCell ref="E177:G178"/>
    <mergeCell ref="H177:O178"/>
    <mergeCell ref="D180:N180"/>
    <mergeCell ref="D181:N181"/>
    <mergeCell ref="C170:O170"/>
    <mergeCell ref="C171:O171"/>
    <mergeCell ref="C172:O172"/>
    <mergeCell ref="C173:O173"/>
    <mergeCell ref="C174:O174"/>
    <mergeCell ref="N176:O176"/>
    <mergeCell ref="E161:N161"/>
    <mergeCell ref="E163:N163"/>
    <mergeCell ref="E164:N164"/>
    <mergeCell ref="N166:O166"/>
    <mergeCell ref="C168:O168"/>
    <mergeCell ref="C169:O169"/>
    <mergeCell ref="E149:H149"/>
    <mergeCell ref="I149:N149"/>
    <mergeCell ref="D152:O152"/>
    <mergeCell ref="E155:K155"/>
    <mergeCell ref="E156:K156"/>
    <mergeCell ref="E158:K158"/>
    <mergeCell ref="N122:O122"/>
    <mergeCell ref="C124:O124"/>
    <mergeCell ref="N139:O139"/>
    <mergeCell ref="C141:K141"/>
    <mergeCell ref="N143:O143"/>
    <mergeCell ref="N144:O144"/>
    <mergeCell ref="N145:O145"/>
    <mergeCell ref="N146:O146"/>
    <mergeCell ref="N132:O132"/>
    <mergeCell ref="C133:D134"/>
    <mergeCell ref="E67:K67"/>
    <mergeCell ref="E75:N75"/>
    <mergeCell ref="E68:K68"/>
    <mergeCell ref="E70:K70"/>
    <mergeCell ref="E73:N73"/>
    <mergeCell ref="E76:N76"/>
    <mergeCell ref="N78:O78"/>
    <mergeCell ref="C86:O86"/>
    <mergeCell ref="N88:O88"/>
    <mergeCell ref="C89:D90"/>
    <mergeCell ref="E89:G90"/>
    <mergeCell ref="H89:O90"/>
    <mergeCell ref="E133:G134"/>
    <mergeCell ref="H133:O134"/>
    <mergeCell ref="D136:N136"/>
    <mergeCell ref="D137:N137"/>
    <mergeCell ref="C125:O125"/>
    <mergeCell ref="C126:O126"/>
    <mergeCell ref="C127:O127"/>
    <mergeCell ref="C128:O128"/>
    <mergeCell ref="C129:O129"/>
    <mergeCell ref="C130:O130"/>
    <mergeCell ref="E114:K114"/>
    <mergeCell ref="E117:N117"/>
    <mergeCell ref="N56:O56"/>
    <mergeCell ref="N57:O57"/>
    <mergeCell ref="N58:O58"/>
    <mergeCell ref="E61:H61"/>
    <mergeCell ref="I61:N61"/>
    <mergeCell ref="D64:O64"/>
    <mergeCell ref="D48:N48"/>
    <mergeCell ref="N55:O55"/>
    <mergeCell ref="C40:O40"/>
    <mergeCell ref="C41:O41"/>
    <mergeCell ref="C42:O42"/>
    <mergeCell ref="N44:O44"/>
    <mergeCell ref="C45:D46"/>
    <mergeCell ref="E45:G46"/>
    <mergeCell ref="H45:O46"/>
    <mergeCell ref="D49:N49"/>
    <mergeCell ref="N51:O51"/>
    <mergeCell ref="C53:K53"/>
    <mergeCell ref="C1:D2"/>
    <mergeCell ref="E1:G2"/>
    <mergeCell ref="H1:O2"/>
    <mergeCell ref="D4:N4"/>
    <mergeCell ref="D5:N5"/>
    <mergeCell ref="N7:O7"/>
    <mergeCell ref="E32:N32"/>
    <mergeCell ref="N34:O34"/>
    <mergeCell ref="C36:O36"/>
    <mergeCell ref="C37:O37"/>
    <mergeCell ref="C38:O38"/>
    <mergeCell ref="C39:O39"/>
    <mergeCell ref="D20:O20"/>
    <mergeCell ref="E23:K23"/>
    <mergeCell ref="E24:K24"/>
    <mergeCell ref="E26:K26"/>
    <mergeCell ref="E29:N29"/>
    <mergeCell ref="E31:N31"/>
    <mergeCell ref="C9:K9"/>
    <mergeCell ref="N11:O11"/>
    <mergeCell ref="N12:O12"/>
    <mergeCell ref="N13:O13"/>
    <mergeCell ref="N14:O14"/>
    <mergeCell ref="E17:H17"/>
    <mergeCell ref="I17:N17"/>
  </mergeCells>
  <phoneticPr fontId="4"/>
  <conditionalFormatting sqref="N11">
    <cfRule type="expression" dxfId="202" priority="204">
      <formula>$E1="済"</formula>
    </cfRule>
  </conditionalFormatting>
  <conditionalFormatting sqref="N12">
    <cfRule type="expression" dxfId="201" priority="203">
      <formula>$E1="済"</formula>
    </cfRule>
  </conditionalFormatting>
  <conditionalFormatting sqref="N13:O13">
    <cfRule type="expression" dxfId="200" priority="202">
      <formula>$E1="済"</formula>
    </cfRule>
  </conditionalFormatting>
  <conditionalFormatting sqref="N14:O14">
    <cfRule type="expression" dxfId="199" priority="201">
      <formula>$E1="済"</formula>
    </cfRule>
  </conditionalFormatting>
  <conditionalFormatting sqref="N55">
    <cfRule type="expression" dxfId="198" priority="200">
      <formula>$E45="済"</formula>
    </cfRule>
  </conditionalFormatting>
  <conditionalFormatting sqref="N56">
    <cfRule type="expression" dxfId="197" priority="199">
      <formula>$E45="済"</formula>
    </cfRule>
  </conditionalFormatting>
  <conditionalFormatting sqref="N57:O57">
    <cfRule type="expression" dxfId="196" priority="198">
      <formula>$E45="済"</formula>
    </cfRule>
  </conditionalFormatting>
  <conditionalFormatting sqref="N58:O58">
    <cfRule type="expression" dxfId="195" priority="197">
      <formula>$E45="済"</formula>
    </cfRule>
  </conditionalFormatting>
  <conditionalFormatting sqref="N99">
    <cfRule type="expression" dxfId="194" priority="196">
      <formula>$E89="済"</formula>
    </cfRule>
  </conditionalFormatting>
  <conditionalFormatting sqref="N100">
    <cfRule type="expression" dxfId="193" priority="195">
      <formula>$E89="済"</formula>
    </cfRule>
  </conditionalFormatting>
  <conditionalFormatting sqref="N101:O101">
    <cfRule type="expression" dxfId="192" priority="194">
      <formula>$E89="済"</formula>
    </cfRule>
  </conditionalFormatting>
  <conditionalFormatting sqref="N102:O102">
    <cfRule type="expression" dxfId="191" priority="193">
      <formula>$E89="済"</formula>
    </cfRule>
  </conditionalFormatting>
  <conditionalFormatting sqref="N143">
    <cfRule type="expression" dxfId="190" priority="192">
      <formula>$E133="済"</formula>
    </cfRule>
  </conditionalFormatting>
  <conditionalFormatting sqref="N144">
    <cfRule type="expression" dxfId="189" priority="191">
      <formula>$E133="済"</formula>
    </cfRule>
  </conditionalFormatting>
  <conditionalFormatting sqref="N145:O145">
    <cfRule type="expression" dxfId="188" priority="190">
      <formula>$E133="済"</formula>
    </cfRule>
  </conditionalFormatting>
  <conditionalFormatting sqref="N146:O146">
    <cfRule type="expression" dxfId="187" priority="189">
      <formula>$E133="済"</formula>
    </cfRule>
  </conditionalFormatting>
  <conditionalFormatting sqref="N187">
    <cfRule type="expression" dxfId="186" priority="188">
      <formula>$E177="済"</formula>
    </cfRule>
  </conditionalFormatting>
  <conditionalFormatting sqref="N188">
    <cfRule type="expression" dxfId="185" priority="187">
      <formula>$E177="済"</formula>
    </cfRule>
  </conditionalFormatting>
  <conditionalFormatting sqref="N189:O189">
    <cfRule type="expression" dxfId="184" priority="186">
      <formula>$E177="済"</formula>
    </cfRule>
  </conditionalFormatting>
  <conditionalFormatting sqref="N190:O190">
    <cfRule type="expression" dxfId="183" priority="185">
      <formula>$E177="済"</formula>
    </cfRule>
  </conditionalFormatting>
  <conditionalFormatting sqref="N231">
    <cfRule type="expression" dxfId="182" priority="184">
      <formula>$E221="済"</formula>
    </cfRule>
  </conditionalFormatting>
  <conditionalFormatting sqref="N232">
    <cfRule type="expression" dxfId="181" priority="183">
      <formula>$E221="済"</formula>
    </cfRule>
  </conditionalFormatting>
  <conditionalFormatting sqref="N233:O233">
    <cfRule type="expression" dxfId="180" priority="182">
      <formula>$E221="済"</formula>
    </cfRule>
  </conditionalFormatting>
  <conditionalFormatting sqref="N234:O234">
    <cfRule type="expression" dxfId="179" priority="181">
      <formula>$E221="済"</formula>
    </cfRule>
  </conditionalFormatting>
  <conditionalFormatting sqref="N275">
    <cfRule type="expression" dxfId="178" priority="180">
      <formula>$E265="済"</formula>
    </cfRule>
  </conditionalFormatting>
  <conditionalFormatting sqref="N276">
    <cfRule type="expression" dxfId="177" priority="179">
      <formula>$E265="済"</formula>
    </cfRule>
  </conditionalFormatting>
  <conditionalFormatting sqref="N277:O277">
    <cfRule type="expression" dxfId="176" priority="178">
      <formula>$E265="済"</formula>
    </cfRule>
  </conditionalFormatting>
  <conditionalFormatting sqref="N278:O278">
    <cfRule type="expression" dxfId="175" priority="177">
      <formula>$E265="済"</formula>
    </cfRule>
  </conditionalFormatting>
  <conditionalFormatting sqref="N319">
    <cfRule type="expression" dxfId="174" priority="176">
      <formula>$E309="済"</formula>
    </cfRule>
  </conditionalFormatting>
  <conditionalFormatting sqref="N320">
    <cfRule type="expression" dxfId="173" priority="175">
      <formula>$E309="済"</formula>
    </cfRule>
  </conditionalFormatting>
  <conditionalFormatting sqref="N321:O321">
    <cfRule type="expression" dxfId="172" priority="174">
      <formula>$E309="済"</formula>
    </cfRule>
  </conditionalFormatting>
  <conditionalFormatting sqref="N322:O322">
    <cfRule type="expression" dxfId="171" priority="173">
      <formula>$E309="済"</formula>
    </cfRule>
  </conditionalFormatting>
  <conditionalFormatting sqref="N363">
    <cfRule type="expression" dxfId="170" priority="172">
      <formula>$E353="済"</formula>
    </cfRule>
  </conditionalFormatting>
  <conditionalFormatting sqref="N364">
    <cfRule type="expression" dxfId="169" priority="171">
      <formula>$E353="済"</formula>
    </cfRule>
  </conditionalFormatting>
  <conditionalFormatting sqref="N365:O365">
    <cfRule type="expression" dxfId="168" priority="170">
      <formula>$E353="済"</formula>
    </cfRule>
  </conditionalFormatting>
  <conditionalFormatting sqref="N366:O366">
    <cfRule type="expression" dxfId="167" priority="169">
      <formula>$E353="済"</formula>
    </cfRule>
  </conditionalFormatting>
  <conditionalFormatting sqref="N407">
    <cfRule type="expression" dxfId="166" priority="168">
      <formula>$E397="済"</formula>
    </cfRule>
  </conditionalFormatting>
  <conditionalFormatting sqref="N408">
    <cfRule type="expression" dxfId="165" priority="167">
      <formula>$E397="済"</formula>
    </cfRule>
  </conditionalFormatting>
  <conditionalFormatting sqref="N409:O409">
    <cfRule type="expression" dxfId="164" priority="166">
      <formula>$E397="済"</formula>
    </cfRule>
  </conditionalFormatting>
  <conditionalFormatting sqref="N410:O410">
    <cfRule type="expression" dxfId="163" priority="165">
      <formula>$E397="済"</formula>
    </cfRule>
  </conditionalFormatting>
  <conditionalFormatting sqref="N451">
    <cfRule type="expression" dxfId="162" priority="160">
      <formula>$E441="済"</formula>
    </cfRule>
  </conditionalFormatting>
  <conditionalFormatting sqref="N452">
    <cfRule type="expression" dxfId="161" priority="159">
      <formula>$E441="済"</formula>
    </cfRule>
  </conditionalFormatting>
  <conditionalFormatting sqref="N453:O453">
    <cfRule type="expression" dxfId="160" priority="158">
      <formula>$E441="済"</formula>
    </cfRule>
  </conditionalFormatting>
  <conditionalFormatting sqref="N454:O454">
    <cfRule type="expression" dxfId="159" priority="157">
      <formula>$E441="済"</formula>
    </cfRule>
  </conditionalFormatting>
  <conditionalFormatting sqref="N495">
    <cfRule type="expression" dxfId="158" priority="156">
      <formula>$E485="済"</formula>
    </cfRule>
  </conditionalFormatting>
  <conditionalFormatting sqref="N496">
    <cfRule type="expression" dxfId="157" priority="155">
      <formula>$E485="済"</formula>
    </cfRule>
  </conditionalFormatting>
  <conditionalFormatting sqref="N497:O497">
    <cfRule type="expression" dxfId="156" priority="154">
      <formula>$E485="済"</formula>
    </cfRule>
  </conditionalFormatting>
  <conditionalFormatting sqref="N498:O498">
    <cfRule type="expression" dxfId="155" priority="153">
      <formula>$E485="済"</formula>
    </cfRule>
  </conditionalFormatting>
  <conditionalFormatting sqref="N539">
    <cfRule type="expression" dxfId="154" priority="152">
      <formula>$E529="済"</formula>
    </cfRule>
  </conditionalFormatting>
  <conditionalFormatting sqref="N540">
    <cfRule type="expression" dxfId="153" priority="151">
      <formula>$E529="済"</formula>
    </cfRule>
  </conditionalFormatting>
  <conditionalFormatting sqref="N541:O541">
    <cfRule type="expression" dxfId="152" priority="150">
      <formula>$E529="済"</formula>
    </cfRule>
  </conditionalFormatting>
  <conditionalFormatting sqref="N542:O542">
    <cfRule type="expression" dxfId="151" priority="149">
      <formula>$E529="済"</formula>
    </cfRule>
  </conditionalFormatting>
  <conditionalFormatting sqref="N583">
    <cfRule type="expression" dxfId="150" priority="148">
      <formula>$E573="済"</formula>
    </cfRule>
  </conditionalFormatting>
  <conditionalFormatting sqref="N584">
    <cfRule type="expression" dxfId="149" priority="147">
      <formula>$E573="済"</formula>
    </cfRule>
  </conditionalFormatting>
  <conditionalFormatting sqref="N585:O585">
    <cfRule type="expression" dxfId="148" priority="146">
      <formula>$E573="済"</formula>
    </cfRule>
  </conditionalFormatting>
  <conditionalFormatting sqref="N586:O586">
    <cfRule type="expression" dxfId="147" priority="145">
      <formula>$E573="済"</formula>
    </cfRule>
  </conditionalFormatting>
  <conditionalFormatting sqref="N627">
    <cfRule type="expression" dxfId="146" priority="144">
      <formula>$E617="済"</formula>
    </cfRule>
  </conditionalFormatting>
  <conditionalFormatting sqref="N628">
    <cfRule type="expression" dxfId="145" priority="143">
      <formula>$E617="済"</formula>
    </cfRule>
  </conditionalFormatting>
  <conditionalFormatting sqref="N629:O629">
    <cfRule type="expression" dxfId="144" priority="142">
      <formula>$E617="済"</formula>
    </cfRule>
  </conditionalFormatting>
  <conditionalFormatting sqref="N630:O630">
    <cfRule type="expression" dxfId="143" priority="141">
      <formula>$E617="済"</formula>
    </cfRule>
  </conditionalFormatting>
  <conditionalFormatting sqref="N671">
    <cfRule type="expression" dxfId="142" priority="140">
      <formula>$E661="済"</formula>
    </cfRule>
  </conditionalFormatting>
  <conditionalFormatting sqref="N672">
    <cfRule type="expression" dxfId="141" priority="139">
      <formula>$E661="済"</formula>
    </cfRule>
  </conditionalFormatting>
  <conditionalFormatting sqref="N673:O673">
    <cfRule type="expression" dxfId="140" priority="138">
      <formula>$E661="済"</formula>
    </cfRule>
  </conditionalFormatting>
  <conditionalFormatting sqref="N674:O674">
    <cfRule type="expression" dxfId="139" priority="137">
      <formula>$E661="済"</formula>
    </cfRule>
  </conditionalFormatting>
  <conditionalFormatting sqref="N715">
    <cfRule type="expression" dxfId="138" priority="136">
      <formula>$E705="済"</formula>
    </cfRule>
  </conditionalFormatting>
  <conditionalFormatting sqref="N716">
    <cfRule type="expression" dxfId="137" priority="135">
      <formula>$E705="済"</formula>
    </cfRule>
  </conditionalFormatting>
  <conditionalFormatting sqref="N717:O717">
    <cfRule type="expression" dxfId="136" priority="134">
      <formula>$E705="済"</formula>
    </cfRule>
  </conditionalFormatting>
  <conditionalFormatting sqref="N718:O718">
    <cfRule type="expression" dxfId="135" priority="133">
      <formula>$E705="済"</formula>
    </cfRule>
  </conditionalFormatting>
  <conditionalFormatting sqref="N759">
    <cfRule type="expression" dxfId="134" priority="132">
      <formula>$E749="済"</formula>
    </cfRule>
  </conditionalFormatting>
  <conditionalFormatting sqref="N760">
    <cfRule type="expression" dxfId="133" priority="131">
      <formula>$E749="済"</formula>
    </cfRule>
  </conditionalFormatting>
  <conditionalFormatting sqref="N761:O761">
    <cfRule type="expression" dxfId="132" priority="130">
      <formula>$E749="済"</formula>
    </cfRule>
  </conditionalFormatting>
  <conditionalFormatting sqref="N762:O762">
    <cfRule type="expression" dxfId="131" priority="129">
      <formula>$E749="済"</formula>
    </cfRule>
  </conditionalFormatting>
  <conditionalFormatting sqref="N803">
    <cfRule type="expression" dxfId="130" priority="128">
      <formula>$E793="済"</formula>
    </cfRule>
  </conditionalFormatting>
  <conditionalFormatting sqref="N804">
    <cfRule type="expression" dxfId="129" priority="127">
      <formula>$E793="済"</formula>
    </cfRule>
  </conditionalFormatting>
  <conditionalFormatting sqref="N805:O805">
    <cfRule type="expression" dxfId="128" priority="126">
      <formula>$E793="済"</formula>
    </cfRule>
  </conditionalFormatting>
  <conditionalFormatting sqref="N806:O806">
    <cfRule type="expression" dxfId="127" priority="125">
      <formula>$E793="済"</formula>
    </cfRule>
  </conditionalFormatting>
  <conditionalFormatting sqref="N847">
    <cfRule type="expression" dxfId="126" priority="124">
      <formula>$E837="済"</formula>
    </cfRule>
  </conditionalFormatting>
  <conditionalFormatting sqref="N848">
    <cfRule type="expression" dxfId="125" priority="123">
      <formula>$E837="済"</formula>
    </cfRule>
  </conditionalFormatting>
  <conditionalFormatting sqref="N849:O849">
    <cfRule type="expression" dxfId="124" priority="122">
      <formula>$E837="済"</formula>
    </cfRule>
  </conditionalFormatting>
  <conditionalFormatting sqref="N850:O850">
    <cfRule type="expression" dxfId="123" priority="121">
      <formula>$E837="済"</formula>
    </cfRule>
  </conditionalFormatting>
  <conditionalFormatting sqref="N891">
    <cfRule type="expression" dxfId="122" priority="120">
      <formula>$E881="済"</formula>
    </cfRule>
  </conditionalFormatting>
  <conditionalFormatting sqref="N892">
    <cfRule type="expression" dxfId="121" priority="119">
      <formula>$E881="済"</formula>
    </cfRule>
  </conditionalFormatting>
  <conditionalFormatting sqref="N893:O893">
    <cfRule type="expression" dxfId="120" priority="118">
      <formula>$E881="済"</formula>
    </cfRule>
  </conditionalFormatting>
  <conditionalFormatting sqref="N894:O894">
    <cfRule type="expression" dxfId="119" priority="117">
      <formula>$E881="済"</formula>
    </cfRule>
  </conditionalFormatting>
  <conditionalFormatting sqref="N935">
    <cfRule type="expression" dxfId="118" priority="116">
      <formula>$E925="済"</formula>
    </cfRule>
  </conditionalFormatting>
  <conditionalFormatting sqref="N936">
    <cfRule type="expression" dxfId="117" priority="115">
      <formula>$E925="済"</formula>
    </cfRule>
  </conditionalFormatting>
  <conditionalFormatting sqref="N937:O937">
    <cfRule type="expression" dxfId="116" priority="114">
      <formula>$E925="済"</formula>
    </cfRule>
  </conditionalFormatting>
  <conditionalFormatting sqref="N938:O938">
    <cfRule type="expression" dxfId="115" priority="113">
      <formula>$E925="済"</formula>
    </cfRule>
  </conditionalFormatting>
  <conditionalFormatting sqref="N979">
    <cfRule type="expression" dxfId="114" priority="112">
      <formula>$E969="済"</formula>
    </cfRule>
  </conditionalFormatting>
  <conditionalFormatting sqref="N980">
    <cfRule type="expression" dxfId="113" priority="111">
      <formula>$E969="済"</formula>
    </cfRule>
  </conditionalFormatting>
  <conditionalFormatting sqref="N981:O981">
    <cfRule type="expression" dxfId="112" priority="110">
      <formula>$E969="済"</formula>
    </cfRule>
  </conditionalFormatting>
  <conditionalFormatting sqref="N982:O982">
    <cfRule type="expression" dxfId="111" priority="109">
      <formula>$E969="済"</formula>
    </cfRule>
  </conditionalFormatting>
  <conditionalFormatting sqref="N1023">
    <cfRule type="expression" dxfId="110" priority="108">
      <formula>$E1013="済"</formula>
    </cfRule>
  </conditionalFormatting>
  <conditionalFormatting sqref="N1024">
    <cfRule type="expression" dxfId="109" priority="107">
      <formula>$E1013="済"</formula>
    </cfRule>
  </conditionalFormatting>
  <conditionalFormatting sqref="N1025:O1025">
    <cfRule type="expression" dxfId="108" priority="106">
      <formula>$E1013="済"</formula>
    </cfRule>
  </conditionalFormatting>
  <conditionalFormatting sqref="N1026:O1026">
    <cfRule type="expression" dxfId="107" priority="105">
      <formula>$E1013="済"</formula>
    </cfRule>
  </conditionalFormatting>
  <conditionalFormatting sqref="N1067">
    <cfRule type="expression" dxfId="106" priority="104">
      <formula>$E1057="済"</formula>
    </cfRule>
  </conditionalFormatting>
  <conditionalFormatting sqref="N1068">
    <cfRule type="expression" dxfId="105" priority="103">
      <formula>$E1057="済"</formula>
    </cfRule>
  </conditionalFormatting>
  <conditionalFormatting sqref="N1069:O1069">
    <cfRule type="expression" dxfId="104" priority="102">
      <formula>$E1057="済"</formula>
    </cfRule>
  </conditionalFormatting>
  <conditionalFormatting sqref="N1070:O1070">
    <cfRule type="expression" dxfId="103" priority="101">
      <formula>$E1057="済"</formula>
    </cfRule>
  </conditionalFormatting>
  <conditionalFormatting sqref="N1111">
    <cfRule type="expression" dxfId="102" priority="100">
      <formula>$E1101="済"</formula>
    </cfRule>
  </conditionalFormatting>
  <conditionalFormatting sqref="N1112">
    <cfRule type="expression" dxfId="101" priority="99">
      <formula>$E1101="済"</formula>
    </cfRule>
  </conditionalFormatting>
  <conditionalFormatting sqref="N1113:O1113">
    <cfRule type="expression" dxfId="100" priority="98">
      <formula>$E1101="済"</formula>
    </cfRule>
  </conditionalFormatting>
  <conditionalFormatting sqref="N1114:O1114">
    <cfRule type="expression" dxfId="99" priority="97">
      <formula>$E1101="済"</formula>
    </cfRule>
  </conditionalFormatting>
  <conditionalFormatting sqref="N1155">
    <cfRule type="expression" dxfId="98" priority="96">
      <formula>$E1145="済"</formula>
    </cfRule>
  </conditionalFormatting>
  <conditionalFormatting sqref="N1156">
    <cfRule type="expression" dxfId="97" priority="95">
      <formula>$E1145="済"</formula>
    </cfRule>
  </conditionalFormatting>
  <conditionalFormatting sqref="N1157:O1157">
    <cfRule type="expression" dxfId="96" priority="94">
      <formula>$E1145="済"</formula>
    </cfRule>
  </conditionalFormatting>
  <conditionalFormatting sqref="N1158:O1158">
    <cfRule type="expression" dxfId="95" priority="93">
      <formula>$E1145="済"</formula>
    </cfRule>
  </conditionalFormatting>
  <conditionalFormatting sqref="N1199">
    <cfRule type="expression" dxfId="94" priority="92">
      <formula>$E1189="済"</formula>
    </cfRule>
  </conditionalFormatting>
  <conditionalFormatting sqref="N1200">
    <cfRule type="expression" dxfId="93" priority="91">
      <formula>$E1189="済"</formula>
    </cfRule>
  </conditionalFormatting>
  <conditionalFormatting sqref="N1201:O1201">
    <cfRule type="expression" dxfId="92" priority="90">
      <formula>$E1189="済"</formula>
    </cfRule>
  </conditionalFormatting>
  <conditionalFormatting sqref="N1202:O1202">
    <cfRule type="expression" dxfId="91" priority="89">
      <formula>$E1189="済"</formula>
    </cfRule>
  </conditionalFormatting>
  <conditionalFormatting sqref="N1243">
    <cfRule type="expression" dxfId="90" priority="88">
      <formula>$E1233="済"</formula>
    </cfRule>
  </conditionalFormatting>
  <conditionalFormatting sqref="N1244">
    <cfRule type="expression" dxfId="89" priority="87">
      <formula>$E1233="済"</formula>
    </cfRule>
  </conditionalFormatting>
  <conditionalFormatting sqref="N1245:O1245">
    <cfRule type="expression" dxfId="88" priority="86">
      <formula>$E1233="済"</formula>
    </cfRule>
  </conditionalFormatting>
  <conditionalFormatting sqref="N1246:O1246">
    <cfRule type="expression" dxfId="87" priority="85">
      <formula>$E1233="済"</formula>
    </cfRule>
  </conditionalFormatting>
  <conditionalFormatting sqref="N1287">
    <cfRule type="expression" dxfId="86" priority="84">
      <formula>$E1277="済"</formula>
    </cfRule>
  </conditionalFormatting>
  <conditionalFormatting sqref="N1288">
    <cfRule type="expression" dxfId="85" priority="83">
      <formula>$E1277="済"</formula>
    </cfRule>
  </conditionalFormatting>
  <conditionalFormatting sqref="N1289:O1289">
    <cfRule type="expression" dxfId="84" priority="82">
      <formula>$E1277="済"</formula>
    </cfRule>
  </conditionalFormatting>
  <conditionalFormatting sqref="N1290:O1290">
    <cfRule type="expression" dxfId="83" priority="81">
      <formula>$E1277="済"</formula>
    </cfRule>
  </conditionalFormatting>
  <conditionalFormatting sqref="N1331">
    <cfRule type="expression" dxfId="82" priority="80">
      <formula>$E1321="済"</formula>
    </cfRule>
  </conditionalFormatting>
  <conditionalFormatting sqref="N1332">
    <cfRule type="expression" dxfId="81" priority="79">
      <formula>$E1321="済"</formula>
    </cfRule>
  </conditionalFormatting>
  <conditionalFormatting sqref="N1333:O1333">
    <cfRule type="expression" dxfId="80" priority="78">
      <formula>$E1321="済"</formula>
    </cfRule>
  </conditionalFormatting>
  <conditionalFormatting sqref="N1334:O1334">
    <cfRule type="expression" dxfId="79" priority="77">
      <formula>$E1321="済"</formula>
    </cfRule>
  </conditionalFormatting>
  <conditionalFormatting sqref="N1375">
    <cfRule type="expression" dxfId="78" priority="76">
      <formula>$E1365="済"</formula>
    </cfRule>
  </conditionalFormatting>
  <conditionalFormatting sqref="N1376">
    <cfRule type="expression" dxfId="77" priority="75">
      <formula>$E1365="済"</formula>
    </cfRule>
  </conditionalFormatting>
  <conditionalFormatting sqref="N1377:O1377">
    <cfRule type="expression" dxfId="76" priority="74">
      <formula>$E1365="済"</formula>
    </cfRule>
  </conditionalFormatting>
  <conditionalFormatting sqref="N1378:O1378">
    <cfRule type="expression" dxfId="75" priority="73">
      <formula>$E1365="済"</formula>
    </cfRule>
  </conditionalFormatting>
  <conditionalFormatting sqref="N1419">
    <cfRule type="expression" dxfId="74" priority="72">
      <formula>$E1409="済"</formula>
    </cfRule>
  </conditionalFormatting>
  <conditionalFormatting sqref="N1420">
    <cfRule type="expression" dxfId="73" priority="71">
      <formula>$E1409="済"</formula>
    </cfRule>
  </conditionalFormatting>
  <conditionalFormatting sqref="N1421:O1421">
    <cfRule type="expression" dxfId="72" priority="70">
      <formula>$E1409="済"</formula>
    </cfRule>
  </conditionalFormatting>
  <conditionalFormatting sqref="N1422:O1422">
    <cfRule type="expression" dxfId="71" priority="69">
      <formula>$E1409="済"</formula>
    </cfRule>
  </conditionalFormatting>
  <conditionalFormatting sqref="N1463">
    <cfRule type="expression" dxfId="70" priority="68">
      <formula>$E1453="済"</formula>
    </cfRule>
  </conditionalFormatting>
  <conditionalFormatting sqref="N1464">
    <cfRule type="expression" dxfId="69" priority="67">
      <formula>$E1453="済"</formula>
    </cfRule>
  </conditionalFormatting>
  <conditionalFormatting sqref="N1465:O1465">
    <cfRule type="expression" dxfId="68" priority="66">
      <formula>$E1453="済"</formula>
    </cfRule>
  </conditionalFormatting>
  <conditionalFormatting sqref="N1466:O1466">
    <cfRule type="expression" dxfId="67" priority="65">
      <formula>$E1453="済"</formula>
    </cfRule>
  </conditionalFormatting>
  <conditionalFormatting sqref="N1507">
    <cfRule type="expression" dxfId="66" priority="64">
      <formula>$E1497="済"</formula>
    </cfRule>
  </conditionalFormatting>
  <conditionalFormatting sqref="N1508">
    <cfRule type="expression" dxfId="65" priority="63">
      <formula>$E1497="済"</formula>
    </cfRule>
  </conditionalFormatting>
  <conditionalFormatting sqref="N1509:O1509">
    <cfRule type="expression" dxfId="64" priority="62">
      <formula>$E1497="済"</formula>
    </cfRule>
  </conditionalFormatting>
  <conditionalFormatting sqref="N1510:O1510">
    <cfRule type="expression" dxfId="63" priority="61">
      <formula>$E1497="済"</formula>
    </cfRule>
  </conditionalFormatting>
  <conditionalFormatting sqref="N1551">
    <cfRule type="expression" dxfId="62" priority="60">
      <formula>$E1541="済"</formula>
    </cfRule>
  </conditionalFormatting>
  <conditionalFormatting sqref="N1552">
    <cfRule type="expression" dxfId="61" priority="59">
      <formula>$E1541="済"</formula>
    </cfRule>
  </conditionalFormatting>
  <conditionalFormatting sqref="N1553:O1553">
    <cfRule type="expression" dxfId="60" priority="58">
      <formula>$E1541="済"</formula>
    </cfRule>
  </conditionalFormatting>
  <conditionalFormatting sqref="N1554:O1554">
    <cfRule type="expression" dxfId="59" priority="57">
      <formula>$E1541="済"</formula>
    </cfRule>
  </conditionalFormatting>
  <conditionalFormatting sqref="N1595">
    <cfRule type="expression" dxfId="58" priority="56">
      <formula>$E1585="済"</formula>
    </cfRule>
  </conditionalFormatting>
  <conditionalFormatting sqref="N1596">
    <cfRule type="expression" dxfId="57" priority="55">
      <formula>$E1585="済"</formula>
    </cfRule>
  </conditionalFormatting>
  <conditionalFormatting sqref="N1597:O1597">
    <cfRule type="expression" dxfId="56" priority="54">
      <formula>$E1585="済"</formula>
    </cfRule>
  </conditionalFormatting>
  <conditionalFormatting sqref="N1598:O1598">
    <cfRule type="expression" dxfId="55" priority="53">
      <formula>$E1585="済"</formula>
    </cfRule>
  </conditionalFormatting>
  <conditionalFormatting sqref="N1639">
    <cfRule type="expression" dxfId="54" priority="52">
      <formula>$E1629="済"</formula>
    </cfRule>
  </conditionalFormatting>
  <conditionalFormatting sqref="N1640">
    <cfRule type="expression" dxfId="53" priority="51">
      <formula>$E1629="済"</formula>
    </cfRule>
  </conditionalFormatting>
  <conditionalFormatting sqref="N1641:O1641">
    <cfRule type="expression" dxfId="52" priority="50">
      <formula>$E1629="済"</formula>
    </cfRule>
  </conditionalFormatting>
  <conditionalFormatting sqref="N1642:O1642">
    <cfRule type="expression" dxfId="51" priority="49">
      <formula>$E1629="済"</formula>
    </cfRule>
  </conditionalFormatting>
  <conditionalFormatting sqref="N1683">
    <cfRule type="expression" dxfId="50" priority="48">
      <formula>$E1673="済"</formula>
    </cfRule>
  </conditionalFormatting>
  <conditionalFormatting sqref="N1684">
    <cfRule type="expression" dxfId="49" priority="47">
      <formula>$E1673="済"</formula>
    </cfRule>
  </conditionalFormatting>
  <conditionalFormatting sqref="N1685:O1685">
    <cfRule type="expression" dxfId="48" priority="46">
      <formula>$E1673="済"</formula>
    </cfRule>
  </conditionalFormatting>
  <conditionalFormatting sqref="N1686:O1686">
    <cfRule type="expression" dxfId="47" priority="45">
      <formula>$E1673="済"</formula>
    </cfRule>
  </conditionalFormatting>
  <conditionalFormatting sqref="N1727">
    <cfRule type="expression" dxfId="46" priority="44">
      <formula>$E1717="済"</formula>
    </cfRule>
  </conditionalFormatting>
  <conditionalFormatting sqref="N1728">
    <cfRule type="expression" dxfId="45" priority="43">
      <formula>$E1717="済"</formula>
    </cfRule>
  </conditionalFormatting>
  <conditionalFormatting sqref="N1729:O1729">
    <cfRule type="expression" dxfId="44" priority="42">
      <formula>$E1717="済"</formula>
    </cfRule>
  </conditionalFormatting>
  <conditionalFormatting sqref="N1730:O1730">
    <cfRule type="expression" dxfId="43" priority="41">
      <formula>$E1717="済"</formula>
    </cfRule>
  </conditionalFormatting>
  <conditionalFormatting sqref="N1771">
    <cfRule type="expression" dxfId="42" priority="40">
      <formula>$E1761="済"</formula>
    </cfRule>
  </conditionalFormatting>
  <conditionalFormatting sqref="N1772">
    <cfRule type="expression" dxfId="41" priority="39">
      <formula>$E1761="済"</formula>
    </cfRule>
  </conditionalFormatting>
  <conditionalFormatting sqref="N1773:O1773">
    <cfRule type="expression" dxfId="40" priority="38">
      <formula>$E1761="済"</formula>
    </cfRule>
  </conditionalFormatting>
  <conditionalFormatting sqref="N1774:O1774">
    <cfRule type="expression" dxfId="39" priority="37">
      <formula>$E1761="済"</formula>
    </cfRule>
  </conditionalFormatting>
  <conditionalFormatting sqref="N1815">
    <cfRule type="expression" dxfId="38" priority="36">
      <formula>$E1805="済"</formula>
    </cfRule>
  </conditionalFormatting>
  <conditionalFormatting sqref="N1816">
    <cfRule type="expression" dxfId="37" priority="35">
      <formula>$E1805="済"</formula>
    </cfRule>
  </conditionalFormatting>
  <conditionalFormatting sqref="N1817:O1817">
    <cfRule type="expression" dxfId="36" priority="34">
      <formula>$E1805="済"</formula>
    </cfRule>
  </conditionalFormatting>
  <conditionalFormatting sqref="N1818:O1818">
    <cfRule type="expression" dxfId="35" priority="33">
      <formula>$E1805="済"</formula>
    </cfRule>
  </conditionalFormatting>
  <conditionalFormatting sqref="N1859">
    <cfRule type="expression" dxfId="34" priority="32">
      <formula>$E1849="済"</formula>
    </cfRule>
  </conditionalFormatting>
  <conditionalFormatting sqref="N1860">
    <cfRule type="expression" dxfId="33" priority="31">
      <formula>$E1849="済"</formula>
    </cfRule>
  </conditionalFormatting>
  <conditionalFormatting sqref="N1861:O1861">
    <cfRule type="expression" dxfId="32" priority="30">
      <formula>$E1849="済"</formula>
    </cfRule>
  </conditionalFormatting>
  <conditionalFormatting sqref="N1862:O1862">
    <cfRule type="expression" dxfId="31" priority="29">
      <formula>$E1849="済"</formula>
    </cfRule>
  </conditionalFormatting>
  <conditionalFormatting sqref="N1903">
    <cfRule type="expression" dxfId="30" priority="28">
      <formula>$E1893="済"</formula>
    </cfRule>
  </conditionalFormatting>
  <conditionalFormatting sqref="N1904">
    <cfRule type="expression" dxfId="29" priority="27">
      <formula>$E1893="済"</formula>
    </cfRule>
  </conditionalFormatting>
  <conditionalFormatting sqref="N1905:O1905">
    <cfRule type="expression" dxfId="28" priority="26">
      <formula>$E1893="済"</formula>
    </cfRule>
  </conditionalFormatting>
  <conditionalFormatting sqref="N1906:O1906">
    <cfRule type="expression" dxfId="27" priority="25">
      <formula>$E1893="済"</formula>
    </cfRule>
  </conditionalFormatting>
  <conditionalFormatting sqref="N1947">
    <cfRule type="expression" dxfId="26" priority="24">
      <formula>$E1937="済"</formula>
    </cfRule>
  </conditionalFormatting>
  <conditionalFormatting sqref="N1948">
    <cfRule type="expression" dxfId="25" priority="23">
      <formula>$E1937="済"</formula>
    </cfRule>
  </conditionalFormatting>
  <conditionalFormatting sqref="N1949:O1949">
    <cfRule type="expression" dxfId="24" priority="22">
      <formula>$E1937="済"</formula>
    </cfRule>
  </conditionalFormatting>
  <conditionalFormatting sqref="N1950:O1950">
    <cfRule type="expression" dxfId="23" priority="21">
      <formula>$E1937="済"</formula>
    </cfRule>
  </conditionalFormatting>
  <conditionalFormatting sqref="N1991">
    <cfRule type="expression" dxfId="22" priority="20">
      <formula>$E1981="済"</formula>
    </cfRule>
  </conditionalFormatting>
  <conditionalFormatting sqref="N1992">
    <cfRule type="expression" dxfId="21" priority="19">
      <formula>$E1981="済"</formula>
    </cfRule>
  </conditionalFormatting>
  <conditionalFormatting sqref="N1993:O1993">
    <cfRule type="expression" dxfId="20" priority="18">
      <formula>$E1981="済"</formula>
    </cfRule>
  </conditionalFormatting>
  <conditionalFormatting sqref="N1994:O1994">
    <cfRule type="expression" dxfId="19" priority="17">
      <formula>$E1981="済"</formula>
    </cfRule>
  </conditionalFormatting>
  <conditionalFormatting sqref="N2035">
    <cfRule type="expression" dxfId="18" priority="16">
      <formula>$E2025="済"</formula>
    </cfRule>
  </conditionalFormatting>
  <conditionalFormatting sqref="N2036">
    <cfRule type="expression" dxfId="17" priority="15">
      <formula>$E2025="済"</formula>
    </cfRule>
  </conditionalFormatting>
  <conditionalFormatting sqref="N2037:O2037">
    <cfRule type="expression" dxfId="16" priority="14">
      <formula>$E2025="済"</formula>
    </cfRule>
  </conditionalFormatting>
  <conditionalFormatting sqref="N2038:O2038">
    <cfRule type="expression" dxfId="15" priority="13">
      <formula>$E2025="済"</formula>
    </cfRule>
  </conditionalFormatting>
  <conditionalFormatting sqref="N2079">
    <cfRule type="expression" dxfId="14" priority="12">
      <formula>$E2069="済"</formula>
    </cfRule>
  </conditionalFormatting>
  <conditionalFormatting sqref="N2080">
    <cfRule type="expression" dxfId="13" priority="11">
      <formula>$E2069="済"</formula>
    </cfRule>
  </conditionalFormatting>
  <conditionalFormatting sqref="N2081:O2081">
    <cfRule type="expression" dxfId="12" priority="10">
      <formula>$E2069="済"</formula>
    </cfRule>
  </conditionalFormatting>
  <conditionalFormatting sqref="N2082:O2082">
    <cfRule type="expression" dxfId="11" priority="9">
      <formula>$E2069="済"</formula>
    </cfRule>
  </conditionalFormatting>
  <conditionalFormatting sqref="N2123">
    <cfRule type="expression" dxfId="10" priority="8">
      <formula>$E2113="済"</formula>
    </cfRule>
  </conditionalFormatting>
  <conditionalFormatting sqref="N2124">
    <cfRule type="expression" dxfId="9" priority="7">
      <formula>$E2113="済"</formula>
    </cfRule>
  </conditionalFormatting>
  <conditionalFormatting sqref="N2125:O2125">
    <cfRule type="expression" dxfId="8" priority="6">
      <formula>$E2113="済"</formula>
    </cfRule>
  </conditionalFormatting>
  <conditionalFormatting sqref="N2126:O2126">
    <cfRule type="expression" dxfId="7" priority="5">
      <formula>$E2113="済"</formula>
    </cfRule>
  </conditionalFormatting>
  <conditionalFormatting sqref="N2167">
    <cfRule type="expression" dxfId="6" priority="4">
      <formula>$E2157="済"</formula>
    </cfRule>
  </conditionalFormatting>
  <conditionalFormatting sqref="N2168">
    <cfRule type="expression" dxfId="5" priority="3">
      <formula>$E2157="済"</formula>
    </cfRule>
  </conditionalFormatting>
  <conditionalFormatting sqref="N2169:O2169">
    <cfRule type="expression" dxfId="4" priority="2">
      <formula>$E2157="済"</formula>
    </cfRule>
  </conditionalFormatting>
  <conditionalFormatting sqref="N2170:O2170">
    <cfRule type="expression" dxfId="3" priority="1">
      <formula>$E2157="済"</formula>
    </cfRule>
  </conditionalFormatting>
  <printOptions verticalCentered="1"/>
  <pageMargins left="0.51181102362204722" right="0.51181102362204722" top="0.55118110236220474" bottom="0.55118110236220474" header="0.31496062992125984" footer="0.31496062992125984"/>
  <pageSetup paperSize="9" scale="81"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30"/>
  <sheetViews>
    <sheetView showZeros="0" view="pageBreakPreview" zoomScaleNormal="100" zoomScaleSheetLayoutView="100" workbookViewId="0">
      <selection activeCell="AS31" sqref="AS31"/>
    </sheetView>
  </sheetViews>
  <sheetFormatPr defaultRowHeight="13.5"/>
  <cols>
    <col min="1" max="257" width="1.625" style="57" customWidth="1"/>
    <col min="258" max="16384" width="9" style="57"/>
  </cols>
  <sheetData>
    <row r="2" spans="1:52" ht="30" customHeight="1">
      <c r="A2" s="100"/>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6"/>
    </row>
    <row r="3" spans="1:52" ht="19.5" customHeight="1">
      <c r="A3" s="99"/>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395">
        <f ca="1">TODAY()</f>
        <v>45761</v>
      </c>
      <c r="AL3" s="395"/>
      <c r="AM3" s="395"/>
      <c r="AN3" s="395"/>
      <c r="AO3" s="395"/>
      <c r="AP3" s="395"/>
      <c r="AQ3" s="395"/>
      <c r="AR3" s="395"/>
      <c r="AS3" s="395"/>
      <c r="AT3" s="395"/>
      <c r="AU3" s="395"/>
      <c r="AV3" s="395"/>
      <c r="AW3" s="395"/>
      <c r="AX3" s="395"/>
      <c r="AY3" s="395"/>
      <c r="AZ3" s="60"/>
    </row>
    <row r="4" spans="1:52" ht="19.5" customHeight="1">
      <c r="A4" s="99"/>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302"/>
      <c r="AL4" s="302"/>
      <c r="AM4" s="302"/>
      <c r="AN4" s="302"/>
      <c r="AO4" s="302"/>
      <c r="AP4" s="302"/>
      <c r="AQ4" s="302"/>
      <c r="AR4" s="302"/>
      <c r="AS4" s="302"/>
      <c r="AT4" s="302"/>
      <c r="AU4" s="302"/>
      <c r="AV4" s="302"/>
      <c r="AW4" s="302"/>
      <c r="AX4" s="302"/>
      <c r="AY4" s="302"/>
      <c r="AZ4" s="60"/>
    </row>
    <row r="5" spans="1:52" ht="19.5" customHeight="1">
      <c r="A5" s="99"/>
      <c r="B5" s="53"/>
      <c r="C5" s="53"/>
      <c r="D5" s="5" t="s">
        <v>298</v>
      </c>
      <c r="E5" s="5"/>
      <c r="F5" s="5"/>
      <c r="G5" s="5"/>
      <c r="H5" s="5"/>
      <c r="I5" s="5"/>
      <c r="J5" s="5"/>
      <c r="K5" s="5"/>
      <c r="L5" s="5"/>
      <c r="M5" s="5"/>
      <c r="N5" s="5"/>
      <c r="O5" s="5"/>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52" ht="19.5" customHeight="1">
      <c r="A6" s="99"/>
      <c r="B6" s="53"/>
      <c r="C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60"/>
    </row>
    <row r="7" spans="1:52" ht="19.5" customHeight="1">
      <c r="A7" s="99"/>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60"/>
    </row>
    <row r="8" spans="1:52" ht="30" customHeight="1">
      <c r="A8" s="99"/>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60"/>
    </row>
    <row r="9" spans="1:52" ht="19.5" customHeight="1">
      <c r="A9" s="99"/>
      <c r="B9" s="53"/>
      <c r="C9" s="53"/>
      <c r="D9" s="53"/>
      <c r="E9" s="53"/>
      <c r="F9" s="53"/>
      <c r="G9" s="53"/>
      <c r="H9" s="53"/>
      <c r="I9" s="53"/>
      <c r="J9" s="53"/>
      <c r="K9" s="53"/>
      <c r="L9" s="53"/>
      <c r="M9" s="53"/>
      <c r="N9" s="53"/>
      <c r="O9" s="53"/>
      <c r="P9" s="53"/>
      <c r="Q9" s="53"/>
      <c r="R9" s="53"/>
      <c r="S9" s="53"/>
      <c r="T9" s="53"/>
      <c r="U9" s="53"/>
      <c r="V9" s="53"/>
      <c r="W9" s="53"/>
      <c r="X9" s="53"/>
      <c r="Y9" s="53"/>
      <c r="Z9" s="53"/>
      <c r="AA9" s="53"/>
      <c r="AB9" s="53"/>
      <c r="AD9" s="53"/>
      <c r="AE9" s="53" t="s">
        <v>9</v>
      </c>
      <c r="AF9" s="53"/>
      <c r="AG9" s="53"/>
      <c r="AI9" s="298"/>
      <c r="AJ9" s="298"/>
      <c r="AK9" s="526" t="str">
        <f>入力フォーム!C4</f>
        <v>文学部事務室</v>
      </c>
      <c r="AL9" s="526"/>
      <c r="AM9" s="526"/>
      <c r="AN9" s="526"/>
      <c r="AO9" s="526"/>
      <c r="AP9" s="526"/>
      <c r="AQ9" s="526"/>
      <c r="AR9" s="526"/>
      <c r="AS9" s="526"/>
      <c r="AT9" s="526"/>
      <c r="AU9" s="526"/>
      <c r="AV9" s="526"/>
      <c r="AW9" s="526"/>
      <c r="AX9" s="526"/>
      <c r="AY9" s="526"/>
      <c r="AZ9" s="60"/>
    </row>
    <row r="10" spans="1:52" ht="7.5" customHeight="1">
      <c r="A10" s="99"/>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298"/>
      <c r="AI10" s="298"/>
      <c r="AJ10" s="298"/>
      <c r="AK10" s="298"/>
      <c r="AL10" s="298"/>
      <c r="AM10" s="298"/>
      <c r="AN10" s="298"/>
      <c r="AO10" s="298"/>
      <c r="AP10" s="298"/>
      <c r="AQ10" s="298"/>
      <c r="AR10" s="298"/>
      <c r="AS10" s="298"/>
      <c r="AT10" s="298"/>
      <c r="AU10" s="298"/>
      <c r="AV10" s="298"/>
      <c r="AW10" s="298"/>
      <c r="AX10" s="53"/>
      <c r="AY10" s="53"/>
      <c r="AZ10" s="60"/>
    </row>
    <row r="11" spans="1:52" ht="19.5" customHeight="1">
      <c r="A11" s="99"/>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7" t="s">
        <v>98</v>
      </c>
      <c r="AD11" s="53"/>
      <c r="AE11" s="53"/>
      <c r="AF11" s="53"/>
      <c r="AG11" s="53"/>
      <c r="AI11" s="298"/>
      <c r="AJ11" s="298"/>
      <c r="AK11" s="526" t="str">
        <f>入力フォーム!C5</f>
        <v>品川　太郎</v>
      </c>
      <c r="AL11" s="526"/>
      <c r="AM11" s="526"/>
      <c r="AN11" s="526"/>
      <c r="AO11" s="526"/>
      <c r="AP11" s="526"/>
      <c r="AQ11" s="526"/>
      <c r="AR11" s="526"/>
      <c r="AS11" s="526"/>
      <c r="AT11" s="526"/>
      <c r="AU11" s="526"/>
      <c r="AV11" s="526"/>
      <c r="AW11" s="526"/>
      <c r="AX11" s="526"/>
      <c r="AY11" s="526"/>
      <c r="AZ11" s="60"/>
    </row>
    <row r="12" spans="1:52" ht="39" customHeight="1">
      <c r="A12" s="99"/>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60"/>
    </row>
    <row r="13" spans="1:52" ht="39" customHeight="1">
      <c r="A13" s="99"/>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60"/>
    </row>
    <row r="14" spans="1:52" ht="21.95" customHeight="1">
      <c r="A14" s="99"/>
      <c r="B14" s="303"/>
      <c r="C14" s="303"/>
      <c r="D14" s="303"/>
      <c r="E14" s="303"/>
      <c r="F14" s="303"/>
      <c r="G14" s="303"/>
      <c r="H14" s="303"/>
      <c r="I14" s="303"/>
      <c r="J14" s="303"/>
      <c r="K14" s="303"/>
      <c r="L14" s="527" t="s">
        <v>311</v>
      </c>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304"/>
      <c r="AQ14" s="303"/>
      <c r="AR14" s="303"/>
      <c r="AS14" s="303"/>
      <c r="AT14" s="303"/>
      <c r="AU14" s="303"/>
      <c r="AV14" s="303"/>
      <c r="AW14" s="303"/>
      <c r="AX14" s="303"/>
      <c r="AY14" s="303"/>
      <c r="AZ14" s="305"/>
    </row>
    <row r="15" spans="1:52" ht="39" customHeight="1">
      <c r="A15" s="99"/>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60"/>
    </row>
    <row r="16" spans="1:52" ht="39" customHeight="1">
      <c r="A16" s="99"/>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60"/>
    </row>
    <row r="17" spans="1:54" ht="20.100000000000001" customHeight="1">
      <c r="A17" s="99"/>
      <c r="B17" s="53"/>
      <c r="C17" s="109" t="s">
        <v>312</v>
      </c>
      <c r="D17" s="348" t="s">
        <v>22</v>
      </c>
      <c r="E17" s="348"/>
      <c r="F17" s="348"/>
      <c r="G17" s="348"/>
      <c r="H17" s="348"/>
      <c r="I17" s="348"/>
      <c r="J17" s="348"/>
      <c r="K17" s="402" t="str">
        <f>入力フォーム!C22</f>
        <v>07-999</v>
      </c>
      <c r="L17" s="402"/>
      <c r="M17" s="402"/>
      <c r="N17" s="402"/>
      <c r="O17" s="402"/>
      <c r="P17" s="109" t="s">
        <v>313</v>
      </c>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60"/>
    </row>
    <row r="18" spans="1:54" ht="20.100000000000001" customHeight="1">
      <c r="A18" s="99"/>
      <c r="B18" s="53"/>
      <c r="C18" s="109"/>
      <c r="D18" s="297"/>
      <c r="E18" s="297"/>
      <c r="F18" s="297"/>
      <c r="G18" s="297"/>
      <c r="H18" s="297"/>
      <c r="I18" s="297"/>
      <c r="J18" s="297"/>
      <c r="K18" s="298"/>
      <c r="L18" s="298"/>
      <c r="M18" s="298"/>
      <c r="N18" s="298"/>
      <c r="O18" s="298"/>
      <c r="P18" s="109"/>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60"/>
    </row>
    <row r="19" spans="1:54" ht="20.100000000000001" customHeight="1">
      <c r="A19" s="99"/>
      <c r="B19" s="53"/>
      <c r="C19" s="53"/>
      <c r="D19" s="53"/>
      <c r="E19" s="422">
        <f>入力フォーム!C2</f>
        <v>45748</v>
      </c>
      <c r="F19" s="422"/>
      <c r="G19" s="422"/>
      <c r="H19" s="422"/>
      <c r="I19" s="422"/>
      <c r="J19" s="422"/>
      <c r="K19" s="422"/>
      <c r="L19" s="422"/>
      <c r="M19" s="422"/>
      <c r="N19" s="422"/>
      <c r="O19" s="422"/>
      <c r="P19" s="422"/>
      <c r="Q19" s="422"/>
      <c r="R19" s="422"/>
      <c r="S19" s="363" t="s">
        <v>314</v>
      </c>
      <c r="T19" s="363"/>
      <c r="U19" s="363"/>
      <c r="V19" s="363"/>
      <c r="W19" s="363"/>
      <c r="X19" s="363"/>
      <c r="Y19" s="363"/>
      <c r="Z19" s="363"/>
      <c r="AA19" s="363"/>
      <c r="AB19" s="363"/>
      <c r="AC19" s="363"/>
      <c r="AD19" s="363"/>
      <c r="AE19" s="363"/>
      <c r="AF19" s="363"/>
      <c r="AG19" s="363"/>
      <c r="AH19" s="53"/>
      <c r="AI19" s="53"/>
      <c r="AJ19" s="53"/>
      <c r="AK19" s="53"/>
      <c r="AL19" s="53"/>
      <c r="AM19" s="53"/>
      <c r="AN19" s="53"/>
      <c r="AO19" s="53"/>
      <c r="AP19" s="53"/>
      <c r="AQ19" s="53"/>
      <c r="AR19" s="53"/>
      <c r="AS19" s="53"/>
      <c r="AT19" s="53"/>
      <c r="AU19" s="53"/>
      <c r="AV19" s="53"/>
      <c r="AW19" s="53"/>
      <c r="AX19" s="53"/>
      <c r="AY19" s="53"/>
      <c r="AZ19" s="60"/>
    </row>
    <row r="20" spans="1:54" ht="20.100000000000001" customHeight="1">
      <c r="A20" s="99"/>
      <c r="B20" s="53"/>
      <c r="C20" s="53"/>
      <c r="D20" s="53"/>
      <c r="E20" s="299"/>
      <c r="F20" s="299"/>
      <c r="G20" s="299"/>
      <c r="H20" s="299"/>
      <c r="I20" s="299"/>
      <c r="J20" s="299"/>
      <c r="K20" s="299"/>
      <c r="L20" s="299"/>
      <c r="M20" s="299"/>
      <c r="N20" s="299"/>
      <c r="O20" s="299"/>
      <c r="P20" s="299"/>
      <c r="Q20" s="299"/>
      <c r="R20" s="299"/>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60"/>
    </row>
    <row r="21" spans="1:54" ht="20.100000000000001" customHeight="1">
      <c r="A21" s="99"/>
      <c r="B21" s="53"/>
      <c r="C21" s="53"/>
      <c r="D21" s="53"/>
      <c r="E21" s="422">
        <f>入力フォーム!E13</f>
        <v>45931</v>
      </c>
      <c r="F21" s="422"/>
      <c r="G21" s="422"/>
      <c r="H21" s="422"/>
      <c r="I21" s="422"/>
      <c r="J21" s="422"/>
      <c r="K21" s="422"/>
      <c r="L21" s="422"/>
      <c r="M21" s="422"/>
      <c r="N21" s="422"/>
      <c r="O21" s="422"/>
      <c r="P21" s="422"/>
      <c r="Q21" s="422"/>
      <c r="R21" s="422"/>
      <c r="S21" s="53" t="s">
        <v>315</v>
      </c>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60"/>
    </row>
    <row r="22" spans="1:54" ht="21.95" customHeight="1">
      <c r="A22" s="99"/>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60"/>
    </row>
    <row r="23" spans="1:54" ht="35.25" customHeight="1">
      <c r="A23" s="347"/>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9"/>
      <c r="BA23" s="306"/>
      <c r="BB23" s="306"/>
    </row>
    <row r="24" spans="1:54" ht="35.25" customHeight="1">
      <c r="A24" s="528" t="s">
        <v>316</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529"/>
    </row>
    <row r="25" spans="1:54" ht="35.25" customHeight="1">
      <c r="A25" s="347"/>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9"/>
    </row>
    <row r="26" spans="1:54" ht="35.25" customHeight="1">
      <c r="A26" s="347"/>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9"/>
    </row>
    <row r="27" spans="1:54" ht="35.25" customHeight="1">
      <c r="A27" s="347"/>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9"/>
    </row>
    <row r="28" spans="1:54" ht="35.25" customHeight="1">
      <c r="A28" s="347"/>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9"/>
    </row>
    <row r="29" spans="1:54" ht="35.25" customHeight="1">
      <c r="A29" s="347"/>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9"/>
    </row>
    <row r="30" spans="1:54" ht="24" customHeight="1">
      <c r="A30" s="345"/>
      <c r="B30" s="345"/>
      <c r="C30" s="345"/>
      <c r="D30" s="345"/>
      <c r="E30" s="345"/>
      <c r="F30" s="345"/>
      <c r="G30" s="345"/>
      <c r="H30" s="345"/>
      <c r="I30" s="345"/>
      <c r="J30" s="345"/>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c r="AP30" s="524"/>
      <c r="AQ30" s="524"/>
      <c r="AR30" s="524"/>
      <c r="AS30" s="525">
        <v>20250414</v>
      </c>
      <c r="AT30" s="525"/>
      <c r="AU30" s="525"/>
      <c r="AV30" s="525"/>
      <c r="AW30" s="525"/>
      <c r="AX30" s="525"/>
      <c r="AY30" s="525"/>
      <c r="AZ30" s="525"/>
    </row>
  </sheetData>
  <sheetProtection autoFilter="0" pivotTables="0"/>
  <mergeCells count="20">
    <mergeCell ref="A25:AZ25"/>
    <mergeCell ref="AK3:AY3"/>
    <mergeCell ref="AK9:AY9"/>
    <mergeCell ref="AK11:AY11"/>
    <mergeCell ref="L14:AO14"/>
    <mergeCell ref="D17:J17"/>
    <mergeCell ref="K17:O17"/>
    <mergeCell ref="E19:R19"/>
    <mergeCell ref="S19:AG19"/>
    <mergeCell ref="E21:R21"/>
    <mergeCell ref="A23:AZ23"/>
    <mergeCell ref="A24:AZ24"/>
    <mergeCell ref="A26:AZ26"/>
    <mergeCell ref="A27:AZ27"/>
    <mergeCell ref="A28:AZ28"/>
    <mergeCell ref="A29:AZ29"/>
    <mergeCell ref="A30:J30"/>
    <mergeCell ref="K30:O30"/>
    <mergeCell ref="P30:AR30"/>
    <mergeCell ref="AS30:AZ30"/>
  </mergeCells>
  <phoneticPr fontId="4"/>
  <conditionalFormatting sqref="AK3:AY3">
    <cfRule type="cellIs" dxfId="2" priority="3" operator="between">
      <formula>43586</formula>
      <formula>43830</formula>
    </cfRule>
  </conditionalFormatting>
  <conditionalFormatting sqref="E19:R19">
    <cfRule type="cellIs" dxfId="1" priority="2" operator="between">
      <formula>43583</formula>
      <formula>43830</formula>
    </cfRule>
  </conditionalFormatting>
  <conditionalFormatting sqref="E21:R21">
    <cfRule type="cellIs" dxfId="0" priority="1" operator="between">
      <formula>43586</formula>
      <formula>43830</formula>
    </cfRule>
  </conditionalFormatting>
  <printOptions horizontalCentered="1"/>
  <pageMargins left="0.51181102362204722" right="0.51181102362204722" top="0.78740157480314965" bottom="0.669291338582677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showZeros="0" workbookViewId="0">
      <selection activeCell="G26" sqref="G26:G27"/>
    </sheetView>
  </sheetViews>
  <sheetFormatPr defaultRowHeight="13.5"/>
  <cols>
    <col min="1" max="1" width="9" style="280"/>
    <col min="2" max="2" width="11.875" bestFit="1" customWidth="1"/>
    <col min="3" max="3" width="10.25" bestFit="1" customWidth="1"/>
    <col min="4" max="4" width="11" bestFit="1" customWidth="1"/>
    <col min="5" max="5" width="13.75" bestFit="1" customWidth="1"/>
    <col min="6" max="6" width="43.5" bestFit="1" customWidth="1"/>
    <col min="7" max="8" width="11.625" style="50" bestFit="1" customWidth="1"/>
    <col min="9" max="10" width="10" bestFit="1" customWidth="1"/>
    <col min="11" max="11" width="27.25" bestFit="1" customWidth="1"/>
    <col min="12" max="12" width="8.75" bestFit="1" customWidth="1"/>
  </cols>
  <sheetData>
    <row r="1" spans="1:12">
      <c r="A1" s="245" t="s">
        <v>263</v>
      </c>
      <c r="B1" s="1" t="s">
        <v>264</v>
      </c>
      <c r="C1" s="1" t="s">
        <v>11</v>
      </c>
      <c r="D1" s="1" t="s">
        <v>12</v>
      </c>
      <c r="E1" t="s">
        <v>13</v>
      </c>
      <c r="F1" s="1" t="s">
        <v>14</v>
      </c>
      <c r="G1" s="49" t="s">
        <v>15</v>
      </c>
      <c r="H1" s="49" t="s">
        <v>16</v>
      </c>
      <c r="I1" t="s">
        <v>17</v>
      </c>
      <c r="J1" t="s">
        <v>18</v>
      </c>
      <c r="K1" s="1" t="s">
        <v>19</v>
      </c>
      <c r="L1" t="s">
        <v>20</v>
      </c>
    </row>
    <row r="2" spans="1:12">
      <c r="A2" s="280" t="str">
        <f ca="1">IF(C2="","","122")</f>
        <v>122</v>
      </c>
      <c r="B2" t="str">
        <f>0&amp;入力フォーム!I26</f>
        <v>0181H00001</v>
      </c>
      <c r="C2" t="str">
        <f ca="1">IF(OFFSET(入力フォーム!$A$25,ROW()-1,1)="","",OFFSET(入力フォーム!$A$25,ROW()-1,1))</f>
        <v>立正　1人</v>
      </c>
      <c r="D2" s="4">
        <f ca="1">IF(OFFSET(入力フォーム!$A$25,ROW()-1,1)="","",入力フォーム!$C$2)</f>
        <v>45748</v>
      </c>
      <c r="E2" t="str">
        <f ca="1">IF(OFFSET(入力フォーム!$A$25,ROW()-1,1)="","","アルバイト履歴")</f>
        <v>アルバイト履歴</v>
      </c>
      <c r="F2" t="str">
        <f ca="1">IF(OFFSET(入力フォーム!$A$25,ROW()-1,1)="","",入力フォーム!$C$8)</f>
        <v>OC学生スタッフ</v>
      </c>
      <c r="G2" s="50">
        <f ca="1">IF(OFFSET(入力フォーム!$A$25,ROW()-1,1)="","",入力フォーム!$C$13)</f>
        <v>45931</v>
      </c>
      <c r="H2" s="50">
        <f ca="1">IF(OFFSET(入力フォーム!$A$25,ROW()-1,1)="","",入力フォーム!$E$13)</f>
        <v>45931</v>
      </c>
      <c r="K2" t="str">
        <f ca="1">IF(OFFSET(入力フォーム!$A$25,ROW()-1,1)="","","決裁番号："&amp;入力フォーム!$C$22&amp;"　"&amp;OFFSET(入力フォーム!$A$25,ROW()-1,8))</f>
        <v>決裁番号：07-999　181H00001</v>
      </c>
    </row>
    <row r="3" spans="1:12">
      <c r="A3" s="280" t="str">
        <f t="shared" ref="A3:A50" ca="1" si="0">IF(C3="","","122")</f>
        <v>122</v>
      </c>
      <c r="B3" t="str">
        <f>0&amp;入力フォーム!I27</f>
        <v>0181H00002</v>
      </c>
      <c r="C3" t="str">
        <f ca="1">IF(OFFSET(入力フォーム!$A$25,ROW()-1,1)="","",OFFSET(入力フォーム!$A$25,ROW()-1,1))</f>
        <v>立正　2人</v>
      </c>
      <c r="D3" s="4">
        <f ca="1">IF(OFFSET(入力フォーム!$A$25,ROW()-1,1)="","",入力フォーム!$C$2)</f>
        <v>45748</v>
      </c>
      <c r="E3" t="str">
        <f ca="1">IF(OFFSET(入力フォーム!$A$25,ROW()-1,1)="","","アルバイト履歴")</f>
        <v>アルバイト履歴</v>
      </c>
      <c r="F3" t="str">
        <f ca="1">IF(OFFSET(入力フォーム!$A$25,ROW()-1,1)="","",入力フォーム!$C$8)</f>
        <v>OC学生スタッフ</v>
      </c>
      <c r="G3" s="50">
        <f ca="1">IF(OFFSET(入力フォーム!$A$25,ROW()-1,1)="","",入力フォーム!$C$13)</f>
        <v>45931</v>
      </c>
      <c r="H3" s="50">
        <f ca="1">IF(OFFSET(入力フォーム!$A$25,ROW()-1,1)="","",入力フォーム!$E$13)</f>
        <v>45931</v>
      </c>
      <c r="K3" t="str">
        <f ca="1">IF(OFFSET(入力フォーム!$A$25,ROW()-1,1)="","","決裁番号："&amp;入力フォーム!$C$22&amp;"　"&amp;OFFSET(入力フォーム!$A$25,ROW()-1,8))</f>
        <v>決裁番号：07-999　181H00002</v>
      </c>
    </row>
    <row r="4" spans="1:12">
      <c r="A4" s="280" t="str">
        <f t="shared" ca="1" si="0"/>
        <v>122</v>
      </c>
      <c r="B4" t="str">
        <f>0&amp;入力フォーム!I28</f>
        <v>0181H00003</v>
      </c>
      <c r="C4" t="str">
        <f ca="1">IF(OFFSET(入力フォーム!$A$25,ROW()-1,1)="","",OFFSET(入力フォーム!$A$25,ROW()-1,1))</f>
        <v>立正　3人</v>
      </c>
      <c r="D4" s="4">
        <f ca="1">IF(OFFSET(入力フォーム!$A$25,ROW()-1,1)="","",入力フォーム!$C$2)</f>
        <v>45748</v>
      </c>
      <c r="E4" t="str">
        <f ca="1">IF(OFFSET(入力フォーム!$A$25,ROW()-1,1)="","","アルバイト履歴")</f>
        <v>アルバイト履歴</v>
      </c>
      <c r="F4" t="str">
        <f ca="1">IF(OFFSET(入力フォーム!$A$25,ROW()-1,1)="","",入力フォーム!$C$8)</f>
        <v>OC学生スタッフ</v>
      </c>
      <c r="G4" s="50">
        <f ca="1">IF(OFFSET(入力フォーム!$A$25,ROW()-1,1)="","",入力フォーム!$C$13)</f>
        <v>45931</v>
      </c>
      <c r="H4" s="50">
        <f ca="1">IF(OFFSET(入力フォーム!$A$25,ROW()-1,1)="","",入力フォーム!$E$13)</f>
        <v>45931</v>
      </c>
      <c r="K4" t="str">
        <f ca="1">IF(OFFSET(入力フォーム!$A$25,ROW()-1,1)="","","決裁番号："&amp;入力フォーム!$C$22&amp;"　"&amp;OFFSET(入力フォーム!$A$25,ROW()-1,8))</f>
        <v>決裁番号：07-999　181H00003</v>
      </c>
    </row>
    <row r="5" spans="1:12">
      <c r="A5" s="280" t="str">
        <f t="shared" ca="1" si="0"/>
        <v>122</v>
      </c>
      <c r="B5" t="str">
        <f>0&amp;入力フォーム!I29</f>
        <v>0181H00004</v>
      </c>
      <c r="C5" t="str">
        <f ca="1">IF(OFFSET(入力フォーム!$A$25,ROW()-1,1)="","",OFFSET(入力フォーム!$A$25,ROW()-1,1))</f>
        <v>立正　4人</v>
      </c>
      <c r="D5" s="4">
        <f ca="1">IF(OFFSET(入力フォーム!$A$25,ROW()-1,1)="","",入力フォーム!$C$2)</f>
        <v>45748</v>
      </c>
      <c r="E5" t="str">
        <f ca="1">IF(OFFSET(入力フォーム!$A$25,ROW()-1,1)="","","アルバイト履歴")</f>
        <v>アルバイト履歴</v>
      </c>
      <c r="F5" t="str">
        <f ca="1">IF(OFFSET(入力フォーム!$A$25,ROW()-1,1)="","",入力フォーム!$C$8)</f>
        <v>OC学生スタッフ</v>
      </c>
      <c r="G5" s="50">
        <f ca="1">IF(OFFSET(入力フォーム!$A$25,ROW()-1,1)="","",入力フォーム!$C$13)</f>
        <v>45931</v>
      </c>
      <c r="H5" s="50">
        <f ca="1">IF(OFFSET(入力フォーム!$A$25,ROW()-1,1)="","",入力フォーム!$E$13)</f>
        <v>45931</v>
      </c>
      <c r="K5" t="str">
        <f ca="1">IF(OFFSET(入力フォーム!$A$25,ROW()-1,1)="","","決裁番号："&amp;入力フォーム!$C$22&amp;"　"&amp;OFFSET(入力フォーム!$A$25,ROW()-1,8))</f>
        <v>決裁番号：07-999　181H00004</v>
      </c>
    </row>
    <row r="6" spans="1:12">
      <c r="A6" s="280" t="str">
        <f t="shared" ca="1" si="0"/>
        <v>122</v>
      </c>
      <c r="B6" t="str">
        <f>0&amp;入力フォーム!I30</f>
        <v>0181H00005</v>
      </c>
      <c r="C6" t="str">
        <f ca="1">IF(OFFSET(入力フォーム!$A$25,ROW()-1,1)="","",OFFSET(入力フォーム!$A$25,ROW()-1,1))</f>
        <v>立正　5人</v>
      </c>
      <c r="D6" s="4">
        <f ca="1">IF(OFFSET(入力フォーム!$A$25,ROW()-1,1)="","",入力フォーム!$C$2)</f>
        <v>45748</v>
      </c>
      <c r="E6" t="str">
        <f ca="1">IF(OFFSET(入力フォーム!$A$25,ROW()-1,1)="","","アルバイト履歴")</f>
        <v>アルバイト履歴</v>
      </c>
      <c r="F6" t="str">
        <f ca="1">IF(OFFSET(入力フォーム!$A$25,ROW()-1,1)="","",入力フォーム!$C$8)</f>
        <v>OC学生スタッフ</v>
      </c>
      <c r="G6" s="50">
        <f ca="1">IF(OFFSET(入力フォーム!$A$25,ROW()-1,1)="","",入力フォーム!$C$13)</f>
        <v>45931</v>
      </c>
      <c r="H6" s="50">
        <f ca="1">IF(OFFSET(入力フォーム!$A$25,ROW()-1,1)="","",入力フォーム!$E$13)</f>
        <v>45931</v>
      </c>
      <c r="K6" t="str">
        <f ca="1">IF(OFFSET(入力フォーム!$A$25,ROW()-1,1)="","","決裁番号："&amp;入力フォーム!$C$22&amp;"　"&amp;OFFSET(入力フォーム!$A$25,ROW()-1,8))</f>
        <v>決裁番号：07-999　181H00005</v>
      </c>
    </row>
    <row r="7" spans="1:12">
      <c r="A7" s="280" t="str">
        <f t="shared" ca="1" si="0"/>
        <v>122</v>
      </c>
      <c r="B7" t="str">
        <f>0&amp;入力フォーム!I31</f>
        <v>0181H00006</v>
      </c>
      <c r="C7" t="str">
        <f ca="1">IF(OFFSET(入力フォーム!$A$25,ROW()-1,1)="","",OFFSET(入力フォーム!$A$25,ROW()-1,1))</f>
        <v>立正　6人</v>
      </c>
      <c r="D7" s="4">
        <f ca="1">IF(OFFSET(入力フォーム!$A$25,ROW()-1,1)="","",入力フォーム!$C$2)</f>
        <v>45748</v>
      </c>
      <c r="E7" t="str">
        <f ca="1">IF(OFFSET(入力フォーム!$A$25,ROW()-1,1)="","","アルバイト履歴")</f>
        <v>アルバイト履歴</v>
      </c>
      <c r="F7" t="str">
        <f ca="1">IF(OFFSET(入力フォーム!$A$25,ROW()-1,1)="","",入力フォーム!$C$8)</f>
        <v>OC学生スタッフ</v>
      </c>
      <c r="G7" s="50">
        <f ca="1">IF(OFFSET(入力フォーム!$A$25,ROW()-1,1)="","",入力フォーム!$C$13)</f>
        <v>45931</v>
      </c>
      <c r="H7" s="50">
        <f ca="1">IF(OFFSET(入力フォーム!$A$25,ROW()-1,1)="","",入力フォーム!$E$13)</f>
        <v>45931</v>
      </c>
      <c r="K7" t="str">
        <f ca="1">IF(OFFSET(入力フォーム!$A$25,ROW()-1,1)="","","決裁番号："&amp;入力フォーム!$C$22&amp;"　"&amp;OFFSET(入力フォーム!$A$25,ROW()-1,8))</f>
        <v>決裁番号：07-999　181H00006</v>
      </c>
    </row>
    <row r="8" spans="1:12">
      <c r="A8" s="280" t="str">
        <f t="shared" ca="1" si="0"/>
        <v>122</v>
      </c>
      <c r="B8" t="str">
        <f>0&amp;入力フォーム!I32</f>
        <v>0181H00007</v>
      </c>
      <c r="C8" t="str">
        <f ca="1">IF(OFFSET(入力フォーム!$A$25,ROW()-1,1)="","",OFFSET(入力フォーム!$A$25,ROW()-1,1))</f>
        <v>立正　7人</v>
      </c>
      <c r="D8" s="4">
        <f ca="1">IF(OFFSET(入力フォーム!$A$25,ROW()-1,1)="","",入力フォーム!$C$2)</f>
        <v>45748</v>
      </c>
      <c r="E8" t="str">
        <f ca="1">IF(OFFSET(入力フォーム!$A$25,ROW()-1,1)="","","アルバイト履歴")</f>
        <v>アルバイト履歴</v>
      </c>
      <c r="F8" t="str">
        <f ca="1">IF(OFFSET(入力フォーム!$A$25,ROW()-1,1)="","",入力フォーム!$C$8)</f>
        <v>OC学生スタッフ</v>
      </c>
      <c r="G8" s="50">
        <f ca="1">IF(OFFSET(入力フォーム!$A$25,ROW()-1,1)="","",入力フォーム!$C$13)</f>
        <v>45931</v>
      </c>
      <c r="H8" s="50">
        <f ca="1">IF(OFFSET(入力フォーム!$A$25,ROW()-1,1)="","",入力フォーム!$E$13)</f>
        <v>45931</v>
      </c>
      <c r="K8" t="str">
        <f ca="1">IF(OFFSET(入力フォーム!$A$25,ROW()-1,1)="","","決裁番号："&amp;入力フォーム!$C$22&amp;"　"&amp;OFFSET(入力フォーム!$A$25,ROW()-1,8))</f>
        <v>決裁番号：07-999　181H00007</v>
      </c>
    </row>
    <row r="9" spans="1:12">
      <c r="A9" s="280" t="str">
        <f t="shared" ca="1" si="0"/>
        <v>122</v>
      </c>
      <c r="B9" t="str">
        <f>0&amp;入力フォーム!I33</f>
        <v>0181H00008</v>
      </c>
      <c r="C9" t="str">
        <f ca="1">IF(OFFSET(入力フォーム!$A$25,ROW()-1,1)="","",OFFSET(入力フォーム!$A$25,ROW()-1,1))</f>
        <v>立正　8人</v>
      </c>
      <c r="D9" s="4">
        <f ca="1">IF(OFFSET(入力フォーム!$A$25,ROW()-1,1)="","",入力フォーム!$C$2)</f>
        <v>45748</v>
      </c>
      <c r="E9" t="str">
        <f ca="1">IF(OFFSET(入力フォーム!$A$25,ROW()-1,1)="","","アルバイト履歴")</f>
        <v>アルバイト履歴</v>
      </c>
      <c r="F9" t="str">
        <f ca="1">IF(OFFSET(入力フォーム!$A$25,ROW()-1,1)="","",入力フォーム!$C$8)</f>
        <v>OC学生スタッフ</v>
      </c>
      <c r="G9" s="50">
        <f ca="1">IF(OFFSET(入力フォーム!$A$25,ROW()-1,1)="","",入力フォーム!$C$13)</f>
        <v>45931</v>
      </c>
      <c r="H9" s="50">
        <f ca="1">IF(OFFSET(入力フォーム!$A$25,ROW()-1,1)="","",入力フォーム!$E$13)</f>
        <v>45931</v>
      </c>
      <c r="K9" t="str">
        <f ca="1">IF(OFFSET(入力フォーム!$A$25,ROW()-1,1)="","","決裁番号："&amp;入力フォーム!$C$22&amp;"　"&amp;OFFSET(入力フォーム!$A$25,ROW()-1,8))</f>
        <v>決裁番号：07-999　181H00008</v>
      </c>
    </row>
    <row r="10" spans="1:12">
      <c r="A10" s="280" t="str">
        <f t="shared" ca="1" si="0"/>
        <v>122</v>
      </c>
      <c r="B10" t="str">
        <f>0&amp;入力フォーム!I34</f>
        <v>0181H00009</v>
      </c>
      <c r="C10" t="str">
        <f ca="1">IF(OFFSET(入力フォーム!$A$25,ROW()-1,1)="","",OFFSET(入力フォーム!$A$25,ROW()-1,1))</f>
        <v>立正　9人</v>
      </c>
      <c r="D10" s="4">
        <f ca="1">IF(OFFSET(入力フォーム!$A$25,ROW()-1,1)="","",入力フォーム!$C$2)</f>
        <v>45748</v>
      </c>
      <c r="E10" t="str">
        <f ca="1">IF(OFFSET(入力フォーム!$A$25,ROW()-1,1)="","","アルバイト履歴")</f>
        <v>アルバイト履歴</v>
      </c>
      <c r="F10" t="str">
        <f ca="1">IF(OFFSET(入力フォーム!$A$25,ROW()-1,1)="","",入力フォーム!$C$8)</f>
        <v>OC学生スタッフ</v>
      </c>
      <c r="G10" s="50">
        <f ca="1">IF(OFFSET(入力フォーム!$A$25,ROW()-1,1)="","",入力フォーム!$C$13)</f>
        <v>45931</v>
      </c>
      <c r="H10" s="50">
        <f ca="1">IF(OFFSET(入力フォーム!$A$25,ROW()-1,1)="","",入力フォーム!$E$13)</f>
        <v>45931</v>
      </c>
      <c r="K10" t="str">
        <f ca="1">IF(OFFSET(入力フォーム!$A$25,ROW()-1,1)="","","決裁番号："&amp;入力フォーム!$C$22&amp;"　"&amp;OFFSET(入力フォーム!$A$25,ROW()-1,8))</f>
        <v>決裁番号：07-999　181H00009</v>
      </c>
    </row>
    <row r="11" spans="1:12">
      <c r="A11" s="280" t="str">
        <f t="shared" ca="1" si="0"/>
        <v>122</v>
      </c>
      <c r="B11" t="str">
        <f>0&amp;入力フォーム!I35</f>
        <v>0181H00010</v>
      </c>
      <c r="C11" t="str">
        <f ca="1">IF(OFFSET(入力フォーム!$A$25,ROW()-1,1)="","",OFFSET(入力フォーム!$A$25,ROW()-1,1))</f>
        <v>立正　10人</v>
      </c>
      <c r="D11" s="4">
        <f ca="1">IF(OFFSET(入力フォーム!$A$25,ROW()-1,1)="","",入力フォーム!$C$2)</f>
        <v>45748</v>
      </c>
      <c r="E11" t="str">
        <f ca="1">IF(OFFSET(入力フォーム!$A$25,ROW()-1,1)="","","アルバイト履歴")</f>
        <v>アルバイト履歴</v>
      </c>
      <c r="F11" t="str">
        <f ca="1">IF(OFFSET(入力フォーム!$A$25,ROW()-1,1)="","",入力フォーム!$C$8)</f>
        <v>OC学生スタッフ</v>
      </c>
      <c r="G11" s="50">
        <f ca="1">IF(OFFSET(入力フォーム!$A$25,ROW()-1,1)="","",入力フォーム!$C$13)</f>
        <v>45931</v>
      </c>
      <c r="H11" s="50">
        <f ca="1">IF(OFFSET(入力フォーム!$A$25,ROW()-1,1)="","",入力フォーム!$E$13)</f>
        <v>45931</v>
      </c>
      <c r="K11" t="str">
        <f ca="1">IF(OFFSET(入力フォーム!$A$25,ROW()-1,1)="","","決裁番号："&amp;入力フォーム!$C$22&amp;"　"&amp;OFFSET(入力フォーム!$A$25,ROW()-1,8))</f>
        <v>決裁番号：07-999　181H00010</v>
      </c>
    </row>
    <row r="12" spans="1:12">
      <c r="A12" s="280" t="str">
        <f t="shared" ca="1" si="0"/>
        <v/>
      </c>
      <c r="C12" t="str">
        <f ca="1">IF(OFFSET(入力フォーム!$A$25,ROW()-1,1)="","",OFFSET(入力フォーム!$A$25,ROW()-1,1))</f>
        <v/>
      </c>
      <c r="D12" s="4" t="str">
        <f ca="1">IF(OFFSET(入力フォーム!$A$25,ROW()-1,1)="","",入力フォーム!$C$2)</f>
        <v/>
      </c>
      <c r="E12" t="str">
        <f ca="1">IF(OFFSET(入力フォーム!$A$25,ROW()-1,1)="","","アルバイト履歴")</f>
        <v/>
      </c>
      <c r="F12" t="str">
        <f ca="1">IF(OFFSET(入力フォーム!$A$25,ROW()-1,1)="","",入力フォーム!$C$8)</f>
        <v/>
      </c>
      <c r="G12" s="50" t="str">
        <f ca="1">IF(OFFSET(入力フォーム!$A$25,ROW()-1,1)="","",入力フォーム!$C$13)</f>
        <v/>
      </c>
      <c r="H12" s="50" t="str">
        <f ca="1">IF(OFFSET(入力フォーム!$A$25,ROW()-1,1)="","",入力フォーム!$E$13)</f>
        <v/>
      </c>
      <c r="K12" t="str">
        <f ca="1">IF(OFFSET(入力フォーム!$A$25,ROW()-1,1)="","","決裁番号："&amp;入力フォーム!$C$22&amp;"　"&amp;OFFSET(入力フォーム!$A$25,ROW()-1,8))</f>
        <v/>
      </c>
    </row>
    <row r="13" spans="1:12">
      <c r="A13" s="280" t="str">
        <f t="shared" ca="1" si="0"/>
        <v/>
      </c>
      <c r="C13" t="str">
        <f ca="1">IF(OFFSET(入力フォーム!$A$25,ROW()-1,1)="","",OFFSET(入力フォーム!$A$25,ROW()-1,1))</f>
        <v/>
      </c>
      <c r="D13" s="4" t="str">
        <f ca="1">IF(OFFSET(入力フォーム!$A$25,ROW()-1,1)="","",入力フォーム!$C$2)</f>
        <v/>
      </c>
      <c r="E13" t="str">
        <f ca="1">IF(OFFSET(入力フォーム!$A$25,ROW()-1,1)="","","アルバイト履歴")</f>
        <v/>
      </c>
      <c r="F13" t="str">
        <f ca="1">IF(OFFSET(入力フォーム!$A$25,ROW()-1,1)="","",入力フォーム!$C$8)</f>
        <v/>
      </c>
      <c r="G13" s="50" t="str">
        <f ca="1">IF(OFFSET(入力フォーム!$A$25,ROW()-1,1)="","",入力フォーム!$C$13)</f>
        <v/>
      </c>
      <c r="H13" s="50" t="str">
        <f ca="1">IF(OFFSET(入力フォーム!$A$25,ROW()-1,1)="","",入力フォーム!$E$13)</f>
        <v/>
      </c>
      <c r="K13" t="str">
        <f ca="1">IF(OFFSET(入力フォーム!$A$25,ROW()-1,1)="","","決裁番号："&amp;入力フォーム!$C$22&amp;"　"&amp;OFFSET(入力フォーム!$A$25,ROW()-1,8))</f>
        <v/>
      </c>
    </row>
    <row r="14" spans="1:12">
      <c r="A14" s="280" t="str">
        <f t="shared" ca="1" si="0"/>
        <v/>
      </c>
      <c r="C14" t="str">
        <f ca="1">IF(OFFSET(入力フォーム!$A$25,ROW()-1,1)="","",OFFSET(入力フォーム!$A$25,ROW()-1,1))</f>
        <v/>
      </c>
      <c r="D14" s="4" t="str">
        <f ca="1">IF(OFFSET(入力フォーム!$A$25,ROW()-1,1)="","",入力フォーム!$C$2)</f>
        <v/>
      </c>
      <c r="E14" t="str">
        <f ca="1">IF(OFFSET(入力フォーム!$A$25,ROW()-1,1)="","","アルバイト履歴")</f>
        <v/>
      </c>
      <c r="F14" t="str">
        <f ca="1">IF(OFFSET(入力フォーム!$A$25,ROW()-1,1)="","",入力フォーム!$C$8)</f>
        <v/>
      </c>
      <c r="G14" s="50" t="str">
        <f ca="1">IF(OFFSET(入力フォーム!$A$25,ROW()-1,1)="","",入力フォーム!$C$13)</f>
        <v/>
      </c>
      <c r="H14" s="50" t="str">
        <f ca="1">IF(OFFSET(入力フォーム!$A$25,ROW()-1,1)="","",入力フォーム!$E$13)</f>
        <v/>
      </c>
      <c r="K14" t="str">
        <f ca="1">IF(OFFSET(入力フォーム!$A$25,ROW()-1,1)="","","決裁番号："&amp;入力フォーム!$C$22&amp;"　"&amp;OFFSET(入力フォーム!$A$25,ROW()-1,8))</f>
        <v/>
      </c>
    </row>
    <row r="15" spans="1:12">
      <c r="A15" s="280" t="str">
        <f t="shared" ca="1" si="0"/>
        <v/>
      </c>
      <c r="C15" t="str">
        <f ca="1">IF(OFFSET(入力フォーム!$A$25,ROW()-1,1)="","",OFFSET(入力フォーム!$A$25,ROW()-1,1))</f>
        <v/>
      </c>
      <c r="D15" s="4" t="str">
        <f ca="1">IF(OFFSET(入力フォーム!$A$25,ROW()-1,1)="","",入力フォーム!$C$2)</f>
        <v/>
      </c>
      <c r="E15" t="str">
        <f ca="1">IF(OFFSET(入力フォーム!$A$25,ROW()-1,1)="","","アルバイト履歴")</f>
        <v/>
      </c>
      <c r="F15" t="str">
        <f ca="1">IF(OFFSET(入力フォーム!$A$25,ROW()-1,1)="","",入力フォーム!$C$8)</f>
        <v/>
      </c>
      <c r="G15" s="50" t="str">
        <f ca="1">IF(OFFSET(入力フォーム!$A$25,ROW()-1,1)="","",入力フォーム!$C$13)</f>
        <v/>
      </c>
      <c r="H15" s="50" t="str">
        <f ca="1">IF(OFFSET(入力フォーム!$A$25,ROW()-1,1)="","",入力フォーム!$E$13)</f>
        <v/>
      </c>
      <c r="K15" t="str">
        <f ca="1">IF(OFFSET(入力フォーム!$A$25,ROW()-1,1)="","","決裁番号："&amp;入力フォーム!$C$22&amp;"　"&amp;OFFSET(入力フォーム!$A$25,ROW()-1,8))</f>
        <v/>
      </c>
    </row>
    <row r="16" spans="1:12">
      <c r="A16" s="280" t="str">
        <f t="shared" ca="1" si="0"/>
        <v/>
      </c>
      <c r="C16" t="str">
        <f ca="1">IF(OFFSET(入力フォーム!$A$25,ROW()-1,1)="","",OFFSET(入力フォーム!$A$25,ROW()-1,1))</f>
        <v/>
      </c>
      <c r="D16" s="4" t="str">
        <f ca="1">IF(OFFSET(入力フォーム!$A$25,ROW()-1,1)="","",入力フォーム!$C$2)</f>
        <v/>
      </c>
      <c r="E16" t="str">
        <f ca="1">IF(OFFSET(入力フォーム!$A$25,ROW()-1,1)="","","アルバイト履歴")</f>
        <v/>
      </c>
      <c r="F16" t="str">
        <f ca="1">IF(OFFSET(入力フォーム!$A$25,ROW()-1,1)="","",入力フォーム!$C$8)</f>
        <v/>
      </c>
      <c r="G16" s="50" t="str">
        <f ca="1">IF(OFFSET(入力フォーム!$A$25,ROW()-1,1)="","",入力フォーム!$C$13)</f>
        <v/>
      </c>
      <c r="H16" s="50" t="str">
        <f ca="1">IF(OFFSET(入力フォーム!$A$25,ROW()-1,1)="","",入力フォーム!$E$13)</f>
        <v/>
      </c>
      <c r="K16" t="str">
        <f ca="1">IF(OFFSET(入力フォーム!$A$25,ROW()-1,1)="","","決裁番号："&amp;入力フォーム!$C$22&amp;"　"&amp;OFFSET(入力フォーム!$A$25,ROW()-1,8))</f>
        <v/>
      </c>
    </row>
    <row r="17" spans="1:11">
      <c r="A17" s="280" t="str">
        <f t="shared" ca="1" si="0"/>
        <v/>
      </c>
      <c r="C17" t="str">
        <f ca="1">IF(OFFSET(入力フォーム!$A$25,ROW()-1,1)="","",OFFSET(入力フォーム!$A$25,ROW()-1,1))</f>
        <v/>
      </c>
      <c r="D17" s="4" t="str">
        <f ca="1">IF(OFFSET(入力フォーム!$A$25,ROW()-1,1)="","",入力フォーム!$C$2)</f>
        <v/>
      </c>
      <c r="E17" t="str">
        <f ca="1">IF(OFFSET(入力フォーム!$A$25,ROW()-1,1)="","","アルバイト履歴")</f>
        <v/>
      </c>
      <c r="F17" t="str">
        <f ca="1">IF(OFFSET(入力フォーム!$A$25,ROW()-1,1)="","",入力フォーム!$C$8)</f>
        <v/>
      </c>
      <c r="G17" s="50" t="str">
        <f ca="1">IF(OFFSET(入力フォーム!$A$25,ROW()-1,1)="","",入力フォーム!$C$13)</f>
        <v/>
      </c>
      <c r="H17" s="50" t="str">
        <f ca="1">IF(OFFSET(入力フォーム!$A$25,ROW()-1,1)="","",入力フォーム!$E$13)</f>
        <v/>
      </c>
      <c r="K17" t="str">
        <f ca="1">IF(OFFSET(入力フォーム!$A$25,ROW()-1,1)="","","決裁番号："&amp;入力フォーム!$C$22&amp;"　"&amp;OFFSET(入力フォーム!$A$25,ROW()-1,8))</f>
        <v/>
      </c>
    </row>
    <row r="18" spans="1:11">
      <c r="A18" s="280" t="str">
        <f t="shared" ca="1" si="0"/>
        <v/>
      </c>
      <c r="C18" t="str">
        <f ca="1">IF(OFFSET(入力フォーム!$A$25,ROW()-1,1)="","",OFFSET(入力フォーム!$A$25,ROW()-1,1))</f>
        <v/>
      </c>
      <c r="D18" s="4" t="str">
        <f ca="1">IF(OFFSET(入力フォーム!$A$25,ROW()-1,1)="","",入力フォーム!$C$2)</f>
        <v/>
      </c>
      <c r="E18" t="str">
        <f ca="1">IF(OFFSET(入力フォーム!$A$25,ROW()-1,1)="","","アルバイト履歴")</f>
        <v/>
      </c>
      <c r="F18" t="str">
        <f ca="1">IF(OFFSET(入力フォーム!$A$25,ROW()-1,1)="","",入力フォーム!$C$8)</f>
        <v/>
      </c>
      <c r="G18" s="50" t="str">
        <f ca="1">IF(OFFSET(入力フォーム!$A$25,ROW()-1,1)="","",入力フォーム!$C$13)</f>
        <v/>
      </c>
      <c r="H18" s="50" t="str">
        <f ca="1">IF(OFFSET(入力フォーム!$A$25,ROW()-1,1)="","",入力フォーム!$E$13)</f>
        <v/>
      </c>
      <c r="K18" t="str">
        <f ca="1">IF(OFFSET(入力フォーム!$A$25,ROW()-1,1)="","","決裁番号："&amp;入力フォーム!$C$22&amp;"　"&amp;OFFSET(入力フォーム!$A$25,ROW()-1,8))</f>
        <v/>
      </c>
    </row>
    <row r="19" spans="1:11">
      <c r="A19" s="280" t="str">
        <f t="shared" ca="1" si="0"/>
        <v/>
      </c>
      <c r="C19" t="str">
        <f ca="1">IF(OFFSET(入力フォーム!$A$25,ROW()-1,1)="","",OFFSET(入力フォーム!$A$25,ROW()-1,1))</f>
        <v/>
      </c>
      <c r="D19" s="4" t="str">
        <f ca="1">IF(OFFSET(入力フォーム!$A$25,ROW()-1,1)="","",入力フォーム!$C$2)</f>
        <v/>
      </c>
      <c r="E19" t="str">
        <f ca="1">IF(OFFSET(入力フォーム!$A$25,ROW()-1,1)="","","アルバイト履歴")</f>
        <v/>
      </c>
      <c r="F19" t="str">
        <f ca="1">IF(OFFSET(入力フォーム!$A$25,ROW()-1,1)="","",入力フォーム!$C$8)</f>
        <v/>
      </c>
      <c r="G19" s="50" t="str">
        <f ca="1">IF(OFFSET(入力フォーム!$A$25,ROW()-1,1)="","",入力フォーム!$C$13)</f>
        <v/>
      </c>
      <c r="H19" s="50" t="str">
        <f ca="1">IF(OFFSET(入力フォーム!$A$25,ROW()-1,1)="","",入力フォーム!$E$13)</f>
        <v/>
      </c>
      <c r="K19" t="str">
        <f ca="1">IF(OFFSET(入力フォーム!$A$25,ROW()-1,1)="","","決裁番号："&amp;入力フォーム!$C$22&amp;"　"&amp;OFFSET(入力フォーム!$A$25,ROW()-1,8))</f>
        <v/>
      </c>
    </row>
    <row r="20" spans="1:11">
      <c r="A20" s="280" t="str">
        <f t="shared" ca="1" si="0"/>
        <v/>
      </c>
      <c r="C20" t="str">
        <f ca="1">IF(OFFSET(入力フォーム!$A$25,ROW()-1,1)="","",OFFSET(入力フォーム!$A$25,ROW()-1,1))</f>
        <v/>
      </c>
      <c r="D20" s="4" t="str">
        <f ca="1">IF(OFFSET(入力フォーム!$A$25,ROW()-1,1)="","",入力フォーム!$C$2)</f>
        <v/>
      </c>
      <c r="E20" t="str">
        <f ca="1">IF(OFFSET(入力フォーム!$A$25,ROW()-1,1)="","","アルバイト履歴")</f>
        <v/>
      </c>
      <c r="F20" t="str">
        <f ca="1">IF(OFFSET(入力フォーム!$A$25,ROW()-1,1)="","",入力フォーム!$C$8)</f>
        <v/>
      </c>
      <c r="G20" s="50" t="str">
        <f ca="1">IF(OFFSET(入力フォーム!$A$25,ROW()-1,1)="","",入力フォーム!$C$13)</f>
        <v/>
      </c>
      <c r="H20" s="50" t="str">
        <f ca="1">IF(OFFSET(入力フォーム!$A$25,ROW()-1,1)="","",入力フォーム!$E$13)</f>
        <v/>
      </c>
      <c r="K20" t="str">
        <f ca="1">IF(OFFSET(入力フォーム!$A$25,ROW()-1,1)="","","決裁番号："&amp;入力フォーム!$C$22&amp;"　"&amp;OFFSET(入力フォーム!$A$25,ROW()-1,8))</f>
        <v/>
      </c>
    </row>
    <row r="21" spans="1:11">
      <c r="A21" s="280" t="str">
        <f t="shared" ca="1" si="0"/>
        <v/>
      </c>
      <c r="C21" t="str">
        <f ca="1">IF(OFFSET(入力フォーム!$A$25,ROW()-1,1)="","",OFFSET(入力フォーム!$A$25,ROW()-1,1))</f>
        <v/>
      </c>
      <c r="D21" s="4" t="str">
        <f ca="1">IF(OFFSET(入力フォーム!$A$25,ROW()-1,1)="","",入力フォーム!$C$2)</f>
        <v/>
      </c>
      <c r="E21" t="str">
        <f ca="1">IF(OFFSET(入力フォーム!$A$25,ROW()-1,1)="","","アルバイト履歴")</f>
        <v/>
      </c>
      <c r="F21" t="str">
        <f ca="1">IF(OFFSET(入力フォーム!$A$25,ROW()-1,1)="","",入力フォーム!$C$8)</f>
        <v/>
      </c>
      <c r="G21" s="50" t="str">
        <f ca="1">IF(OFFSET(入力フォーム!$A$25,ROW()-1,1)="","",入力フォーム!$C$13)</f>
        <v/>
      </c>
      <c r="H21" s="50" t="str">
        <f ca="1">IF(OFFSET(入力フォーム!$A$25,ROW()-1,1)="","",入力フォーム!$E$13)</f>
        <v/>
      </c>
      <c r="K21" t="str">
        <f ca="1">IF(OFFSET(入力フォーム!$A$25,ROW()-1,1)="","","決裁番号："&amp;入力フォーム!$C$22&amp;"　"&amp;OFFSET(入力フォーム!$A$25,ROW()-1,8))</f>
        <v/>
      </c>
    </row>
    <row r="22" spans="1:11">
      <c r="A22" s="280" t="str">
        <f t="shared" ca="1" si="0"/>
        <v/>
      </c>
      <c r="C22" t="str">
        <f ca="1">IF(OFFSET(入力フォーム!$A$25,ROW()-1,1)="","",OFFSET(入力フォーム!$A$25,ROW()-1,1))</f>
        <v/>
      </c>
      <c r="D22" s="4" t="str">
        <f ca="1">IF(OFFSET(入力フォーム!$A$25,ROW()-1,1)="","",入力フォーム!$C$2)</f>
        <v/>
      </c>
      <c r="E22" t="str">
        <f ca="1">IF(OFFSET(入力フォーム!$A$25,ROW()-1,1)="","","アルバイト履歴")</f>
        <v/>
      </c>
      <c r="F22" t="str">
        <f ca="1">IF(OFFSET(入力フォーム!$A$25,ROW()-1,1)="","",入力フォーム!$C$8)</f>
        <v/>
      </c>
      <c r="G22" s="50" t="str">
        <f ca="1">IF(OFFSET(入力フォーム!$A$25,ROW()-1,1)="","",入力フォーム!$C$13)</f>
        <v/>
      </c>
      <c r="H22" s="50" t="str">
        <f ca="1">IF(OFFSET(入力フォーム!$A$25,ROW()-1,1)="","",入力フォーム!$E$13)</f>
        <v/>
      </c>
      <c r="K22" t="str">
        <f ca="1">IF(OFFSET(入力フォーム!$A$25,ROW()-1,1)="","","決裁番号："&amp;入力フォーム!$C$22&amp;"　"&amp;OFFSET(入力フォーム!$A$25,ROW()-1,8))</f>
        <v/>
      </c>
    </row>
    <row r="23" spans="1:11">
      <c r="A23" s="280" t="str">
        <f t="shared" ca="1" si="0"/>
        <v/>
      </c>
      <c r="C23" t="str">
        <f ca="1">IF(OFFSET(入力フォーム!$A$25,ROW()-1,1)="","",OFFSET(入力フォーム!$A$25,ROW()-1,1))</f>
        <v/>
      </c>
      <c r="D23" s="4" t="str">
        <f ca="1">IF(OFFSET(入力フォーム!$A$25,ROW()-1,1)="","",入力フォーム!$C$2)</f>
        <v/>
      </c>
      <c r="E23" t="str">
        <f ca="1">IF(OFFSET(入力フォーム!$A$25,ROW()-1,1)="","","アルバイト履歴")</f>
        <v/>
      </c>
      <c r="F23" t="str">
        <f ca="1">IF(OFFSET(入力フォーム!$A$25,ROW()-1,1)="","",入力フォーム!$C$8)</f>
        <v/>
      </c>
      <c r="G23" s="50" t="str">
        <f ca="1">IF(OFFSET(入力フォーム!$A$25,ROW()-1,1)="","",入力フォーム!$C$13)</f>
        <v/>
      </c>
      <c r="H23" s="50" t="str">
        <f ca="1">IF(OFFSET(入力フォーム!$A$25,ROW()-1,1)="","",入力フォーム!$E$13)</f>
        <v/>
      </c>
      <c r="K23" t="str">
        <f ca="1">IF(OFFSET(入力フォーム!$A$25,ROW()-1,1)="","","決裁番号："&amp;入力フォーム!$C$22&amp;"　"&amp;OFFSET(入力フォーム!$A$25,ROW()-1,8))</f>
        <v/>
      </c>
    </row>
    <row r="24" spans="1:11">
      <c r="A24" s="280" t="str">
        <f t="shared" ca="1" si="0"/>
        <v/>
      </c>
      <c r="C24" t="str">
        <f ca="1">IF(OFFSET(入力フォーム!$A$25,ROW()-1,1)="","",OFFSET(入力フォーム!$A$25,ROW()-1,1))</f>
        <v/>
      </c>
      <c r="D24" s="4" t="str">
        <f ca="1">IF(OFFSET(入力フォーム!$A$25,ROW()-1,1)="","",入力フォーム!$C$2)</f>
        <v/>
      </c>
      <c r="E24" t="str">
        <f ca="1">IF(OFFSET(入力フォーム!$A$25,ROW()-1,1)="","","アルバイト履歴")</f>
        <v/>
      </c>
      <c r="F24" t="str">
        <f ca="1">IF(OFFSET(入力フォーム!$A$25,ROW()-1,1)="","",入力フォーム!$C$8)</f>
        <v/>
      </c>
      <c r="G24" s="50" t="str">
        <f ca="1">IF(OFFSET(入力フォーム!$A$25,ROW()-1,1)="","",入力フォーム!$C$13)</f>
        <v/>
      </c>
      <c r="H24" s="50" t="str">
        <f ca="1">IF(OFFSET(入力フォーム!$A$25,ROW()-1,1)="","",入力フォーム!$E$13)</f>
        <v/>
      </c>
      <c r="K24" t="str">
        <f ca="1">IF(OFFSET(入力フォーム!$A$25,ROW()-1,1)="","","決裁番号："&amp;入力フォーム!$C$22&amp;"　"&amp;OFFSET(入力フォーム!$A$25,ROW()-1,8))</f>
        <v/>
      </c>
    </row>
    <row r="25" spans="1:11">
      <c r="A25" s="280" t="str">
        <f t="shared" ca="1" si="0"/>
        <v/>
      </c>
      <c r="C25" t="str">
        <f ca="1">IF(OFFSET(入力フォーム!$A$25,ROW()-1,1)="","",OFFSET(入力フォーム!$A$25,ROW()-1,1))</f>
        <v/>
      </c>
      <c r="D25" s="4" t="str">
        <f ca="1">IF(OFFSET(入力フォーム!$A$25,ROW()-1,1)="","",入力フォーム!$C$2)</f>
        <v/>
      </c>
      <c r="E25" t="str">
        <f ca="1">IF(OFFSET(入力フォーム!$A$25,ROW()-1,1)="","","アルバイト履歴")</f>
        <v/>
      </c>
      <c r="F25" t="str">
        <f ca="1">IF(OFFSET(入力フォーム!$A$25,ROW()-1,1)="","",入力フォーム!$C$8)</f>
        <v/>
      </c>
      <c r="G25" s="50" t="str">
        <f ca="1">IF(OFFSET(入力フォーム!$A$25,ROW()-1,1)="","",入力フォーム!$C$13)</f>
        <v/>
      </c>
      <c r="H25" s="50" t="str">
        <f ca="1">IF(OFFSET(入力フォーム!$A$25,ROW()-1,1)="","",入力フォーム!$E$13)</f>
        <v/>
      </c>
      <c r="K25" t="str">
        <f ca="1">IF(OFFSET(入力フォーム!$A$25,ROW()-1,1)="","","決裁番号："&amp;入力フォーム!$C$22&amp;"　"&amp;OFFSET(入力フォーム!$A$25,ROW()-1,8))</f>
        <v/>
      </c>
    </row>
    <row r="26" spans="1:11">
      <c r="A26" s="280" t="str">
        <f t="shared" ca="1" si="0"/>
        <v/>
      </c>
      <c r="C26" t="str">
        <f ca="1">IF(OFFSET(入力フォーム!$A$25,ROW()-1,1)="","",OFFSET(入力フォーム!$A$25,ROW()-1,1))</f>
        <v/>
      </c>
      <c r="D26" s="4" t="str">
        <f ca="1">IF(OFFSET(入力フォーム!$A$25,ROW()-1,1)="","",入力フォーム!$C$2)</f>
        <v/>
      </c>
      <c r="E26" t="str">
        <f ca="1">IF(OFFSET(入力フォーム!$A$25,ROW()-1,1)="","","アルバイト履歴")</f>
        <v/>
      </c>
      <c r="F26" t="str">
        <f ca="1">IF(OFFSET(入力フォーム!$A$25,ROW()-1,1)="","",入力フォーム!$C$8)</f>
        <v/>
      </c>
      <c r="G26" s="50" t="str">
        <f ca="1">IF(OFFSET(入力フォーム!$A$25,ROW()-1,1)="","",入力フォーム!$C$13)</f>
        <v/>
      </c>
      <c r="H26" s="50" t="str">
        <f ca="1">IF(OFFSET(入力フォーム!$A$25,ROW()-1,1)="","",入力フォーム!$E$13)</f>
        <v/>
      </c>
      <c r="K26" t="str">
        <f ca="1">IF(OFFSET(入力フォーム!$A$25,ROW()-1,1)="","","決裁番号："&amp;入力フォーム!$C$22&amp;"　"&amp;OFFSET(入力フォーム!$A$25,ROW()-1,8))</f>
        <v/>
      </c>
    </row>
    <row r="27" spans="1:11">
      <c r="A27" s="280" t="str">
        <f t="shared" ca="1" si="0"/>
        <v/>
      </c>
      <c r="C27" t="str">
        <f ca="1">IF(OFFSET(入力フォーム!$A$25,ROW()-1,1)="","",OFFSET(入力フォーム!$A$25,ROW()-1,1))</f>
        <v/>
      </c>
      <c r="D27" s="4" t="str">
        <f ca="1">IF(OFFSET(入力フォーム!$A$25,ROW()-1,1)="","",入力フォーム!$C$2)</f>
        <v/>
      </c>
      <c r="E27" t="str">
        <f ca="1">IF(OFFSET(入力フォーム!$A$25,ROW()-1,1)="","","アルバイト履歴")</f>
        <v/>
      </c>
      <c r="F27" t="str">
        <f ca="1">IF(OFFSET(入力フォーム!$A$25,ROW()-1,1)="","",入力フォーム!$C$8)</f>
        <v/>
      </c>
      <c r="G27" s="50" t="str">
        <f ca="1">IF(OFFSET(入力フォーム!$A$25,ROW()-1,1)="","",入力フォーム!$C$13)</f>
        <v/>
      </c>
      <c r="H27" s="50" t="str">
        <f ca="1">IF(OFFSET(入力フォーム!$A$25,ROW()-1,1)="","",入力フォーム!$E$13)</f>
        <v/>
      </c>
      <c r="K27" t="str">
        <f ca="1">IF(OFFSET(入力フォーム!$A$25,ROW()-1,1)="","","決裁番号："&amp;入力フォーム!$C$22&amp;"　"&amp;OFFSET(入力フォーム!$A$25,ROW()-1,8))</f>
        <v/>
      </c>
    </row>
    <row r="28" spans="1:11">
      <c r="A28" s="280" t="str">
        <f t="shared" ca="1" si="0"/>
        <v/>
      </c>
      <c r="C28" t="str">
        <f ca="1">IF(OFFSET(入力フォーム!$A$25,ROW()-1,1)="","",OFFSET(入力フォーム!$A$25,ROW()-1,1))</f>
        <v/>
      </c>
      <c r="D28" s="4" t="str">
        <f ca="1">IF(OFFSET(入力フォーム!$A$25,ROW()-1,1)="","",入力フォーム!$C$2)</f>
        <v/>
      </c>
      <c r="E28" t="str">
        <f ca="1">IF(OFFSET(入力フォーム!$A$25,ROW()-1,1)="","","アルバイト履歴")</f>
        <v/>
      </c>
      <c r="F28" t="str">
        <f ca="1">IF(OFFSET(入力フォーム!$A$25,ROW()-1,1)="","",入力フォーム!$C$8)</f>
        <v/>
      </c>
      <c r="G28" s="50" t="str">
        <f ca="1">IF(OFFSET(入力フォーム!$A$25,ROW()-1,1)="","",入力フォーム!$C$13)</f>
        <v/>
      </c>
      <c r="H28" s="50" t="str">
        <f ca="1">IF(OFFSET(入力フォーム!$A$25,ROW()-1,1)="","",入力フォーム!$E$13)</f>
        <v/>
      </c>
      <c r="K28" t="str">
        <f ca="1">IF(OFFSET(入力フォーム!$A$25,ROW()-1,1)="","","決裁番号："&amp;入力フォーム!$C$22&amp;"　"&amp;OFFSET(入力フォーム!$A$25,ROW()-1,8))</f>
        <v/>
      </c>
    </row>
    <row r="29" spans="1:11">
      <c r="A29" s="280" t="str">
        <f t="shared" ca="1" si="0"/>
        <v/>
      </c>
      <c r="C29" t="str">
        <f ca="1">IF(OFFSET(入力フォーム!$A$25,ROW()-1,1)="","",OFFSET(入力フォーム!$A$25,ROW()-1,1))</f>
        <v/>
      </c>
      <c r="D29" s="4" t="str">
        <f ca="1">IF(OFFSET(入力フォーム!$A$25,ROW()-1,1)="","",入力フォーム!$C$2)</f>
        <v/>
      </c>
      <c r="E29" t="str">
        <f ca="1">IF(OFFSET(入力フォーム!$A$25,ROW()-1,1)="","","アルバイト履歴")</f>
        <v/>
      </c>
      <c r="F29" t="str">
        <f ca="1">IF(OFFSET(入力フォーム!$A$25,ROW()-1,1)="","",入力フォーム!$C$8)</f>
        <v/>
      </c>
      <c r="G29" s="50" t="str">
        <f ca="1">IF(OFFSET(入力フォーム!$A$25,ROW()-1,1)="","",入力フォーム!$C$13)</f>
        <v/>
      </c>
      <c r="H29" s="50" t="str">
        <f ca="1">IF(OFFSET(入力フォーム!$A$25,ROW()-1,1)="","",入力フォーム!$E$13)</f>
        <v/>
      </c>
      <c r="K29" t="str">
        <f ca="1">IF(OFFSET(入力フォーム!$A$25,ROW()-1,1)="","","決裁番号："&amp;入力フォーム!$C$22&amp;"　"&amp;OFFSET(入力フォーム!$A$25,ROW()-1,8))</f>
        <v/>
      </c>
    </row>
    <row r="30" spans="1:11">
      <c r="A30" s="280" t="str">
        <f t="shared" ca="1" si="0"/>
        <v/>
      </c>
      <c r="C30" t="str">
        <f ca="1">IF(OFFSET(入力フォーム!$A$25,ROW()-1,1)="","",OFFSET(入力フォーム!$A$25,ROW()-1,1))</f>
        <v/>
      </c>
      <c r="D30" s="4" t="str">
        <f ca="1">IF(OFFSET(入力フォーム!$A$25,ROW()-1,1)="","",入力フォーム!$C$2)</f>
        <v/>
      </c>
      <c r="E30" t="str">
        <f ca="1">IF(OFFSET(入力フォーム!$A$25,ROW()-1,1)="","","アルバイト履歴")</f>
        <v/>
      </c>
      <c r="F30" t="str">
        <f ca="1">IF(OFFSET(入力フォーム!$A$25,ROW()-1,1)="","",入力フォーム!$C$8)</f>
        <v/>
      </c>
      <c r="G30" s="50" t="str">
        <f ca="1">IF(OFFSET(入力フォーム!$A$25,ROW()-1,1)="","",入力フォーム!$C$13)</f>
        <v/>
      </c>
      <c r="H30" s="50" t="str">
        <f ca="1">IF(OFFSET(入力フォーム!$A$25,ROW()-1,1)="","",入力フォーム!$E$13)</f>
        <v/>
      </c>
      <c r="K30" t="str">
        <f ca="1">IF(OFFSET(入力フォーム!$A$25,ROW()-1,1)="","","決裁番号："&amp;入力フォーム!$C$22&amp;"　"&amp;OFFSET(入力フォーム!$A$25,ROW()-1,8))</f>
        <v/>
      </c>
    </row>
    <row r="31" spans="1:11">
      <c r="A31" s="280" t="str">
        <f t="shared" ca="1" si="0"/>
        <v/>
      </c>
      <c r="C31" t="str">
        <f ca="1">IF(OFFSET(入力フォーム!$A$25,ROW()-1,1)="","",OFFSET(入力フォーム!$A$25,ROW()-1,1))</f>
        <v/>
      </c>
      <c r="D31" s="4" t="str">
        <f ca="1">IF(OFFSET(入力フォーム!$A$25,ROW()-1,1)="","",入力フォーム!$C$2)</f>
        <v/>
      </c>
      <c r="E31" t="str">
        <f ca="1">IF(OFFSET(入力フォーム!$A$25,ROW()-1,1)="","","アルバイト履歴")</f>
        <v/>
      </c>
      <c r="F31" t="str">
        <f ca="1">IF(OFFSET(入力フォーム!$A$25,ROW()-1,1)="","",入力フォーム!$C$8)</f>
        <v/>
      </c>
      <c r="G31" s="50" t="str">
        <f ca="1">IF(OFFSET(入力フォーム!$A$25,ROW()-1,1)="","",入力フォーム!$C$13)</f>
        <v/>
      </c>
      <c r="H31" s="50" t="str">
        <f ca="1">IF(OFFSET(入力フォーム!$A$25,ROW()-1,1)="","",入力フォーム!$E$13)</f>
        <v/>
      </c>
      <c r="K31" t="str">
        <f ca="1">IF(OFFSET(入力フォーム!$A$25,ROW()-1,1)="","","決裁番号："&amp;入力フォーム!$C$22&amp;"　"&amp;OFFSET(入力フォーム!$A$25,ROW()-1,8))</f>
        <v/>
      </c>
    </row>
    <row r="32" spans="1:11">
      <c r="A32" s="280" t="str">
        <f t="shared" ca="1" si="0"/>
        <v/>
      </c>
      <c r="C32" t="str">
        <f ca="1">IF(OFFSET(入力フォーム!$A$25,ROW()-1,1)="","",OFFSET(入力フォーム!$A$25,ROW()-1,1))</f>
        <v/>
      </c>
      <c r="D32" s="4" t="str">
        <f ca="1">IF(OFFSET(入力フォーム!$A$25,ROW()-1,1)="","",入力フォーム!$C$2)</f>
        <v/>
      </c>
      <c r="E32" t="str">
        <f ca="1">IF(OFFSET(入力フォーム!$A$25,ROW()-1,1)="","","アルバイト履歴")</f>
        <v/>
      </c>
      <c r="F32" t="str">
        <f ca="1">IF(OFFSET(入力フォーム!$A$25,ROW()-1,1)="","",入力フォーム!$C$8)</f>
        <v/>
      </c>
      <c r="G32" s="50" t="str">
        <f ca="1">IF(OFFSET(入力フォーム!$A$25,ROW()-1,1)="","",入力フォーム!$C$13)</f>
        <v/>
      </c>
      <c r="H32" s="50" t="str">
        <f ca="1">IF(OFFSET(入力フォーム!$A$25,ROW()-1,1)="","",入力フォーム!$E$13)</f>
        <v/>
      </c>
      <c r="K32" t="str">
        <f ca="1">IF(OFFSET(入力フォーム!$A$25,ROW()-1,1)="","","決裁番号："&amp;入力フォーム!$C$22&amp;"　"&amp;OFFSET(入力フォーム!$A$25,ROW()-1,8))</f>
        <v/>
      </c>
    </row>
    <row r="33" spans="1:11">
      <c r="A33" s="280" t="str">
        <f t="shared" ca="1" si="0"/>
        <v/>
      </c>
      <c r="C33" t="str">
        <f ca="1">IF(OFFSET(入力フォーム!$A$25,ROW()-1,1)="","",OFFSET(入力フォーム!$A$25,ROW()-1,1))</f>
        <v/>
      </c>
      <c r="D33" s="4" t="str">
        <f ca="1">IF(OFFSET(入力フォーム!$A$25,ROW()-1,1)="","",入力フォーム!$C$2)</f>
        <v/>
      </c>
      <c r="E33" t="str">
        <f ca="1">IF(OFFSET(入力フォーム!$A$25,ROW()-1,1)="","","アルバイト履歴")</f>
        <v/>
      </c>
      <c r="F33" t="str">
        <f ca="1">IF(OFFSET(入力フォーム!$A$25,ROW()-1,1)="","",入力フォーム!$C$8)</f>
        <v/>
      </c>
      <c r="G33" s="50" t="str">
        <f ca="1">IF(OFFSET(入力フォーム!$A$25,ROW()-1,1)="","",入力フォーム!$C$13)</f>
        <v/>
      </c>
      <c r="H33" s="50" t="str">
        <f ca="1">IF(OFFSET(入力フォーム!$A$25,ROW()-1,1)="","",入力フォーム!$E$13)</f>
        <v/>
      </c>
      <c r="K33" t="str">
        <f ca="1">IF(OFFSET(入力フォーム!$A$25,ROW()-1,1)="","","決裁番号："&amp;入力フォーム!$C$22&amp;"　"&amp;OFFSET(入力フォーム!$A$25,ROW()-1,8))</f>
        <v/>
      </c>
    </row>
    <row r="34" spans="1:11">
      <c r="A34" s="280" t="str">
        <f t="shared" ca="1" si="0"/>
        <v/>
      </c>
      <c r="C34" t="str">
        <f ca="1">IF(OFFSET(入力フォーム!$A$25,ROW()-1,1)="","",OFFSET(入力フォーム!$A$25,ROW()-1,1))</f>
        <v/>
      </c>
      <c r="D34" s="4" t="str">
        <f ca="1">IF(OFFSET(入力フォーム!$A$25,ROW()-1,1)="","",入力フォーム!$C$2)</f>
        <v/>
      </c>
      <c r="E34" t="str">
        <f ca="1">IF(OFFSET(入力フォーム!$A$25,ROW()-1,1)="","","アルバイト履歴")</f>
        <v/>
      </c>
      <c r="F34" t="str">
        <f ca="1">IF(OFFSET(入力フォーム!$A$25,ROW()-1,1)="","",入力フォーム!$C$8)</f>
        <v/>
      </c>
      <c r="G34" s="50" t="str">
        <f ca="1">IF(OFFSET(入力フォーム!$A$25,ROW()-1,1)="","",入力フォーム!$C$13)</f>
        <v/>
      </c>
      <c r="H34" s="50" t="str">
        <f ca="1">IF(OFFSET(入力フォーム!$A$25,ROW()-1,1)="","",入力フォーム!$E$13)</f>
        <v/>
      </c>
      <c r="K34" t="str">
        <f ca="1">IF(OFFSET(入力フォーム!$A$25,ROW()-1,1)="","","決裁番号："&amp;入力フォーム!$C$22&amp;"　"&amp;OFFSET(入力フォーム!$A$25,ROW()-1,8))</f>
        <v/>
      </c>
    </row>
    <row r="35" spans="1:11">
      <c r="A35" s="280" t="str">
        <f t="shared" ca="1" si="0"/>
        <v/>
      </c>
      <c r="C35" t="str">
        <f ca="1">IF(OFFSET(入力フォーム!$A$25,ROW()-1,1)="","",OFFSET(入力フォーム!$A$25,ROW()-1,1))</f>
        <v/>
      </c>
      <c r="D35" s="4" t="str">
        <f ca="1">IF(OFFSET(入力フォーム!$A$25,ROW()-1,1)="","",入力フォーム!$C$2)</f>
        <v/>
      </c>
      <c r="E35" t="str">
        <f ca="1">IF(OFFSET(入力フォーム!$A$25,ROW()-1,1)="","","アルバイト履歴")</f>
        <v/>
      </c>
      <c r="F35" t="str">
        <f ca="1">IF(OFFSET(入力フォーム!$A$25,ROW()-1,1)="","",入力フォーム!$C$8)</f>
        <v/>
      </c>
      <c r="G35" s="50" t="str">
        <f ca="1">IF(OFFSET(入力フォーム!$A$25,ROW()-1,1)="","",入力フォーム!$C$13)</f>
        <v/>
      </c>
      <c r="H35" s="50" t="str">
        <f ca="1">IF(OFFSET(入力フォーム!$A$25,ROW()-1,1)="","",入力フォーム!$E$13)</f>
        <v/>
      </c>
      <c r="K35" t="str">
        <f ca="1">IF(OFFSET(入力フォーム!$A$25,ROW()-1,1)="","","決裁番号："&amp;入力フォーム!$C$22&amp;"　"&amp;OFFSET(入力フォーム!$A$25,ROW()-1,8))</f>
        <v/>
      </c>
    </row>
    <row r="36" spans="1:11">
      <c r="A36" s="280" t="str">
        <f t="shared" ca="1" si="0"/>
        <v/>
      </c>
      <c r="C36" t="str">
        <f ca="1">IF(OFFSET(入力フォーム!$A$25,ROW()-1,1)="","",OFFSET(入力フォーム!$A$25,ROW()-1,1))</f>
        <v/>
      </c>
      <c r="D36" s="4" t="str">
        <f ca="1">IF(OFFSET(入力フォーム!$A$25,ROW()-1,1)="","",入力フォーム!$C$2)</f>
        <v/>
      </c>
      <c r="E36" t="str">
        <f ca="1">IF(OFFSET(入力フォーム!$A$25,ROW()-1,1)="","","アルバイト履歴")</f>
        <v/>
      </c>
      <c r="F36" t="str">
        <f ca="1">IF(OFFSET(入力フォーム!$A$25,ROW()-1,1)="","",入力フォーム!$C$8)</f>
        <v/>
      </c>
      <c r="G36" s="50" t="str">
        <f ca="1">IF(OFFSET(入力フォーム!$A$25,ROW()-1,1)="","",入力フォーム!$C$13)</f>
        <v/>
      </c>
      <c r="H36" s="50" t="str">
        <f ca="1">IF(OFFSET(入力フォーム!$A$25,ROW()-1,1)="","",入力フォーム!$E$13)</f>
        <v/>
      </c>
      <c r="K36" t="str">
        <f ca="1">IF(OFFSET(入力フォーム!$A$25,ROW()-1,1)="","","決裁番号："&amp;入力フォーム!$C$22&amp;"　"&amp;OFFSET(入力フォーム!$A$25,ROW()-1,8))</f>
        <v/>
      </c>
    </row>
    <row r="37" spans="1:11">
      <c r="A37" s="280" t="str">
        <f t="shared" ca="1" si="0"/>
        <v/>
      </c>
      <c r="C37" t="str">
        <f ca="1">IF(OFFSET(入力フォーム!$A$25,ROW()-1,1)="","",OFFSET(入力フォーム!$A$25,ROW()-1,1))</f>
        <v/>
      </c>
      <c r="D37" s="4" t="str">
        <f ca="1">IF(OFFSET(入力フォーム!$A$25,ROW()-1,1)="","",入力フォーム!$C$2)</f>
        <v/>
      </c>
      <c r="E37" t="str">
        <f ca="1">IF(OFFSET(入力フォーム!$A$25,ROW()-1,1)="","","アルバイト履歴")</f>
        <v/>
      </c>
      <c r="F37" t="str">
        <f ca="1">IF(OFFSET(入力フォーム!$A$25,ROW()-1,1)="","",入力フォーム!$C$8)</f>
        <v/>
      </c>
      <c r="G37" s="50" t="str">
        <f ca="1">IF(OFFSET(入力フォーム!$A$25,ROW()-1,1)="","",入力フォーム!$C$13)</f>
        <v/>
      </c>
      <c r="H37" s="50" t="str">
        <f ca="1">IF(OFFSET(入力フォーム!$A$25,ROW()-1,1)="","",入力フォーム!$E$13)</f>
        <v/>
      </c>
      <c r="K37" t="str">
        <f ca="1">IF(OFFSET(入力フォーム!$A$25,ROW()-1,1)="","","決裁番号："&amp;入力フォーム!$C$22&amp;"　"&amp;OFFSET(入力フォーム!$A$25,ROW()-1,8))</f>
        <v/>
      </c>
    </row>
    <row r="38" spans="1:11">
      <c r="A38" s="280" t="str">
        <f t="shared" ca="1" si="0"/>
        <v/>
      </c>
      <c r="C38" t="str">
        <f ca="1">IF(OFFSET(入力フォーム!$A$25,ROW()-1,1)="","",OFFSET(入力フォーム!$A$25,ROW()-1,1))</f>
        <v/>
      </c>
      <c r="D38" s="4" t="str">
        <f ca="1">IF(OFFSET(入力フォーム!$A$25,ROW()-1,1)="","",入力フォーム!$C$2)</f>
        <v/>
      </c>
      <c r="E38" t="str">
        <f ca="1">IF(OFFSET(入力フォーム!$A$25,ROW()-1,1)="","","アルバイト履歴")</f>
        <v/>
      </c>
      <c r="F38" t="str">
        <f ca="1">IF(OFFSET(入力フォーム!$A$25,ROW()-1,1)="","",入力フォーム!$C$8)</f>
        <v/>
      </c>
      <c r="G38" s="50" t="str">
        <f ca="1">IF(OFFSET(入力フォーム!$A$25,ROW()-1,1)="","",入力フォーム!$C$13)</f>
        <v/>
      </c>
      <c r="H38" s="50" t="str">
        <f ca="1">IF(OFFSET(入力フォーム!$A$25,ROW()-1,1)="","",入力フォーム!$E$13)</f>
        <v/>
      </c>
      <c r="K38" t="str">
        <f ca="1">IF(OFFSET(入力フォーム!$A$25,ROW()-1,1)="","","決裁番号："&amp;入力フォーム!$C$22&amp;"　"&amp;OFFSET(入力フォーム!$A$25,ROW()-1,8))</f>
        <v/>
      </c>
    </row>
    <row r="39" spans="1:11">
      <c r="A39" s="280" t="str">
        <f t="shared" ca="1" si="0"/>
        <v/>
      </c>
      <c r="C39" t="str">
        <f ca="1">IF(OFFSET(入力フォーム!$A$25,ROW()-1,1)="","",OFFSET(入力フォーム!$A$25,ROW()-1,1))</f>
        <v/>
      </c>
      <c r="D39" s="4" t="str">
        <f ca="1">IF(OFFSET(入力フォーム!$A$25,ROW()-1,1)="","",入力フォーム!$C$2)</f>
        <v/>
      </c>
      <c r="E39" t="str">
        <f ca="1">IF(OFFSET(入力フォーム!$A$25,ROW()-1,1)="","","アルバイト履歴")</f>
        <v/>
      </c>
      <c r="F39" t="str">
        <f ca="1">IF(OFFSET(入力フォーム!$A$25,ROW()-1,1)="","",入力フォーム!$C$8)</f>
        <v/>
      </c>
      <c r="G39" s="50" t="str">
        <f ca="1">IF(OFFSET(入力フォーム!$A$25,ROW()-1,1)="","",入力フォーム!$C$13)</f>
        <v/>
      </c>
      <c r="H39" s="50" t="str">
        <f ca="1">IF(OFFSET(入力フォーム!$A$25,ROW()-1,1)="","",入力フォーム!$E$13)</f>
        <v/>
      </c>
      <c r="K39" t="str">
        <f ca="1">IF(OFFSET(入力フォーム!$A$25,ROW()-1,1)="","","決裁番号："&amp;入力フォーム!$C$22&amp;"　"&amp;OFFSET(入力フォーム!$A$25,ROW()-1,8))</f>
        <v/>
      </c>
    </row>
    <row r="40" spans="1:11">
      <c r="A40" s="280" t="str">
        <f t="shared" ca="1" si="0"/>
        <v/>
      </c>
      <c r="C40" t="str">
        <f ca="1">IF(OFFSET(入力フォーム!$A$25,ROW()-1,1)="","",OFFSET(入力フォーム!$A$25,ROW()-1,1))</f>
        <v/>
      </c>
      <c r="D40" s="4" t="str">
        <f ca="1">IF(OFFSET(入力フォーム!$A$25,ROW()-1,1)="","",入力フォーム!$C$2)</f>
        <v/>
      </c>
      <c r="E40" t="str">
        <f ca="1">IF(OFFSET(入力フォーム!$A$25,ROW()-1,1)="","","アルバイト履歴")</f>
        <v/>
      </c>
      <c r="F40" t="str">
        <f ca="1">IF(OFFSET(入力フォーム!$A$25,ROW()-1,1)="","",入力フォーム!$C$8)</f>
        <v/>
      </c>
      <c r="G40" s="50" t="str">
        <f ca="1">IF(OFFSET(入力フォーム!$A$25,ROW()-1,1)="","",入力フォーム!$C$13)</f>
        <v/>
      </c>
      <c r="H40" s="50" t="str">
        <f ca="1">IF(OFFSET(入力フォーム!$A$25,ROW()-1,1)="","",入力フォーム!$E$13)</f>
        <v/>
      </c>
      <c r="K40" t="str">
        <f ca="1">IF(OFFSET(入力フォーム!$A$25,ROW()-1,1)="","","決裁番号："&amp;入力フォーム!$C$22&amp;"　"&amp;OFFSET(入力フォーム!$A$25,ROW()-1,8))</f>
        <v/>
      </c>
    </row>
    <row r="41" spans="1:11">
      <c r="A41" s="280" t="str">
        <f t="shared" ca="1" si="0"/>
        <v/>
      </c>
      <c r="C41" t="str">
        <f ca="1">IF(OFFSET(入力フォーム!$A$25,ROW()-1,1)="","",OFFSET(入力フォーム!$A$25,ROW()-1,1))</f>
        <v/>
      </c>
      <c r="D41" s="4" t="str">
        <f ca="1">IF(OFFSET(入力フォーム!$A$25,ROW()-1,1)="","",入力フォーム!$C$2)</f>
        <v/>
      </c>
      <c r="E41" t="str">
        <f ca="1">IF(OFFSET(入力フォーム!$A$25,ROW()-1,1)="","","アルバイト履歴")</f>
        <v/>
      </c>
      <c r="F41" t="str">
        <f ca="1">IF(OFFSET(入力フォーム!$A$25,ROW()-1,1)="","",入力フォーム!$C$8)</f>
        <v/>
      </c>
      <c r="G41" s="50" t="str">
        <f ca="1">IF(OFFSET(入力フォーム!$A$25,ROW()-1,1)="","",入力フォーム!$C$13)</f>
        <v/>
      </c>
      <c r="H41" s="50" t="str">
        <f ca="1">IF(OFFSET(入力フォーム!$A$25,ROW()-1,1)="","",入力フォーム!$E$13)</f>
        <v/>
      </c>
      <c r="K41" t="str">
        <f ca="1">IF(OFFSET(入力フォーム!$A$25,ROW()-1,1)="","","決裁番号："&amp;入力フォーム!$C$22&amp;"　"&amp;OFFSET(入力フォーム!$A$25,ROW()-1,8))</f>
        <v/>
      </c>
    </row>
    <row r="42" spans="1:11">
      <c r="A42" s="280" t="str">
        <f t="shared" ca="1" si="0"/>
        <v/>
      </c>
      <c r="C42" t="str">
        <f ca="1">IF(OFFSET(入力フォーム!$A$25,ROW()-1,1)="","",OFFSET(入力フォーム!$A$25,ROW()-1,1))</f>
        <v/>
      </c>
      <c r="D42" s="4" t="str">
        <f ca="1">IF(OFFSET(入力フォーム!$A$25,ROW()-1,1)="","",入力フォーム!$C$2)</f>
        <v/>
      </c>
      <c r="E42" t="str">
        <f ca="1">IF(OFFSET(入力フォーム!$A$25,ROW()-1,1)="","","アルバイト履歴")</f>
        <v/>
      </c>
      <c r="F42" t="str">
        <f ca="1">IF(OFFSET(入力フォーム!$A$25,ROW()-1,1)="","",入力フォーム!$C$8)</f>
        <v/>
      </c>
      <c r="G42" s="50" t="str">
        <f ca="1">IF(OFFSET(入力フォーム!$A$25,ROW()-1,1)="","",入力フォーム!$C$13)</f>
        <v/>
      </c>
      <c r="H42" s="50" t="str">
        <f ca="1">IF(OFFSET(入力フォーム!$A$25,ROW()-1,1)="","",入力フォーム!$E$13)</f>
        <v/>
      </c>
      <c r="K42" t="str">
        <f ca="1">IF(OFFSET(入力フォーム!$A$25,ROW()-1,1)="","","決裁番号："&amp;入力フォーム!$C$22&amp;"　"&amp;OFFSET(入力フォーム!$A$25,ROW()-1,8))</f>
        <v/>
      </c>
    </row>
    <row r="43" spans="1:11">
      <c r="A43" s="280" t="str">
        <f t="shared" ca="1" si="0"/>
        <v/>
      </c>
      <c r="C43" t="str">
        <f ca="1">IF(OFFSET(入力フォーム!$A$25,ROW()-1,1)="","",OFFSET(入力フォーム!$A$25,ROW()-1,1))</f>
        <v/>
      </c>
      <c r="D43" s="4" t="str">
        <f ca="1">IF(OFFSET(入力フォーム!$A$25,ROW()-1,1)="","",入力フォーム!$C$2)</f>
        <v/>
      </c>
      <c r="E43" t="str">
        <f ca="1">IF(OFFSET(入力フォーム!$A$25,ROW()-1,1)="","","アルバイト履歴")</f>
        <v/>
      </c>
      <c r="F43" t="str">
        <f ca="1">IF(OFFSET(入力フォーム!$A$25,ROW()-1,1)="","",入力フォーム!$C$8)</f>
        <v/>
      </c>
      <c r="G43" s="50" t="str">
        <f ca="1">IF(OFFSET(入力フォーム!$A$25,ROW()-1,1)="","",入力フォーム!$C$13)</f>
        <v/>
      </c>
      <c r="H43" s="50" t="str">
        <f ca="1">IF(OFFSET(入力フォーム!$A$25,ROW()-1,1)="","",入力フォーム!$E$13)</f>
        <v/>
      </c>
      <c r="K43" t="str">
        <f ca="1">IF(OFFSET(入力フォーム!$A$25,ROW()-1,1)="","","決裁番号："&amp;入力フォーム!$C$22&amp;"　"&amp;OFFSET(入力フォーム!$A$25,ROW()-1,8))</f>
        <v/>
      </c>
    </row>
    <row r="44" spans="1:11">
      <c r="A44" s="280" t="str">
        <f t="shared" ca="1" si="0"/>
        <v/>
      </c>
      <c r="C44" t="str">
        <f ca="1">IF(OFFSET(入力フォーム!$A$25,ROW()-1,1)="","",OFFSET(入力フォーム!$A$25,ROW()-1,1))</f>
        <v/>
      </c>
      <c r="D44" s="4" t="str">
        <f ca="1">IF(OFFSET(入力フォーム!$A$25,ROW()-1,1)="","",入力フォーム!$C$2)</f>
        <v/>
      </c>
      <c r="E44" t="str">
        <f ca="1">IF(OFFSET(入力フォーム!$A$25,ROW()-1,1)="","","アルバイト履歴")</f>
        <v/>
      </c>
      <c r="F44" t="str">
        <f ca="1">IF(OFFSET(入力フォーム!$A$25,ROW()-1,1)="","",入力フォーム!$C$8)</f>
        <v/>
      </c>
      <c r="G44" s="50" t="str">
        <f ca="1">IF(OFFSET(入力フォーム!$A$25,ROW()-1,1)="","",入力フォーム!$C$13)</f>
        <v/>
      </c>
      <c r="H44" s="50" t="str">
        <f ca="1">IF(OFFSET(入力フォーム!$A$25,ROW()-1,1)="","",入力フォーム!$E$13)</f>
        <v/>
      </c>
      <c r="K44" t="str">
        <f ca="1">IF(OFFSET(入力フォーム!$A$25,ROW()-1,1)="","","決裁番号："&amp;入力フォーム!$C$22&amp;"　"&amp;OFFSET(入力フォーム!$A$25,ROW()-1,8))</f>
        <v/>
      </c>
    </row>
    <row r="45" spans="1:11">
      <c r="A45" s="280" t="str">
        <f t="shared" ca="1" si="0"/>
        <v/>
      </c>
      <c r="C45" t="str">
        <f ca="1">IF(OFFSET(入力フォーム!$A$25,ROW()-1,1)="","",OFFSET(入力フォーム!$A$25,ROW()-1,1))</f>
        <v/>
      </c>
      <c r="D45" s="4" t="str">
        <f ca="1">IF(OFFSET(入力フォーム!$A$25,ROW()-1,1)="","",入力フォーム!$C$2)</f>
        <v/>
      </c>
      <c r="E45" t="str">
        <f ca="1">IF(OFFSET(入力フォーム!$A$25,ROW()-1,1)="","","アルバイト履歴")</f>
        <v/>
      </c>
      <c r="F45" t="str">
        <f ca="1">IF(OFFSET(入力フォーム!$A$25,ROW()-1,1)="","",入力フォーム!$C$8)</f>
        <v/>
      </c>
      <c r="G45" s="50" t="str">
        <f ca="1">IF(OFFSET(入力フォーム!$A$25,ROW()-1,1)="","",入力フォーム!$C$13)</f>
        <v/>
      </c>
      <c r="H45" s="50" t="str">
        <f ca="1">IF(OFFSET(入力フォーム!$A$25,ROW()-1,1)="","",入力フォーム!$E$13)</f>
        <v/>
      </c>
      <c r="K45" t="str">
        <f ca="1">IF(OFFSET(入力フォーム!$A$25,ROW()-1,1)="","","決裁番号："&amp;入力フォーム!$C$22&amp;"　"&amp;OFFSET(入力フォーム!$A$25,ROW()-1,8))</f>
        <v/>
      </c>
    </row>
    <row r="46" spans="1:11">
      <c r="A46" s="280" t="str">
        <f t="shared" ca="1" si="0"/>
        <v/>
      </c>
      <c r="C46" t="str">
        <f ca="1">IF(OFFSET(入力フォーム!$A$25,ROW()-1,1)="","",OFFSET(入力フォーム!$A$25,ROW()-1,1))</f>
        <v/>
      </c>
      <c r="D46" s="4" t="str">
        <f ca="1">IF(OFFSET(入力フォーム!$A$25,ROW()-1,1)="","",入力フォーム!$C$2)</f>
        <v/>
      </c>
      <c r="E46" t="str">
        <f ca="1">IF(OFFSET(入力フォーム!$A$25,ROW()-1,1)="","","アルバイト履歴")</f>
        <v/>
      </c>
      <c r="F46" t="str">
        <f ca="1">IF(OFFSET(入力フォーム!$A$25,ROW()-1,1)="","",入力フォーム!$C$8)</f>
        <v/>
      </c>
      <c r="G46" s="50" t="str">
        <f ca="1">IF(OFFSET(入力フォーム!$A$25,ROW()-1,1)="","",入力フォーム!$C$13)</f>
        <v/>
      </c>
      <c r="H46" s="50" t="str">
        <f ca="1">IF(OFFSET(入力フォーム!$A$25,ROW()-1,1)="","",入力フォーム!$E$13)</f>
        <v/>
      </c>
      <c r="K46" t="str">
        <f ca="1">IF(OFFSET(入力フォーム!$A$25,ROW()-1,1)="","","決裁番号："&amp;入力フォーム!$C$22&amp;"　"&amp;OFFSET(入力フォーム!$A$25,ROW()-1,8))</f>
        <v/>
      </c>
    </row>
    <row r="47" spans="1:11">
      <c r="A47" s="280" t="str">
        <f t="shared" ca="1" si="0"/>
        <v/>
      </c>
      <c r="C47" t="str">
        <f ca="1">IF(OFFSET(入力フォーム!$A$25,ROW()-1,1)="","",OFFSET(入力フォーム!$A$25,ROW()-1,1))</f>
        <v/>
      </c>
      <c r="D47" s="4" t="str">
        <f ca="1">IF(OFFSET(入力フォーム!$A$25,ROW()-1,1)="","",入力フォーム!$C$2)</f>
        <v/>
      </c>
      <c r="E47" t="str">
        <f ca="1">IF(OFFSET(入力フォーム!$A$25,ROW()-1,1)="","","アルバイト履歴")</f>
        <v/>
      </c>
      <c r="F47" t="str">
        <f ca="1">IF(OFFSET(入力フォーム!$A$25,ROW()-1,1)="","",入力フォーム!$C$8)</f>
        <v/>
      </c>
      <c r="G47" s="50" t="str">
        <f ca="1">IF(OFFSET(入力フォーム!$A$25,ROW()-1,1)="","",入力フォーム!$C$13)</f>
        <v/>
      </c>
      <c r="H47" s="50" t="str">
        <f ca="1">IF(OFFSET(入力フォーム!$A$25,ROW()-1,1)="","",入力フォーム!$E$13)</f>
        <v/>
      </c>
      <c r="K47" t="str">
        <f ca="1">IF(OFFSET(入力フォーム!$A$25,ROW()-1,1)="","","決裁番号："&amp;入力フォーム!$C$22&amp;"　"&amp;OFFSET(入力フォーム!$A$25,ROW()-1,8))</f>
        <v/>
      </c>
    </row>
    <row r="48" spans="1:11">
      <c r="A48" s="280" t="str">
        <f t="shared" ca="1" si="0"/>
        <v/>
      </c>
      <c r="C48" t="str">
        <f ca="1">IF(OFFSET(入力フォーム!$A$25,ROW()-1,1)="","",OFFSET(入力フォーム!$A$25,ROW()-1,1))</f>
        <v/>
      </c>
      <c r="D48" s="4" t="str">
        <f ca="1">IF(OFFSET(入力フォーム!$A$25,ROW()-1,1)="","",入力フォーム!$C$2)</f>
        <v/>
      </c>
      <c r="E48" t="str">
        <f ca="1">IF(OFFSET(入力フォーム!$A$25,ROW()-1,1)="","","アルバイト履歴")</f>
        <v/>
      </c>
      <c r="F48" t="str">
        <f ca="1">IF(OFFSET(入力フォーム!$A$25,ROW()-1,1)="","",入力フォーム!$C$8)</f>
        <v/>
      </c>
      <c r="G48" s="50" t="str">
        <f ca="1">IF(OFFSET(入力フォーム!$A$25,ROW()-1,1)="","",入力フォーム!$C$13)</f>
        <v/>
      </c>
      <c r="H48" s="50" t="str">
        <f ca="1">IF(OFFSET(入力フォーム!$A$25,ROW()-1,1)="","",入力フォーム!$E$13)</f>
        <v/>
      </c>
      <c r="K48" t="str">
        <f ca="1">IF(OFFSET(入力フォーム!$A$25,ROW()-1,1)="","","決裁番号："&amp;入力フォーム!$C$22&amp;"　"&amp;OFFSET(入力フォーム!$A$25,ROW()-1,8))</f>
        <v/>
      </c>
    </row>
    <row r="49" spans="1:11">
      <c r="A49" s="280" t="str">
        <f t="shared" ca="1" si="0"/>
        <v/>
      </c>
      <c r="C49" t="str">
        <f ca="1">IF(OFFSET(入力フォーム!$A$25,ROW()-1,1)="","",OFFSET(入力フォーム!$A$25,ROW()-1,1))</f>
        <v/>
      </c>
      <c r="D49" s="4" t="str">
        <f ca="1">IF(OFFSET(入力フォーム!$A$25,ROW()-1,1)="","",入力フォーム!$C$2)</f>
        <v/>
      </c>
      <c r="E49" t="str">
        <f ca="1">IF(OFFSET(入力フォーム!$A$25,ROW()-1,1)="","","アルバイト履歴")</f>
        <v/>
      </c>
      <c r="F49" t="str">
        <f ca="1">IF(OFFSET(入力フォーム!$A$25,ROW()-1,1)="","",入力フォーム!$C$8)</f>
        <v/>
      </c>
      <c r="G49" s="50" t="str">
        <f ca="1">IF(OFFSET(入力フォーム!$A$25,ROW()-1,1)="","",入力フォーム!$C$13)</f>
        <v/>
      </c>
      <c r="H49" s="50" t="str">
        <f ca="1">IF(OFFSET(入力フォーム!$A$25,ROW()-1,1)="","",入力フォーム!$E$13)</f>
        <v/>
      </c>
      <c r="K49" t="str">
        <f ca="1">IF(OFFSET(入力フォーム!$A$25,ROW()-1,1)="","","決裁番号："&amp;入力フォーム!$C$22&amp;"　"&amp;OFFSET(入力フォーム!$A$25,ROW()-1,8))</f>
        <v/>
      </c>
    </row>
    <row r="50" spans="1:11">
      <c r="A50" s="280" t="str">
        <f t="shared" ca="1" si="0"/>
        <v/>
      </c>
      <c r="C50" t="str">
        <f ca="1">IF(OFFSET(入力フォーム!$A$25,ROW()-1,1)="","",OFFSET(入力フォーム!$A$25,ROW()-1,1))</f>
        <v/>
      </c>
      <c r="D50" s="4" t="str">
        <f ca="1">IF(OFFSET(入力フォーム!$A$25,ROW()-1,1)="","",入力フォーム!$C$2)</f>
        <v/>
      </c>
      <c r="E50" t="str">
        <f ca="1">IF(OFFSET(入力フォーム!$A$25,ROW()-1,1)="","","アルバイト履歴")</f>
        <v/>
      </c>
      <c r="F50" t="str">
        <f ca="1">IF(OFFSET(入力フォーム!$A$25,ROW()-1,1)="","",入力フォーム!$C$8)</f>
        <v/>
      </c>
      <c r="G50" s="50" t="str">
        <f ca="1">IF(OFFSET(入力フォーム!$A$25,ROW()-1,1)="","",入力フォーム!$C$13)</f>
        <v/>
      </c>
      <c r="H50" s="50" t="str">
        <f ca="1">IF(OFFSET(入力フォーム!$A$25,ROW()-1,1)="","",入力フォーム!$E$13)</f>
        <v/>
      </c>
      <c r="K50" t="str">
        <f ca="1">IF(OFFSET(入力フォーム!$A$25,ROW()-1,1)="","","決裁番号："&amp;入力フォーム!$C$22&amp;"　"&amp;OFFSET(入力フォーム!$A$25,ROW()-1,8))</f>
        <v/>
      </c>
    </row>
    <row r="51" spans="1:11">
      <c r="A51" s="280" t="str">
        <f t="shared" ref="A51" ca="1" si="1">IF(C51="","","122")</f>
        <v/>
      </c>
      <c r="C51" t="str">
        <f ca="1">IF(OFFSET(入力フォーム!$A$25,ROW()-1,1)="","",OFFSET(入力フォーム!$A$25,ROW()-1,1))</f>
        <v/>
      </c>
      <c r="D51" s="4" t="str">
        <f ca="1">IF(OFFSET(入力フォーム!$A$25,ROW()-1,1)="","",入力フォーム!$C$2)</f>
        <v/>
      </c>
      <c r="E51" t="str">
        <f ca="1">IF(OFFSET(入力フォーム!$A$25,ROW()-1,1)="","","アルバイト履歴")</f>
        <v/>
      </c>
      <c r="F51" t="str">
        <f ca="1">IF(OFFSET(入力フォーム!$A$25,ROW()-1,1)="","",入力フォーム!$C$8)</f>
        <v/>
      </c>
      <c r="G51" s="50" t="str">
        <f ca="1">IF(OFFSET(入力フォーム!$A$25,ROW()-1,1)="","",入力フォーム!$C$13)</f>
        <v/>
      </c>
      <c r="H51" s="50" t="str">
        <f ca="1">IF(OFFSET(入力フォーム!$A$25,ROW()-1,1)="","",入力フォーム!$E$13)</f>
        <v/>
      </c>
      <c r="K51" t="str">
        <f ca="1">IF(OFFSET(入力フォーム!$A$25,ROW()-1,1)="","","決裁番号："&amp;入力フォーム!$C$22&amp;"　"&amp;OFFSET(入力フォーム!$A$25,ROW()-1,8))</f>
        <v/>
      </c>
    </row>
  </sheetData>
  <phoneticPr fontId="4"/>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g 3 h U W P I Z k Q u o A A A A + A A A A B I A H A B D b 2 5 m a W c v U G F j a 2 F n Z S 5 4 b W w g o h g A K K A U A A A A A A A A A A A A A A A A A A A A A A A A A A A A h Y / N C o J A G E V f R W b v / F V S 8 j k u 2 k W C E E T b Q S e d 0 j G c M X 2 3 F j 1 S r 5 B Q V r u W 9 3 I u n P u 4 3 S E e 6 s q 7 q t b q x k S I Y Y o 8 Z b I m 1 6 a I U O e O / h L F A l K Z n W W h v B E 2 N h y s j l D p 3 C U k p O 9 7 3 M 9 w 0 x a E U 8 r I I d n u s l L V 0 t f G O m k y h T 6 r / P 8 K C d i / Z A T H A c M L t u J 4 H j A g U w 2 J N l + E j 8 a Y A v k p Y d 1 V r m u V O E l / k w K Z I p D 3 C / E E U E s D B B Q A A g A I A I N 4 V 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e F R Y K I p H u A 4 A A A A R A A A A E w A c A E Z v c m 1 1 b G F z L 1 N l Y 3 R p b 2 4 x L m 0 g o h g A K K A U A A A A A A A A A A A A A A A A A A A A A A A A A A A A K 0 5 N L s n M z 1 M I h t C G 1 g B Q S w E C L Q A U A A I A C A C D e F R Y 8 h m R C 6 g A A A D 4 A A A A E g A A A A A A A A A A A A A A A A A A A A A A Q 2 9 u Z m l n L 1 B h Y 2 t h Z 2 U u e G 1 s U E s B A i 0 A F A A C A A g A g 3 h U W A / K 6 a u k A A A A 6 Q A A A B M A A A A A A A A A A A A A A A A A 9 A A A A F t D b 2 5 0 Z W 5 0 X 1 R 5 c G V z X S 5 4 b W x Q S w E C L Q A U A A I A C A C D e F R Y 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3 t 5 2 8 P J x / 0 6 H I G T j c j b C 7 g A A A A A C A A A A A A A D Z g A A w A A A A B A A A A B j K N 2 r 7 U 5 s p i H c x b p o I z 7 y A A A A A A S A A A C g A A A A E A A A A A 4 f b d F E I M 8 o q 1 9 l b H A 7 R 3 V Q A A A A K q u y H E 5 m 7 Q M H P L I r S 0 r 1 t o 1 C z x w + S x O v x N o U J D a h 5 p 1 l 1 3 N B P F k 8 s 6 f t F q u L u z J S Z w F g S 8 b l / 8 z A 3 B W / F c p u p 0 t K 9 v A 5 d 7 X 9 m T P n m K V q o W o U A A A A F g U W i 7 z K F S N G r W c n T W u n w b Q 3 e Y g = < / D a t a M a s h u p > 
</file>

<file path=customXml/itemProps1.xml><?xml version="1.0" encoding="utf-8"?>
<ds:datastoreItem xmlns:ds="http://schemas.openxmlformats.org/officeDocument/2006/customXml" ds:itemID="{89F18ECB-440C-48CB-BC41-697FAB5B55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入力フォーム</vt:lpstr>
      <vt:lpstr>(プルダウン用)</vt:lpstr>
      <vt:lpstr>1、使用申請書(紙で提出)</vt:lpstr>
      <vt:lpstr>2、採用氏名報告書(ﾃﾞｰﾀで提出)</vt:lpstr>
      <vt:lpstr>3、雇用契約書(単発でも必須・押印後、紙で2枚提出)</vt:lpstr>
      <vt:lpstr>4、給与振込依頼書(紙で提出）</vt:lpstr>
      <vt:lpstr>5、使用完了届(紙で提出）</vt:lpstr>
      <vt:lpstr>※【人事総務使用】アルバイト履歴データ</vt:lpstr>
      <vt:lpstr>'1、使用申請書(紙で提出)'!Print_Area</vt:lpstr>
      <vt:lpstr>'2、採用氏名報告書(ﾃﾞｰﾀで提出)'!Print_Area</vt:lpstr>
      <vt:lpstr>'3、雇用契約書(単発でも必須・押印後、紙で2枚提出)'!Print_Area</vt:lpstr>
      <vt:lpstr>'4、給与振込依頼書(紙で提出）'!Print_Area</vt:lpstr>
      <vt:lpstr>'5、使用完了届(紙で提出）'!Print_Area</vt:lpstr>
    </vt:vector>
  </TitlesOfParts>
  <Company>立正大学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3770</dc:creator>
  <cp:lastModifiedBy>5953</cp:lastModifiedBy>
  <cp:lastPrinted>2024-09-06T06:49:40Z</cp:lastPrinted>
  <dcterms:created xsi:type="dcterms:W3CDTF">2015-02-24T02:23:07Z</dcterms:created>
  <dcterms:modified xsi:type="dcterms:W3CDTF">2025-04-14T01:22:22Z</dcterms:modified>
</cp:coreProperties>
</file>